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0" windowWidth="9315" windowHeight="8130" activeTab="1"/>
  </bookViews>
  <sheets>
    <sheet name="Summary" sheetId="2" r:id="rId1"/>
    <sheet name="Graphs" sheetId="3" r:id="rId2"/>
    <sheet name="Sheet1" sheetId="4" r:id="rId3"/>
  </sheets>
  <calcPr calcId="145621"/>
</workbook>
</file>

<file path=xl/calcChain.xml><?xml version="1.0" encoding="utf-8"?>
<calcChain xmlns="http://schemas.openxmlformats.org/spreadsheetml/2006/main">
  <c r="L309" i="2" l="1"/>
  <c r="M309" i="2"/>
  <c r="N309" i="2"/>
  <c r="O309" i="2"/>
  <c r="P309" i="2"/>
  <c r="Q309" i="2"/>
  <c r="R309" i="2"/>
  <c r="T309" i="2"/>
  <c r="U309" i="2"/>
  <c r="V309" i="2"/>
  <c r="W309" i="2"/>
  <c r="X309" i="2"/>
  <c r="Y309" i="2"/>
  <c r="Z309" i="2"/>
  <c r="AA309" i="2"/>
  <c r="L292" i="2" l="1"/>
  <c r="M292" i="2"/>
  <c r="N292" i="2"/>
  <c r="O292" i="2"/>
  <c r="P292" i="2" s="1"/>
  <c r="Q292" i="2"/>
  <c r="R292" i="2"/>
  <c r="T292" i="2"/>
  <c r="U292" i="2"/>
  <c r="V292" i="2"/>
  <c r="W292" i="2"/>
  <c r="X292" i="2"/>
  <c r="Y292" i="2"/>
  <c r="Z292" i="2"/>
  <c r="AA292" i="2"/>
  <c r="L293" i="2"/>
  <c r="M293" i="2"/>
  <c r="N293" i="2"/>
  <c r="O293" i="2"/>
  <c r="P293" i="2" s="1"/>
  <c r="Q293" i="2"/>
  <c r="R293" i="2" s="1"/>
  <c r="T293" i="2"/>
  <c r="U293" i="2"/>
  <c r="V293" i="2"/>
  <c r="W293" i="2"/>
  <c r="X293" i="2"/>
  <c r="Y293" i="2"/>
  <c r="Z293" i="2"/>
  <c r="AA293" i="2"/>
  <c r="L294" i="2"/>
  <c r="O294" i="2" s="1"/>
  <c r="P294" i="2" s="1"/>
  <c r="M294" i="2"/>
  <c r="N294" i="2"/>
  <c r="Q294" i="2"/>
  <c r="R294" i="2"/>
  <c r="T294" i="2"/>
  <c r="U294" i="2"/>
  <c r="V294" i="2"/>
  <c r="W294" i="2"/>
  <c r="X294" i="2"/>
  <c r="Y294" i="2"/>
  <c r="Z294" i="2"/>
  <c r="AA294" i="2"/>
  <c r="L295" i="2"/>
  <c r="M295" i="2"/>
  <c r="N295" i="2"/>
  <c r="O295" i="2"/>
  <c r="P295" i="2" s="1"/>
  <c r="Q295" i="2"/>
  <c r="R295" i="2" s="1"/>
  <c r="T295" i="2"/>
  <c r="U295" i="2"/>
  <c r="V295" i="2"/>
  <c r="W295" i="2"/>
  <c r="X295" i="2"/>
  <c r="Y295" i="2"/>
  <c r="Z295" i="2"/>
  <c r="AA295" i="2"/>
  <c r="L296" i="2"/>
  <c r="O296" i="2" s="1"/>
  <c r="P296" i="2" s="1"/>
  <c r="M296" i="2"/>
  <c r="N296" i="2"/>
  <c r="Q296" i="2"/>
  <c r="R296" i="2"/>
  <c r="T296" i="2"/>
  <c r="U296" i="2"/>
  <c r="V296" i="2"/>
  <c r="W296" i="2"/>
  <c r="X296" i="2"/>
  <c r="Y296" i="2"/>
  <c r="Z296" i="2"/>
  <c r="AA296" i="2"/>
  <c r="L297" i="2"/>
  <c r="M297" i="2"/>
  <c r="N297" i="2"/>
  <c r="O297" i="2"/>
  <c r="P297" i="2" s="1"/>
  <c r="Q297" i="2"/>
  <c r="R297" i="2" s="1"/>
  <c r="T297" i="2"/>
  <c r="U297" i="2"/>
  <c r="V297" i="2"/>
  <c r="W297" i="2"/>
  <c r="X297" i="2"/>
  <c r="Y297" i="2"/>
  <c r="Z297" i="2"/>
  <c r="AA297" i="2"/>
  <c r="L298" i="2"/>
  <c r="O298" i="2" s="1"/>
  <c r="P298" i="2" s="1"/>
  <c r="M298" i="2"/>
  <c r="N298" i="2"/>
  <c r="Q298" i="2"/>
  <c r="R298" i="2"/>
  <c r="T298" i="2"/>
  <c r="U298" i="2"/>
  <c r="V298" i="2"/>
  <c r="W298" i="2"/>
  <c r="X298" i="2"/>
  <c r="Y298" i="2"/>
  <c r="Z298" i="2"/>
  <c r="AA298" i="2"/>
  <c r="L299" i="2"/>
  <c r="M299" i="2"/>
  <c r="N299" i="2"/>
  <c r="O299" i="2"/>
  <c r="P299" i="2" s="1"/>
  <c r="Q299" i="2"/>
  <c r="R299" i="2" s="1"/>
  <c r="T299" i="2"/>
  <c r="U299" i="2"/>
  <c r="V299" i="2"/>
  <c r="W299" i="2"/>
  <c r="X299" i="2"/>
  <c r="Y299" i="2"/>
  <c r="Z299" i="2"/>
  <c r="AA299" i="2"/>
  <c r="L300" i="2"/>
  <c r="O300" i="2" s="1"/>
  <c r="P300" i="2" s="1"/>
  <c r="M300" i="2"/>
  <c r="N300" i="2"/>
  <c r="Q300" i="2"/>
  <c r="R300" i="2"/>
  <c r="T300" i="2"/>
  <c r="U300" i="2"/>
  <c r="V300" i="2"/>
  <c r="W300" i="2"/>
  <c r="X300" i="2"/>
  <c r="Y300" i="2"/>
  <c r="Z300" i="2"/>
  <c r="AA300" i="2"/>
  <c r="L301" i="2"/>
  <c r="M301" i="2"/>
  <c r="N301" i="2"/>
  <c r="O301" i="2"/>
  <c r="P301" i="2" s="1"/>
  <c r="Q301" i="2"/>
  <c r="R301" i="2" s="1"/>
  <c r="T301" i="2"/>
  <c r="U301" i="2"/>
  <c r="V301" i="2"/>
  <c r="W301" i="2"/>
  <c r="X301" i="2"/>
  <c r="Y301" i="2"/>
  <c r="Z301" i="2"/>
  <c r="AA301" i="2"/>
  <c r="L302" i="2"/>
  <c r="O302" i="2" s="1"/>
  <c r="P302" i="2" s="1"/>
  <c r="M302" i="2"/>
  <c r="N302" i="2"/>
  <c r="Q302" i="2"/>
  <c r="R302" i="2"/>
  <c r="T302" i="2"/>
  <c r="U302" i="2"/>
  <c r="V302" i="2"/>
  <c r="W302" i="2"/>
  <c r="X302" i="2"/>
  <c r="Y302" i="2"/>
  <c r="Z302" i="2"/>
  <c r="AA302" i="2"/>
  <c r="L303" i="2"/>
  <c r="M303" i="2"/>
  <c r="N303" i="2"/>
  <c r="O303" i="2"/>
  <c r="P303" i="2" s="1"/>
  <c r="Q303" i="2"/>
  <c r="R303" i="2" s="1"/>
  <c r="T303" i="2"/>
  <c r="U303" i="2"/>
  <c r="V303" i="2"/>
  <c r="W303" i="2"/>
  <c r="X303" i="2"/>
  <c r="Y303" i="2"/>
  <c r="Z303" i="2"/>
  <c r="AA303" i="2"/>
  <c r="L304" i="2"/>
  <c r="O304" i="2" s="1"/>
  <c r="P304" i="2" s="1"/>
  <c r="M304" i="2"/>
  <c r="N304" i="2"/>
  <c r="Q304" i="2"/>
  <c r="R304" i="2"/>
  <c r="T304" i="2"/>
  <c r="U304" i="2"/>
  <c r="V304" i="2"/>
  <c r="W304" i="2"/>
  <c r="X304" i="2"/>
  <c r="Y304" i="2"/>
  <c r="Z304" i="2"/>
  <c r="AA304" i="2"/>
  <c r="L305" i="2"/>
  <c r="M305" i="2"/>
  <c r="N305" i="2"/>
  <c r="O305" i="2"/>
  <c r="P305" i="2" s="1"/>
  <c r="Q305" i="2"/>
  <c r="R305" i="2" s="1"/>
  <c r="T305" i="2"/>
  <c r="U305" i="2"/>
  <c r="V305" i="2"/>
  <c r="W305" i="2"/>
  <c r="X305" i="2"/>
  <c r="Y305" i="2"/>
  <c r="Z305" i="2"/>
  <c r="AA305" i="2"/>
  <c r="L306" i="2"/>
  <c r="O306" i="2" s="1"/>
  <c r="P306" i="2" s="1"/>
  <c r="M306" i="2"/>
  <c r="N306" i="2"/>
  <c r="Q306" i="2"/>
  <c r="R306" i="2"/>
  <c r="T306" i="2"/>
  <c r="U306" i="2"/>
  <c r="V306" i="2"/>
  <c r="W306" i="2"/>
  <c r="X306" i="2"/>
  <c r="Y306" i="2"/>
  <c r="Z306" i="2"/>
  <c r="AA306" i="2"/>
  <c r="L307" i="2"/>
  <c r="M307" i="2"/>
  <c r="N307" i="2"/>
  <c r="O307" i="2"/>
  <c r="P307" i="2" s="1"/>
  <c r="Q307" i="2"/>
  <c r="R307" i="2" s="1"/>
  <c r="T307" i="2"/>
  <c r="U307" i="2"/>
  <c r="V307" i="2"/>
  <c r="W307" i="2"/>
  <c r="X307" i="2"/>
  <c r="Y307" i="2"/>
  <c r="Z307" i="2"/>
  <c r="AA307" i="2"/>
  <c r="L308" i="2"/>
  <c r="O308" i="2" s="1"/>
  <c r="P308" i="2" s="1"/>
  <c r="M308" i="2"/>
  <c r="N308" i="2"/>
  <c r="Q308" i="2"/>
  <c r="R308" i="2"/>
  <c r="T308" i="2"/>
  <c r="U308" i="2"/>
  <c r="V308" i="2"/>
  <c r="W308" i="2"/>
  <c r="X308" i="2"/>
  <c r="Y308" i="2"/>
  <c r="Z308" i="2"/>
  <c r="AA308" i="2"/>
  <c r="L290" i="2" l="1"/>
  <c r="M290" i="2"/>
  <c r="N290" i="2"/>
  <c r="O290" i="2"/>
  <c r="P290" i="2"/>
  <c r="Q290" i="2"/>
  <c r="R290" i="2"/>
  <c r="T290" i="2"/>
  <c r="U290" i="2"/>
  <c r="V290" i="2"/>
  <c r="W290" i="2"/>
  <c r="X290" i="2"/>
  <c r="Y290" i="2"/>
  <c r="Z290" i="2"/>
  <c r="AA290" i="2"/>
  <c r="L291" i="2"/>
  <c r="M291" i="2"/>
  <c r="N291" i="2"/>
  <c r="O291" i="2"/>
  <c r="P291" i="2" s="1"/>
  <c r="Q291" i="2"/>
  <c r="R291" i="2"/>
  <c r="T291" i="2"/>
  <c r="U291" i="2"/>
  <c r="V291" i="2"/>
  <c r="W291" i="2"/>
  <c r="X291" i="2"/>
  <c r="Y291" i="2"/>
  <c r="Z291" i="2"/>
  <c r="AA291" i="2"/>
  <c r="L284" i="2" l="1"/>
  <c r="M284" i="2"/>
  <c r="N284" i="2"/>
  <c r="O284" i="2"/>
  <c r="P284" i="2"/>
  <c r="Q284" i="2"/>
  <c r="R284" i="2"/>
  <c r="T284" i="2"/>
  <c r="U284" i="2"/>
  <c r="V284" i="2"/>
  <c r="W284" i="2"/>
  <c r="X284" i="2"/>
  <c r="Y284" i="2"/>
  <c r="Z284" i="2"/>
  <c r="AA284" i="2"/>
  <c r="L285" i="2"/>
  <c r="M285" i="2"/>
  <c r="N285" i="2"/>
  <c r="O285" i="2"/>
  <c r="P285" i="2" s="1"/>
  <c r="Q285" i="2"/>
  <c r="R285" i="2"/>
  <c r="T285" i="2"/>
  <c r="U285" i="2"/>
  <c r="V285" i="2"/>
  <c r="W285" i="2"/>
  <c r="X285" i="2"/>
  <c r="Y285" i="2"/>
  <c r="Z285" i="2"/>
  <c r="AA285" i="2"/>
  <c r="L286" i="2"/>
  <c r="M286" i="2"/>
  <c r="N286" i="2"/>
  <c r="O286" i="2"/>
  <c r="P286" i="2" s="1"/>
  <c r="Q286" i="2"/>
  <c r="R286" i="2"/>
  <c r="T286" i="2"/>
  <c r="U286" i="2"/>
  <c r="V286" i="2"/>
  <c r="W286" i="2"/>
  <c r="X286" i="2"/>
  <c r="Y286" i="2"/>
  <c r="Z286" i="2"/>
  <c r="AA286" i="2"/>
  <c r="L287" i="2"/>
  <c r="M287" i="2"/>
  <c r="N287" i="2"/>
  <c r="O287" i="2"/>
  <c r="P287" i="2" s="1"/>
  <c r="Q287" i="2"/>
  <c r="R287" i="2" s="1"/>
  <c r="T287" i="2"/>
  <c r="U287" i="2"/>
  <c r="V287" i="2"/>
  <c r="W287" i="2"/>
  <c r="X287" i="2"/>
  <c r="Y287" i="2"/>
  <c r="Z287" i="2"/>
  <c r="AA287" i="2"/>
  <c r="L288" i="2"/>
  <c r="O288" i="2" s="1"/>
  <c r="P288" i="2" s="1"/>
  <c r="M288" i="2"/>
  <c r="N288" i="2"/>
  <c r="Q288" i="2"/>
  <c r="R288" i="2"/>
  <c r="T288" i="2"/>
  <c r="U288" i="2"/>
  <c r="V288" i="2"/>
  <c r="W288" i="2"/>
  <c r="X288" i="2"/>
  <c r="Y288" i="2"/>
  <c r="Z288" i="2"/>
  <c r="AA288" i="2"/>
  <c r="L289" i="2"/>
  <c r="M289" i="2"/>
  <c r="N289" i="2"/>
  <c r="O289" i="2"/>
  <c r="P289" i="2" s="1"/>
  <c r="Q289" i="2"/>
  <c r="R289" i="2" s="1"/>
  <c r="T289" i="2"/>
  <c r="U289" i="2"/>
  <c r="V289" i="2"/>
  <c r="W289" i="2"/>
  <c r="X289" i="2"/>
  <c r="Y289" i="2"/>
  <c r="Z289" i="2"/>
  <c r="AA289" i="2"/>
  <c r="L276" i="2" l="1"/>
  <c r="M276" i="2"/>
  <c r="N276" i="2"/>
  <c r="O276" i="2"/>
  <c r="P276" i="2" s="1"/>
  <c r="Q276" i="2"/>
  <c r="R276" i="2" s="1"/>
  <c r="T276" i="2"/>
  <c r="U276" i="2"/>
  <c r="V276" i="2"/>
  <c r="W276" i="2"/>
  <c r="X276" i="2"/>
  <c r="Y276" i="2"/>
  <c r="Z276" i="2"/>
  <c r="AA276" i="2"/>
  <c r="L277" i="2"/>
  <c r="O277" i="2" s="1"/>
  <c r="P277" i="2" s="1"/>
  <c r="M277" i="2"/>
  <c r="N277" i="2"/>
  <c r="Q277" i="2"/>
  <c r="R277" i="2"/>
  <c r="T277" i="2"/>
  <c r="U277" i="2"/>
  <c r="V277" i="2"/>
  <c r="W277" i="2"/>
  <c r="X277" i="2"/>
  <c r="Y277" i="2"/>
  <c r="Z277" i="2"/>
  <c r="AA277" i="2"/>
  <c r="L278" i="2"/>
  <c r="M278" i="2"/>
  <c r="N278" i="2"/>
  <c r="O278" i="2"/>
  <c r="P278" i="2" s="1"/>
  <c r="Q278" i="2"/>
  <c r="R278" i="2" s="1"/>
  <c r="T278" i="2"/>
  <c r="U278" i="2"/>
  <c r="V278" i="2"/>
  <c r="W278" i="2"/>
  <c r="X278" i="2"/>
  <c r="Y278" i="2"/>
  <c r="Z278" i="2"/>
  <c r="AA278" i="2"/>
  <c r="L279" i="2"/>
  <c r="O279" i="2" s="1"/>
  <c r="P279" i="2" s="1"/>
  <c r="M279" i="2"/>
  <c r="N279" i="2"/>
  <c r="Q279" i="2"/>
  <c r="R279" i="2"/>
  <c r="T279" i="2"/>
  <c r="U279" i="2"/>
  <c r="V279" i="2"/>
  <c r="W279" i="2"/>
  <c r="X279" i="2"/>
  <c r="Y279" i="2"/>
  <c r="Z279" i="2"/>
  <c r="AA279" i="2"/>
  <c r="L280" i="2"/>
  <c r="M280" i="2"/>
  <c r="N280" i="2"/>
  <c r="O280" i="2"/>
  <c r="P280" i="2" s="1"/>
  <c r="Q280" i="2"/>
  <c r="R280" i="2" s="1"/>
  <c r="T280" i="2"/>
  <c r="U280" i="2"/>
  <c r="V280" i="2"/>
  <c r="W280" i="2"/>
  <c r="X280" i="2"/>
  <c r="Y280" i="2"/>
  <c r="Z280" i="2"/>
  <c r="AA280" i="2"/>
  <c r="L281" i="2"/>
  <c r="O281" i="2" s="1"/>
  <c r="P281" i="2" s="1"/>
  <c r="M281" i="2"/>
  <c r="N281" i="2"/>
  <c r="Q281" i="2"/>
  <c r="R281" i="2"/>
  <c r="T281" i="2"/>
  <c r="U281" i="2"/>
  <c r="V281" i="2"/>
  <c r="W281" i="2"/>
  <c r="X281" i="2"/>
  <c r="Y281" i="2"/>
  <c r="Z281" i="2"/>
  <c r="AA281" i="2"/>
  <c r="L282" i="2"/>
  <c r="M282" i="2"/>
  <c r="N282" i="2"/>
  <c r="O282" i="2"/>
  <c r="P282" i="2" s="1"/>
  <c r="Q282" i="2"/>
  <c r="R282" i="2" s="1"/>
  <c r="T282" i="2"/>
  <c r="U282" i="2"/>
  <c r="V282" i="2"/>
  <c r="W282" i="2"/>
  <c r="X282" i="2"/>
  <c r="Y282" i="2"/>
  <c r="Z282" i="2"/>
  <c r="AA282" i="2"/>
  <c r="L283" i="2"/>
  <c r="O283" i="2" s="1"/>
  <c r="P283" i="2" s="1"/>
  <c r="M283" i="2"/>
  <c r="N283" i="2"/>
  <c r="Q283" i="2"/>
  <c r="R283" i="2"/>
  <c r="T283" i="2"/>
  <c r="U283" i="2"/>
  <c r="V283" i="2"/>
  <c r="W283" i="2"/>
  <c r="X283" i="2"/>
  <c r="Y283" i="2"/>
  <c r="Z283" i="2"/>
  <c r="AA283" i="2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2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489" i="4"/>
  <c r="B496" i="4" s="1"/>
  <c r="B503" i="4" s="1"/>
  <c r="B510" i="4" s="1"/>
  <c r="B517" i="4" s="1"/>
  <c r="B524" i="4" s="1"/>
  <c r="B531" i="4" s="1"/>
  <c r="B538" i="4" s="1"/>
  <c r="B545" i="4" s="1"/>
  <c r="B552" i="4" s="1"/>
  <c r="B559" i="4" s="1"/>
  <c r="B566" i="4" s="1"/>
  <c r="B573" i="4" s="1"/>
  <c r="B580" i="4" s="1"/>
  <c r="B587" i="4" s="1"/>
  <c r="B594" i="4" s="1"/>
  <c r="B601" i="4" s="1"/>
  <c r="B608" i="4" s="1"/>
  <c r="B615" i="4" s="1"/>
  <c r="B622" i="4" s="1"/>
  <c r="B629" i="4" s="1"/>
  <c r="B636" i="4" s="1"/>
  <c r="B643" i="4" s="1"/>
  <c r="B650" i="4" s="1"/>
  <c r="B657" i="4" s="1"/>
  <c r="B664" i="4" s="1"/>
  <c r="B671" i="4" s="1"/>
  <c r="B678" i="4" s="1"/>
  <c r="B685" i="4" s="1"/>
  <c r="B692" i="4" s="1"/>
  <c r="B699" i="4" s="1"/>
  <c r="B706" i="4" s="1"/>
  <c r="B713" i="4" s="1"/>
  <c r="B720" i="4" s="1"/>
  <c r="B727" i="4" s="1"/>
  <c r="B734" i="4" s="1"/>
  <c r="B741" i="4" s="1"/>
  <c r="B748" i="4" s="1"/>
  <c r="B755" i="4" s="1"/>
  <c r="B762" i="4" s="1"/>
  <c r="B769" i="4" s="1"/>
  <c r="B776" i="4" s="1"/>
  <c r="B783" i="4" s="1"/>
  <c r="B790" i="4" s="1"/>
  <c r="B797" i="4" s="1"/>
  <c r="B804" i="4" s="1"/>
  <c r="B490" i="4"/>
  <c r="B491" i="4"/>
  <c r="B498" i="4" s="1"/>
  <c r="B505" i="4" s="1"/>
  <c r="B512" i="4" s="1"/>
  <c r="B519" i="4" s="1"/>
  <c r="B526" i="4" s="1"/>
  <c r="B533" i="4" s="1"/>
  <c r="B540" i="4" s="1"/>
  <c r="B547" i="4" s="1"/>
  <c r="B554" i="4" s="1"/>
  <c r="B561" i="4" s="1"/>
  <c r="B568" i="4" s="1"/>
  <c r="B575" i="4" s="1"/>
  <c r="B582" i="4" s="1"/>
  <c r="B589" i="4" s="1"/>
  <c r="B596" i="4" s="1"/>
  <c r="B603" i="4" s="1"/>
  <c r="B610" i="4" s="1"/>
  <c r="B617" i="4" s="1"/>
  <c r="B624" i="4" s="1"/>
  <c r="B631" i="4" s="1"/>
  <c r="B638" i="4" s="1"/>
  <c r="B645" i="4" s="1"/>
  <c r="B652" i="4" s="1"/>
  <c r="B659" i="4" s="1"/>
  <c r="B492" i="4"/>
  <c r="B493" i="4"/>
  <c r="B500" i="4" s="1"/>
  <c r="B507" i="4" s="1"/>
  <c r="B514" i="4" s="1"/>
  <c r="B521" i="4" s="1"/>
  <c r="B528" i="4" s="1"/>
  <c r="B535" i="4" s="1"/>
  <c r="B542" i="4" s="1"/>
  <c r="B549" i="4" s="1"/>
  <c r="B556" i="4" s="1"/>
  <c r="B563" i="4" s="1"/>
  <c r="B570" i="4" s="1"/>
  <c r="B577" i="4" s="1"/>
  <c r="B584" i="4" s="1"/>
  <c r="B591" i="4" s="1"/>
  <c r="B598" i="4" s="1"/>
  <c r="B605" i="4" s="1"/>
  <c r="B612" i="4" s="1"/>
  <c r="B619" i="4" s="1"/>
  <c r="B626" i="4" s="1"/>
  <c r="B633" i="4" s="1"/>
  <c r="B640" i="4" s="1"/>
  <c r="B647" i="4" s="1"/>
  <c r="B654" i="4" s="1"/>
  <c r="B661" i="4" s="1"/>
  <c r="B494" i="4"/>
  <c r="B495" i="4"/>
  <c r="B502" i="4" s="1"/>
  <c r="B509" i="4" s="1"/>
  <c r="B516" i="4" s="1"/>
  <c r="B523" i="4" s="1"/>
  <c r="B530" i="4" s="1"/>
  <c r="B537" i="4" s="1"/>
  <c r="B544" i="4" s="1"/>
  <c r="B551" i="4" s="1"/>
  <c r="B558" i="4" s="1"/>
  <c r="B565" i="4" s="1"/>
  <c r="B572" i="4" s="1"/>
  <c r="B579" i="4" s="1"/>
  <c r="B586" i="4" s="1"/>
  <c r="B593" i="4" s="1"/>
  <c r="B600" i="4" s="1"/>
  <c r="B607" i="4" s="1"/>
  <c r="B614" i="4" s="1"/>
  <c r="B621" i="4" s="1"/>
  <c r="B628" i="4" s="1"/>
  <c r="B635" i="4" s="1"/>
  <c r="B642" i="4" s="1"/>
  <c r="B649" i="4" s="1"/>
  <c r="B656" i="4" s="1"/>
  <c r="B663" i="4" s="1"/>
  <c r="B497" i="4"/>
  <c r="B504" i="4" s="1"/>
  <c r="B511" i="4" s="1"/>
  <c r="B518" i="4" s="1"/>
  <c r="B525" i="4" s="1"/>
  <c r="B532" i="4" s="1"/>
  <c r="B539" i="4" s="1"/>
  <c r="B546" i="4" s="1"/>
  <c r="B553" i="4" s="1"/>
  <c r="B560" i="4" s="1"/>
  <c r="B567" i="4" s="1"/>
  <c r="B574" i="4" s="1"/>
  <c r="B581" i="4" s="1"/>
  <c r="B588" i="4" s="1"/>
  <c r="B595" i="4" s="1"/>
  <c r="B602" i="4" s="1"/>
  <c r="B609" i="4" s="1"/>
  <c r="B616" i="4" s="1"/>
  <c r="B623" i="4" s="1"/>
  <c r="B630" i="4" s="1"/>
  <c r="B637" i="4" s="1"/>
  <c r="B644" i="4" s="1"/>
  <c r="B651" i="4" s="1"/>
  <c r="B658" i="4" s="1"/>
  <c r="B665" i="4" s="1"/>
  <c r="B499" i="4"/>
  <c r="B506" i="4" s="1"/>
  <c r="B513" i="4" s="1"/>
  <c r="B520" i="4" s="1"/>
  <c r="B527" i="4" s="1"/>
  <c r="B534" i="4" s="1"/>
  <c r="B541" i="4" s="1"/>
  <c r="B548" i="4" s="1"/>
  <c r="B555" i="4" s="1"/>
  <c r="B562" i="4" s="1"/>
  <c r="B569" i="4" s="1"/>
  <c r="B576" i="4" s="1"/>
  <c r="B583" i="4" s="1"/>
  <c r="B590" i="4" s="1"/>
  <c r="B597" i="4" s="1"/>
  <c r="B604" i="4" s="1"/>
  <c r="B611" i="4" s="1"/>
  <c r="B618" i="4" s="1"/>
  <c r="B625" i="4" s="1"/>
  <c r="B632" i="4" s="1"/>
  <c r="B639" i="4" s="1"/>
  <c r="B646" i="4" s="1"/>
  <c r="B653" i="4" s="1"/>
  <c r="B660" i="4" s="1"/>
  <c r="B667" i="4" s="1"/>
  <c r="B674" i="4" s="1"/>
  <c r="B681" i="4" s="1"/>
  <c r="B688" i="4" s="1"/>
  <c r="B695" i="4" s="1"/>
  <c r="B702" i="4" s="1"/>
  <c r="B709" i="4" s="1"/>
  <c r="B716" i="4" s="1"/>
  <c r="B723" i="4" s="1"/>
  <c r="B730" i="4" s="1"/>
  <c r="B737" i="4" s="1"/>
  <c r="B744" i="4" s="1"/>
  <c r="B751" i="4" s="1"/>
  <c r="B758" i="4" s="1"/>
  <c r="B765" i="4" s="1"/>
  <c r="B772" i="4" s="1"/>
  <c r="B779" i="4" s="1"/>
  <c r="B786" i="4" s="1"/>
  <c r="B793" i="4" s="1"/>
  <c r="B800" i="4" s="1"/>
  <c r="B501" i="4"/>
  <c r="B508" i="4" s="1"/>
  <c r="B515" i="4" s="1"/>
  <c r="B522" i="4" s="1"/>
  <c r="B529" i="4" s="1"/>
  <c r="B536" i="4" s="1"/>
  <c r="B543" i="4" s="1"/>
  <c r="B550" i="4" s="1"/>
  <c r="B557" i="4" s="1"/>
  <c r="B564" i="4" s="1"/>
  <c r="B571" i="4" s="1"/>
  <c r="B578" i="4" s="1"/>
  <c r="B585" i="4" s="1"/>
  <c r="B592" i="4" s="1"/>
  <c r="B599" i="4" s="1"/>
  <c r="B606" i="4" s="1"/>
  <c r="B613" i="4" s="1"/>
  <c r="B620" i="4" s="1"/>
  <c r="B627" i="4" s="1"/>
  <c r="B634" i="4" s="1"/>
  <c r="B641" i="4" s="1"/>
  <c r="B648" i="4" s="1"/>
  <c r="B655" i="4" s="1"/>
  <c r="B662" i="4" s="1"/>
  <c r="B666" i="4"/>
  <c r="B673" i="4" s="1"/>
  <c r="B680" i="4" s="1"/>
  <c r="B687" i="4" s="1"/>
  <c r="B694" i="4" s="1"/>
  <c r="B701" i="4" s="1"/>
  <c r="B708" i="4" s="1"/>
  <c r="B715" i="4" s="1"/>
  <c r="B722" i="4" s="1"/>
  <c r="B729" i="4" s="1"/>
  <c r="B736" i="4" s="1"/>
  <c r="B743" i="4" s="1"/>
  <c r="B750" i="4" s="1"/>
  <c r="B757" i="4" s="1"/>
  <c r="B764" i="4" s="1"/>
  <c r="B771" i="4" s="1"/>
  <c r="B778" i="4" s="1"/>
  <c r="B785" i="4" s="1"/>
  <c r="B792" i="4" s="1"/>
  <c r="B799" i="4" s="1"/>
  <c r="B806" i="4" s="1"/>
  <c r="B668" i="4"/>
  <c r="B675" i="4" s="1"/>
  <c r="B682" i="4" s="1"/>
  <c r="B689" i="4" s="1"/>
  <c r="B696" i="4" s="1"/>
  <c r="B703" i="4" s="1"/>
  <c r="B710" i="4" s="1"/>
  <c r="B717" i="4" s="1"/>
  <c r="B724" i="4" s="1"/>
  <c r="B731" i="4" s="1"/>
  <c r="B738" i="4" s="1"/>
  <c r="B745" i="4" s="1"/>
  <c r="B752" i="4" s="1"/>
  <c r="B759" i="4" s="1"/>
  <c r="B766" i="4" s="1"/>
  <c r="B773" i="4" s="1"/>
  <c r="B780" i="4" s="1"/>
  <c r="B787" i="4" s="1"/>
  <c r="B794" i="4" s="1"/>
  <c r="B801" i="4" s="1"/>
  <c r="B669" i="4"/>
  <c r="B670" i="4"/>
  <c r="B677" i="4" s="1"/>
  <c r="B684" i="4" s="1"/>
  <c r="B691" i="4" s="1"/>
  <c r="B698" i="4" s="1"/>
  <c r="B705" i="4" s="1"/>
  <c r="B712" i="4" s="1"/>
  <c r="B719" i="4" s="1"/>
  <c r="B726" i="4" s="1"/>
  <c r="B733" i="4" s="1"/>
  <c r="B740" i="4" s="1"/>
  <c r="B747" i="4" s="1"/>
  <c r="B754" i="4" s="1"/>
  <c r="B761" i="4" s="1"/>
  <c r="B768" i="4" s="1"/>
  <c r="B775" i="4" s="1"/>
  <c r="B782" i="4" s="1"/>
  <c r="B789" i="4" s="1"/>
  <c r="B796" i="4" s="1"/>
  <c r="B803" i="4" s="1"/>
  <c r="B672" i="4"/>
  <c r="B679" i="4" s="1"/>
  <c r="B686" i="4" s="1"/>
  <c r="B693" i="4" s="1"/>
  <c r="B700" i="4" s="1"/>
  <c r="B707" i="4" s="1"/>
  <c r="B714" i="4" s="1"/>
  <c r="B721" i="4" s="1"/>
  <c r="B728" i="4" s="1"/>
  <c r="B735" i="4" s="1"/>
  <c r="B742" i="4" s="1"/>
  <c r="B749" i="4" s="1"/>
  <c r="B756" i="4" s="1"/>
  <c r="B763" i="4" s="1"/>
  <c r="B770" i="4" s="1"/>
  <c r="B777" i="4" s="1"/>
  <c r="B784" i="4" s="1"/>
  <c r="B791" i="4" s="1"/>
  <c r="B798" i="4" s="1"/>
  <c r="B805" i="4" s="1"/>
  <c r="B676" i="4"/>
  <c r="B683" i="4" s="1"/>
  <c r="B690" i="4" s="1"/>
  <c r="B697" i="4" s="1"/>
  <c r="B704" i="4" s="1"/>
  <c r="B711" i="4" s="1"/>
  <c r="B718" i="4" s="1"/>
  <c r="B725" i="4" s="1"/>
  <c r="B732" i="4" s="1"/>
  <c r="B739" i="4" s="1"/>
  <c r="B746" i="4" s="1"/>
  <c r="B753" i="4" s="1"/>
  <c r="B760" i="4" s="1"/>
  <c r="B767" i="4" s="1"/>
  <c r="B774" i="4" s="1"/>
  <c r="B781" i="4" s="1"/>
  <c r="B788" i="4" s="1"/>
  <c r="B795" i="4" s="1"/>
  <c r="B802" i="4" s="1"/>
  <c r="B382" i="4"/>
  <c r="B389" i="4" s="1"/>
  <c r="B396" i="4" s="1"/>
  <c r="B403" i="4" s="1"/>
  <c r="B410" i="4" s="1"/>
  <c r="B417" i="4" s="1"/>
  <c r="B424" i="4" s="1"/>
  <c r="B431" i="4" s="1"/>
  <c r="B438" i="4" s="1"/>
  <c r="B445" i="4" s="1"/>
  <c r="B452" i="4" s="1"/>
  <c r="B459" i="4" s="1"/>
  <c r="B466" i="4" s="1"/>
  <c r="B473" i="4" s="1"/>
  <c r="B480" i="4" s="1"/>
  <c r="B487" i="4" s="1"/>
  <c r="B383" i="4"/>
  <c r="B384" i="4"/>
  <c r="B391" i="4" s="1"/>
  <c r="B398" i="4" s="1"/>
  <c r="B405" i="4" s="1"/>
  <c r="B412" i="4" s="1"/>
  <c r="B419" i="4" s="1"/>
  <c r="B426" i="4" s="1"/>
  <c r="B433" i="4" s="1"/>
  <c r="B440" i="4" s="1"/>
  <c r="B447" i="4" s="1"/>
  <c r="B454" i="4" s="1"/>
  <c r="B461" i="4" s="1"/>
  <c r="B468" i="4" s="1"/>
  <c r="B475" i="4" s="1"/>
  <c r="B482" i="4" s="1"/>
  <c r="B385" i="4"/>
  <c r="B386" i="4"/>
  <c r="B393" i="4" s="1"/>
  <c r="B400" i="4" s="1"/>
  <c r="B407" i="4" s="1"/>
  <c r="B414" i="4" s="1"/>
  <c r="B421" i="4" s="1"/>
  <c r="B428" i="4" s="1"/>
  <c r="B435" i="4" s="1"/>
  <c r="B442" i="4" s="1"/>
  <c r="B449" i="4" s="1"/>
  <c r="B456" i="4" s="1"/>
  <c r="B463" i="4" s="1"/>
  <c r="B470" i="4" s="1"/>
  <c r="B477" i="4" s="1"/>
  <c r="B484" i="4" s="1"/>
  <c r="B387" i="4"/>
  <c r="B388" i="4"/>
  <c r="B395" i="4" s="1"/>
  <c r="B402" i="4" s="1"/>
  <c r="B409" i="4" s="1"/>
  <c r="B416" i="4" s="1"/>
  <c r="B423" i="4" s="1"/>
  <c r="B430" i="4" s="1"/>
  <c r="B437" i="4" s="1"/>
  <c r="B444" i="4" s="1"/>
  <c r="B451" i="4" s="1"/>
  <c r="B458" i="4" s="1"/>
  <c r="B465" i="4" s="1"/>
  <c r="B472" i="4" s="1"/>
  <c r="B479" i="4" s="1"/>
  <c r="B486" i="4" s="1"/>
  <c r="B390" i="4"/>
  <c r="B397" i="4" s="1"/>
  <c r="B404" i="4" s="1"/>
  <c r="B411" i="4" s="1"/>
  <c r="B418" i="4" s="1"/>
  <c r="B425" i="4" s="1"/>
  <c r="B432" i="4" s="1"/>
  <c r="B439" i="4" s="1"/>
  <c r="B446" i="4" s="1"/>
  <c r="B453" i="4" s="1"/>
  <c r="B460" i="4" s="1"/>
  <c r="B467" i="4" s="1"/>
  <c r="B474" i="4" s="1"/>
  <c r="B481" i="4" s="1"/>
  <c r="B488" i="4" s="1"/>
  <c r="B392" i="4"/>
  <c r="B399" i="4" s="1"/>
  <c r="B406" i="4" s="1"/>
  <c r="B413" i="4" s="1"/>
  <c r="B420" i="4" s="1"/>
  <c r="B427" i="4" s="1"/>
  <c r="B434" i="4" s="1"/>
  <c r="B441" i="4" s="1"/>
  <c r="B448" i="4" s="1"/>
  <c r="B455" i="4" s="1"/>
  <c r="B462" i="4" s="1"/>
  <c r="B469" i="4" s="1"/>
  <c r="B476" i="4" s="1"/>
  <c r="B483" i="4" s="1"/>
  <c r="B394" i="4"/>
  <c r="B401" i="4" s="1"/>
  <c r="B408" i="4" s="1"/>
  <c r="B415" i="4" s="1"/>
  <c r="B422" i="4" s="1"/>
  <c r="B429" i="4" s="1"/>
  <c r="B436" i="4" s="1"/>
  <c r="B443" i="4" s="1"/>
  <c r="B450" i="4" s="1"/>
  <c r="B457" i="4" s="1"/>
  <c r="B464" i="4" s="1"/>
  <c r="B471" i="4" s="1"/>
  <c r="B478" i="4" s="1"/>
  <c r="B485" i="4" s="1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276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9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3" i="4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V63" i="2"/>
  <c r="W63" i="2"/>
  <c r="V64" i="2"/>
  <c r="W64" i="2"/>
  <c r="V65" i="2"/>
  <c r="W65" i="2"/>
  <c r="V66" i="2"/>
  <c r="W66" i="2"/>
  <c r="V67" i="2"/>
  <c r="W67" i="2"/>
  <c r="V68" i="2"/>
  <c r="W68" i="2"/>
  <c r="V69" i="2"/>
  <c r="W69" i="2"/>
  <c r="V70" i="2"/>
  <c r="W70" i="2"/>
  <c r="V71" i="2"/>
  <c r="W71" i="2"/>
  <c r="V72" i="2"/>
  <c r="W72" i="2"/>
  <c r="V73" i="2"/>
  <c r="W73" i="2"/>
  <c r="V74" i="2"/>
  <c r="W74" i="2"/>
  <c r="V75" i="2"/>
  <c r="W75" i="2"/>
  <c r="V76" i="2"/>
  <c r="W76" i="2"/>
  <c r="V77" i="2"/>
  <c r="W77" i="2"/>
  <c r="V78" i="2"/>
  <c r="W78" i="2"/>
  <c r="V79" i="2"/>
  <c r="W79" i="2"/>
  <c r="V80" i="2"/>
  <c r="W80" i="2"/>
  <c r="V81" i="2"/>
  <c r="W81" i="2"/>
  <c r="V82" i="2"/>
  <c r="W82" i="2"/>
  <c r="V83" i="2"/>
  <c r="W83" i="2"/>
  <c r="V84" i="2"/>
  <c r="W84" i="2"/>
  <c r="V85" i="2"/>
  <c r="W85" i="2"/>
  <c r="V86" i="2"/>
  <c r="W86" i="2"/>
  <c r="V87" i="2"/>
  <c r="W87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6" i="2"/>
  <c r="W116" i="2"/>
  <c r="V117" i="2"/>
  <c r="W117" i="2"/>
  <c r="V118" i="2"/>
  <c r="W118" i="2"/>
  <c r="V119" i="2"/>
  <c r="W119" i="2"/>
  <c r="V120" i="2"/>
  <c r="W120" i="2"/>
  <c r="V121" i="2"/>
  <c r="W121" i="2"/>
  <c r="V122" i="2"/>
  <c r="W122" i="2"/>
  <c r="V123" i="2"/>
  <c r="W123" i="2"/>
  <c r="V124" i="2"/>
  <c r="W124" i="2"/>
  <c r="V125" i="2"/>
  <c r="W125" i="2"/>
  <c r="V126" i="2"/>
  <c r="W126" i="2"/>
  <c r="V127" i="2"/>
  <c r="W127" i="2"/>
  <c r="V128" i="2"/>
  <c r="W128" i="2"/>
  <c r="V129" i="2"/>
  <c r="W129" i="2"/>
  <c r="V130" i="2"/>
  <c r="W130" i="2"/>
  <c r="V131" i="2"/>
  <c r="W131" i="2"/>
  <c r="V132" i="2"/>
  <c r="W132" i="2"/>
  <c r="V133" i="2"/>
  <c r="W133" i="2"/>
  <c r="V134" i="2"/>
  <c r="W134" i="2"/>
  <c r="V135" i="2"/>
  <c r="W135" i="2"/>
  <c r="V136" i="2"/>
  <c r="W136" i="2"/>
  <c r="V137" i="2"/>
  <c r="W137" i="2"/>
  <c r="V138" i="2"/>
  <c r="W138" i="2"/>
  <c r="V139" i="2"/>
  <c r="W139" i="2"/>
  <c r="V140" i="2"/>
  <c r="W140" i="2"/>
  <c r="V141" i="2"/>
  <c r="W141" i="2"/>
  <c r="V142" i="2"/>
  <c r="W142" i="2"/>
  <c r="V143" i="2"/>
  <c r="W143" i="2"/>
  <c r="V144" i="2"/>
  <c r="W144" i="2"/>
  <c r="V145" i="2"/>
  <c r="W145" i="2"/>
  <c r="V146" i="2"/>
  <c r="W146" i="2"/>
  <c r="V147" i="2"/>
  <c r="W147" i="2"/>
  <c r="V148" i="2"/>
  <c r="W148" i="2"/>
  <c r="V149" i="2"/>
  <c r="W149" i="2"/>
  <c r="V150" i="2"/>
  <c r="W150" i="2"/>
  <c r="V151" i="2"/>
  <c r="W151" i="2"/>
  <c r="V152" i="2"/>
  <c r="W152" i="2"/>
  <c r="V153" i="2"/>
  <c r="W153" i="2"/>
  <c r="V154" i="2"/>
  <c r="W154" i="2"/>
  <c r="V155" i="2"/>
  <c r="W155" i="2"/>
  <c r="V156" i="2"/>
  <c r="W156" i="2"/>
  <c r="V157" i="2"/>
  <c r="W157" i="2"/>
  <c r="V158" i="2"/>
  <c r="W158" i="2"/>
  <c r="V159" i="2"/>
  <c r="W159" i="2"/>
  <c r="V160" i="2"/>
  <c r="W160" i="2"/>
  <c r="V161" i="2"/>
  <c r="W161" i="2"/>
  <c r="V162" i="2"/>
  <c r="W162" i="2"/>
  <c r="V163" i="2"/>
  <c r="W163" i="2"/>
  <c r="V164" i="2"/>
  <c r="W164" i="2"/>
  <c r="V165" i="2"/>
  <c r="W165" i="2"/>
  <c r="V166" i="2"/>
  <c r="W166" i="2"/>
  <c r="V167" i="2"/>
  <c r="W167" i="2"/>
  <c r="V168" i="2"/>
  <c r="W168" i="2"/>
  <c r="V169" i="2"/>
  <c r="W169" i="2"/>
  <c r="V170" i="2"/>
  <c r="W170" i="2"/>
  <c r="V171" i="2"/>
  <c r="W171" i="2"/>
  <c r="V172" i="2"/>
  <c r="W172" i="2"/>
  <c r="V173" i="2"/>
  <c r="W173" i="2"/>
  <c r="V174" i="2"/>
  <c r="W174" i="2"/>
  <c r="V175" i="2"/>
  <c r="W175" i="2"/>
  <c r="V176" i="2"/>
  <c r="W176" i="2"/>
  <c r="V177" i="2"/>
  <c r="W177" i="2"/>
  <c r="V178" i="2"/>
  <c r="W178" i="2"/>
  <c r="V179" i="2"/>
  <c r="W179" i="2"/>
  <c r="V180" i="2"/>
  <c r="W180" i="2"/>
  <c r="V181" i="2"/>
  <c r="W181" i="2"/>
  <c r="V182" i="2"/>
  <c r="W182" i="2"/>
  <c r="V183" i="2"/>
  <c r="W183" i="2"/>
  <c r="V184" i="2"/>
  <c r="W184" i="2"/>
  <c r="V185" i="2"/>
  <c r="W185" i="2"/>
  <c r="V186" i="2"/>
  <c r="W186" i="2"/>
  <c r="V187" i="2"/>
  <c r="W187" i="2"/>
  <c r="V188" i="2"/>
  <c r="W188" i="2"/>
  <c r="V189" i="2"/>
  <c r="W189" i="2"/>
  <c r="V190" i="2"/>
  <c r="W190" i="2"/>
  <c r="V191" i="2"/>
  <c r="W191" i="2"/>
  <c r="V192" i="2"/>
  <c r="W192" i="2"/>
  <c r="V193" i="2"/>
  <c r="W193" i="2"/>
  <c r="V194" i="2"/>
  <c r="W194" i="2"/>
  <c r="V195" i="2"/>
  <c r="W195" i="2"/>
  <c r="V196" i="2"/>
  <c r="W196" i="2"/>
  <c r="V197" i="2"/>
  <c r="W197" i="2"/>
  <c r="V198" i="2"/>
  <c r="W198" i="2"/>
  <c r="V199" i="2"/>
  <c r="W199" i="2"/>
  <c r="V200" i="2"/>
  <c r="W200" i="2"/>
  <c r="V201" i="2"/>
  <c r="W201" i="2"/>
  <c r="V202" i="2"/>
  <c r="W202" i="2"/>
  <c r="V203" i="2"/>
  <c r="W203" i="2"/>
  <c r="V204" i="2"/>
  <c r="W204" i="2"/>
  <c r="V205" i="2"/>
  <c r="W205" i="2"/>
  <c r="V206" i="2"/>
  <c r="W206" i="2"/>
  <c r="V207" i="2"/>
  <c r="W207" i="2"/>
  <c r="V208" i="2"/>
  <c r="W208" i="2"/>
  <c r="V209" i="2"/>
  <c r="W209" i="2"/>
  <c r="V210" i="2"/>
  <c r="W210" i="2"/>
  <c r="V211" i="2"/>
  <c r="W211" i="2"/>
  <c r="V212" i="2"/>
  <c r="W212" i="2"/>
  <c r="V213" i="2"/>
  <c r="W213" i="2"/>
  <c r="V214" i="2"/>
  <c r="W214" i="2"/>
  <c r="V215" i="2"/>
  <c r="W215" i="2"/>
  <c r="V216" i="2"/>
  <c r="W216" i="2"/>
  <c r="V217" i="2"/>
  <c r="W217" i="2"/>
  <c r="V218" i="2"/>
  <c r="W218" i="2"/>
  <c r="V219" i="2"/>
  <c r="W219" i="2"/>
  <c r="V220" i="2"/>
  <c r="W220" i="2"/>
  <c r="V221" i="2"/>
  <c r="W221" i="2"/>
  <c r="V222" i="2"/>
  <c r="W222" i="2"/>
  <c r="V223" i="2"/>
  <c r="W223" i="2"/>
  <c r="V224" i="2"/>
  <c r="W224" i="2"/>
  <c r="V225" i="2"/>
  <c r="W225" i="2"/>
  <c r="V226" i="2"/>
  <c r="W226" i="2"/>
  <c r="V227" i="2"/>
  <c r="W227" i="2"/>
  <c r="V228" i="2"/>
  <c r="W228" i="2"/>
  <c r="V229" i="2"/>
  <c r="W229" i="2"/>
  <c r="V230" i="2"/>
  <c r="W230" i="2"/>
  <c r="V231" i="2"/>
  <c r="W231" i="2"/>
  <c r="V232" i="2"/>
  <c r="W232" i="2"/>
  <c r="V233" i="2"/>
  <c r="W233" i="2"/>
  <c r="V234" i="2"/>
  <c r="W234" i="2"/>
  <c r="V235" i="2"/>
  <c r="W235" i="2"/>
  <c r="V236" i="2"/>
  <c r="W236" i="2"/>
  <c r="V237" i="2"/>
  <c r="W237" i="2"/>
  <c r="V238" i="2"/>
  <c r="W238" i="2"/>
  <c r="V239" i="2"/>
  <c r="W239" i="2"/>
  <c r="V240" i="2"/>
  <c r="W240" i="2"/>
  <c r="V241" i="2"/>
  <c r="W241" i="2"/>
  <c r="V242" i="2"/>
  <c r="W242" i="2"/>
  <c r="V243" i="2"/>
  <c r="W243" i="2"/>
  <c r="V244" i="2"/>
  <c r="W244" i="2"/>
  <c r="V245" i="2"/>
  <c r="W245" i="2"/>
  <c r="V246" i="2"/>
  <c r="W246" i="2"/>
  <c r="V247" i="2"/>
  <c r="W247" i="2"/>
  <c r="V248" i="2"/>
  <c r="W248" i="2"/>
  <c r="V249" i="2"/>
  <c r="W249" i="2"/>
  <c r="V250" i="2"/>
  <c r="W250" i="2"/>
  <c r="V251" i="2"/>
  <c r="W251" i="2"/>
  <c r="V252" i="2"/>
  <c r="W252" i="2"/>
  <c r="V253" i="2"/>
  <c r="W253" i="2"/>
  <c r="V254" i="2"/>
  <c r="W254" i="2"/>
  <c r="V255" i="2"/>
  <c r="W255" i="2"/>
  <c r="V256" i="2"/>
  <c r="W256" i="2"/>
  <c r="V257" i="2"/>
  <c r="W257" i="2"/>
  <c r="V258" i="2"/>
  <c r="W258" i="2"/>
  <c r="V259" i="2"/>
  <c r="W259" i="2"/>
  <c r="V260" i="2"/>
  <c r="W260" i="2"/>
  <c r="V261" i="2"/>
  <c r="W261" i="2"/>
  <c r="V262" i="2"/>
  <c r="W262" i="2"/>
  <c r="V263" i="2"/>
  <c r="W263" i="2"/>
  <c r="V264" i="2"/>
  <c r="W264" i="2"/>
  <c r="V265" i="2"/>
  <c r="W265" i="2"/>
  <c r="V266" i="2"/>
  <c r="W266" i="2"/>
  <c r="V267" i="2"/>
  <c r="W267" i="2"/>
  <c r="V268" i="2"/>
  <c r="W268" i="2"/>
  <c r="V269" i="2"/>
  <c r="W269" i="2"/>
  <c r="V270" i="2"/>
  <c r="W270" i="2"/>
  <c r="V271" i="2"/>
  <c r="W271" i="2"/>
  <c r="V272" i="2"/>
  <c r="W272" i="2"/>
  <c r="V273" i="2"/>
  <c r="W273" i="2"/>
  <c r="V274" i="2"/>
  <c r="W274" i="2"/>
  <c r="V275" i="2"/>
  <c r="W275" i="2"/>
  <c r="W12" i="2"/>
  <c r="V12" i="2"/>
  <c r="V4" i="2"/>
  <c r="V5" i="2"/>
  <c r="V6" i="2"/>
  <c r="V7" i="2"/>
  <c r="V8" i="2"/>
  <c r="V9" i="2"/>
  <c r="V10" i="2"/>
  <c r="V11" i="2"/>
  <c r="V3" i="2"/>
  <c r="L274" i="2"/>
  <c r="M274" i="2"/>
  <c r="N274" i="2"/>
  <c r="O274" i="2"/>
  <c r="P274" i="2"/>
  <c r="Q274" i="2"/>
  <c r="R274" i="2"/>
  <c r="T274" i="2"/>
  <c r="U274" i="2"/>
  <c r="X274" i="2"/>
  <c r="Y274" i="2"/>
  <c r="Z274" i="2"/>
  <c r="AA274" i="2"/>
  <c r="L275" i="2"/>
  <c r="O275" i="2" s="1"/>
  <c r="P275" i="2" s="1"/>
  <c r="M275" i="2"/>
  <c r="N275" i="2"/>
  <c r="Q275" i="2"/>
  <c r="R275" i="2" s="1"/>
  <c r="T275" i="2"/>
  <c r="U275" i="2"/>
  <c r="X275" i="2"/>
  <c r="Y275" i="2"/>
  <c r="Z275" i="2"/>
  <c r="AA275" i="2"/>
  <c r="L267" i="2" l="1"/>
  <c r="M267" i="2"/>
  <c r="N267" i="2"/>
  <c r="O267" i="2"/>
  <c r="P267" i="2"/>
  <c r="Q267" i="2"/>
  <c r="R267" i="2"/>
  <c r="T267" i="2"/>
  <c r="U267" i="2"/>
  <c r="X267" i="2"/>
  <c r="Y267" i="2"/>
  <c r="Z267" i="2"/>
  <c r="AA267" i="2"/>
  <c r="L268" i="2"/>
  <c r="O268" i="2" s="1"/>
  <c r="P268" i="2" s="1"/>
  <c r="M268" i="2"/>
  <c r="N268" i="2"/>
  <c r="Q268" i="2"/>
  <c r="R268" i="2"/>
  <c r="T268" i="2"/>
  <c r="U268" i="2"/>
  <c r="X268" i="2"/>
  <c r="Y268" i="2"/>
  <c r="Z268" i="2"/>
  <c r="AA268" i="2"/>
  <c r="L269" i="2"/>
  <c r="O269" i="2" s="1"/>
  <c r="P269" i="2" s="1"/>
  <c r="M269" i="2"/>
  <c r="N269" i="2"/>
  <c r="Q269" i="2"/>
  <c r="R269" i="2"/>
  <c r="T269" i="2"/>
  <c r="U269" i="2"/>
  <c r="X269" i="2"/>
  <c r="Y269" i="2"/>
  <c r="Z269" i="2"/>
  <c r="AA269" i="2"/>
  <c r="L270" i="2"/>
  <c r="O270" i="2" s="1"/>
  <c r="P270" i="2" s="1"/>
  <c r="M270" i="2"/>
  <c r="N270" i="2"/>
  <c r="Q270" i="2"/>
  <c r="R270" i="2"/>
  <c r="T270" i="2"/>
  <c r="U270" i="2"/>
  <c r="X270" i="2"/>
  <c r="Y270" i="2"/>
  <c r="Z270" i="2"/>
  <c r="AA270" i="2"/>
  <c r="L271" i="2"/>
  <c r="O271" i="2" s="1"/>
  <c r="P271" i="2" s="1"/>
  <c r="M271" i="2"/>
  <c r="N271" i="2"/>
  <c r="Q271" i="2"/>
  <c r="R271" i="2"/>
  <c r="T271" i="2"/>
  <c r="U271" i="2"/>
  <c r="X271" i="2"/>
  <c r="Y271" i="2"/>
  <c r="Z271" i="2"/>
  <c r="AA271" i="2"/>
  <c r="L272" i="2"/>
  <c r="O272" i="2" s="1"/>
  <c r="P272" i="2" s="1"/>
  <c r="M272" i="2"/>
  <c r="N272" i="2"/>
  <c r="Q272" i="2"/>
  <c r="R272" i="2"/>
  <c r="T272" i="2"/>
  <c r="U272" i="2"/>
  <c r="X272" i="2"/>
  <c r="Y272" i="2"/>
  <c r="Z272" i="2"/>
  <c r="AA272" i="2"/>
  <c r="L273" i="2"/>
  <c r="O273" i="2" s="1"/>
  <c r="P273" i="2" s="1"/>
  <c r="M273" i="2"/>
  <c r="N273" i="2"/>
  <c r="Q273" i="2"/>
  <c r="R273" i="2"/>
  <c r="T273" i="2"/>
  <c r="U273" i="2"/>
  <c r="X273" i="2"/>
  <c r="Y273" i="2"/>
  <c r="Z273" i="2"/>
  <c r="AA273" i="2"/>
  <c r="L263" i="2" l="1"/>
  <c r="M263" i="2"/>
  <c r="N263" i="2"/>
  <c r="O263" i="2"/>
  <c r="P263" i="2" s="1"/>
  <c r="Q263" i="2"/>
  <c r="R263" i="2" s="1"/>
  <c r="T263" i="2"/>
  <c r="U263" i="2"/>
  <c r="X263" i="2"/>
  <c r="Y263" i="2"/>
  <c r="Z263" i="2"/>
  <c r="AA263" i="2"/>
  <c r="L264" i="2"/>
  <c r="M264" i="2"/>
  <c r="N264" i="2"/>
  <c r="O264" i="2"/>
  <c r="P264" i="2" s="1"/>
  <c r="Q264" i="2"/>
  <c r="R264" i="2" s="1"/>
  <c r="T264" i="2"/>
  <c r="U264" i="2"/>
  <c r="X264" i="2"/>
  <c r="Y264" i="2"/>
  <c r="Z264" i="2"/>
  <c r="AA264" i="2"/>
  <c r="L265" i="2"/>
  <c r="M265" i="2"/>
  <c r="N265" i="2"/>
  <c r="O265" i="2"/>
  <c r="P265" i="2" s="1"/>
  <c r="Q265" i="2"/>
  <c r="R265" i="2" s="1"/>
  <c r="T265" i="2"/>
  <c r="U265" i="2"/>
  <c r="X265" i="2"/>
  <c r="Y265" i="2"/>
  <c r="Z265" i="2"/>
  <c r="AA265" i="2"/>
  <c r="L266" i="2"/>
  <c r="M266" i="2"/>
  <c r="N266" i="2"/>
  <c r="O266" i="2"/>
  <c r="P266" i="2" s="1"/>
  <c r="Q266" i="2"/>
  <c r="R266" i="2" s="1"/>
  <c r="T266" i="2"/>
  <c r="U266" i="2"/>
  <c r="X266" i="2"/>
  <c r="Y266" i="2"/>
  <c r="Z266" i="2"/>
  <c r="AA266" i="2"/>
  <c r="L256" i="2" l="1"/>
  <c r="M256" i="2"/>
  <c r="N256" i="2"/>
  <c r="O256" i="2"/>
  <c r="P256" i="2"/>
  <c r="Q256" i="2"/>
  <c r="R256" i="2"/>
  <c r="T256" i="2"/>
  <c r="U256" i="2"/>
  <c r="X256" i="2"/>
  <c r="Y256" i="2"/>
  <c r="Z256" i="2"/>
  <c r="AA256" i="2"/>
  <c r="L257" i="2"/>
  <c r="M257" i="2"/>
  <c r="N257" i="2"/>
  <c r="O257" i="2"/>
  <c r="P257" i="2"/>
  <c r="Q257" i="2"/>
  <c r="R257" i="2"/>
  <c r="T257" i="2"/>
  <c r="U257" i="2"/>
  <c r="X257" i="2"/>
  <c r="Y257" i="2"/>
  <c r="Z257" i="2"/>
  <c r="AA257" i="2"/>
  <c r="L258" i="2"/>
  <c r="M258" i="2"/>
  <c r="N258" i="2"/>
  <c r="O258" i="2"/>
  <c r="P258" i="2"/>
  <c r="Q258" i="2"/>
  <c r="R258" i="2"/>
  <c r="T258" i="2"/>
  <c r="U258" i="2"/>
  <c r="X258" i="2"/>
  <c r="Y258" i="2"/>
  <c r="Z258" i="2"/>
  <c r="AA258" i="2"/>
  <c r="L259" i="2"/>
  <c r="O259" i="2" s="1"/>
  <c r="P259" i="2" s="1"/>
  <c r="M259" i="2"/>
  <c r="N259" i="2"/>
  <c r="Q259" i="2"/>
  <c r="R259" i="2"/>
  <c r="T259" i="2"/>
  <c r="U259" i="2"/>
  <c r="X259" i="2"/>
  <c r="Y259" i="2"/>
  <c r="Z259" i="2"/>
  <c r="AA259" i="2"/>
  <c r="L260" i="2"/>
  <c r="O260" i="2" s="1"/>
  <c r="P260" i="2" s="1"/>
  <c r="M260" i="2"/>
  <c r="N260" i="2"/>
  <c r="Q260" i="2"/>
  <c r="R260" i="2"/>
  <c r="T260" i="2"/>
  <c r="U260" i="2"/>
  <c r="X260" i="2"/>
  <c r="Y260" i="2"/>
  <c r="Z260" i="2"/>
  <c r="AA260" i="2"/>
  <c r="L261" i="2"/>
  <c r="O261" i="2" s="1"/>
  <c r="P261" i="2" s="1"/>
  <c r="M261" i="2"/>
  <c r="N261" i="2"/>
  <c r="Q261" i="2"/>
  <c r="R261" i="2"/>
  <c r="T261" i="2"/>
  <c r="U261" i="2"/>
  <c r="X261" i="2"/>
  <c r="Y261" i="2"/>
  <c r="Z261" i="2"/>
  <c r="AA261" i="2"/>
  <c r="L262" i="2"/>
  <c r="O262" i="2" s="1"/>
  <c r="P262" i="2" s="1"/>
  <c r="M262" i="2"/>
  <c r="N262" i="2"/>
  <c r="Q262" i="2"/>
  <c r="R262" i="2"/>
  <c r="T262" i="2"/>
  <c r="U262" i="2"/>
  <c r="X262" i="2"/>
  <c r="Y262" i="2"/>
  <c r="Z262" i="2"/>
  <c r="AA262" i="2"/>
  <c r="L253" i="2" l="1"/>
  <c r="M253" i="2"/>
  <c r="N253" i="2"/>
  <c r="O253" i="2"/>
  <c r="P253" i="2" s="1"/>
  <c r="Q253" i="2"/>
  <c r="R253" i="2"/>
  <c r="T253" i="2"/>
  <c r="U253" i="2"/>
  <c r="X253" i="2"/>
  <c r="Y253" i="2"/>
  <c r="Z253" i="2"/>
  <c r="AA253" i="2"/>
  <c r="L254" i="2"/>
  <c r="O254" i="2" s="1"/>
  <c r="P254" i="2" s="1"/>
  <c r="M254" i="2"/>
  <c r="N254" i="2"/>
  <c r="Q254" i="2"/>
  <c r="R254" i="2" s="1"/>
  <c r="T254" i="2"/>
  <c r="U254" i="2"/>
  <c r="X254" i="2"/>
  <c r="Y254" i="2"/>
  <c r="Z254" i="2"/>
  <c r="AA254" i="2"/>
  <c r="L255" i="2"/>
  <c r="M255" i="2"/>
  <c r="N255" i="2"/>
  <c r="O255" i="2"/>
  <c r="P255" i="2" s="1"/>
  <c r="Q255" i="2"/>
  <c r="R255" i="2" s="1"/>
  <c r="T255" i="2"/>
  <c r="U255" i="2"/>
  <c r="X255" i="2"/>
  <c r="Y255" i="2"/>
  <c r="Z255" i="2"/>
  <c r="AA255" i="2"/>
  <c r="L248" i="2" l="1"/>
  <c r="M248" i="2"/>
  <c r="N248" i="2"/>
  <c r="O248" i="2"/>
  <c r="P248" i="2"/>
  <c r="Q248" i="2"/>
  <c r="R248" i="2"/>
  <c r="T248" i="2"/>
  <c r="U248" i="2"/>
  <c r="X248" i="2"/>
  <c r="Y248" i="2"/>
  <c r="Z248" i="2"/>
  <c r="AA248" i="2"/>
  <c r="L249" i="2"/>
  <c r="O249" i="2" s="1"/>
  <c r="P249" i="2" s="1"/>
  <c r="M249" i="2"/>
  <c r="N249" i="2"/>
  <c r="Q249" i="2"/>
  <c r="R249" i="2"/>
  <c r="T249" i="2"/>
  <c r="U249" i="2"/>
  <c r="X249" i="2"/>
  <c r="Y249" i="2"/>
  <c r="Z249" i="2"/>
  <c r="AA249" i="2"/>
  <c r="L250" i="2"/>
  <c r="O250" i="2" s="1"/>
  <c r="P250" i="2" s="1"/>
  <c r="M250" i="2"/>
  <c r="N250" i="2"/>
  <c r="Q250" i="2"/>
  <c r="R250" i="2"/>
  <c r="T250" i="2"/>
  <c r="U250" i="2"/>
  <c r="X250" i="2"/>
  <c r="Y250" i="2"/>
  <c r="Z250" i="2"/>
  <c r="AA250" i="2"/>
  <c r="L251" i="2"/>
  <c r="O251" i="2" s="1"/>
  <c r="P251" i="2" s="1"/>
  <c r="M251" i="2"/>
  <c r="N251" i="2"/>
  <c r="Q251" i="2"/>
  <c r="R251" i="2"/>
  <c r="T251" i="2"/>
  <c r="U251" i="2"/>
  <c r="X251" i="2"/>
  <c r="Y251" i="2"/>
  <c r="Z251" i="2"/>
  <c r="AA251" i="2"/>
  <c r="L252" i="2"/>
  <c r="O252" i="2" s="1"/>
  <c r="P252" i="2" s="1"/>
  <c r="M252" i="2"/>
  <c r="N252" i="2"/>
  <c r="Q252" i="2"/>
  <c r="R252" i="2"/>
  <c r="T252" i="2"/>
  <c r="U252" i="2"/>
  <c r="X252" i="2"/>
  <c r="Y252" i="2"/>
  <c r="Z252" i="2"/>
  <c r="AA252" i="2"/>
  <c r="AA14" i="2" l="1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13" i="2"/>
  <c r="L241" i="2"/>
  <c r="O241" i="2" s="1"/>
  <c r="M241" i="2"/>
  <c r="N241" i="2"/>
  <c r="Q241" i="2"/>
  <c r="R241" i="2" s="1"/>
  <c r="X241" i="2"/>
  <c r="T241" i="2"/>
  <c r="U241" i="2"/>
  <c r="Z241" i="2"/>
  <c r="Y241" i="2"/>
  <c r="L242" i="2"/>
  <c r="O242" i="2" s="1"/>
  <c r="M242" i="2"/>
  <c r="N242" i="2"/>
  <c r="Q242" i="2"/>
  <c r="R242" i="2" s="1"/>
  <c r="X242" i="2"/>
  <c r="T242" i="2"/>
  <c r="U242" i="2"/>
  <c r="Z242" i="2"/>
  <c r="Y242" i="2"/>
  <c r="L243" i="2"/>
  <c r="M243" i="2"/>
  <c r="N243" i="2"/>
  <c r="O243" i="2"/>
  <c r="Q243" i="2"/>
  <c r="R243" i="2"/>
  <c r="X243" i="2"/>
  <c r="T243" i="2"/>
  <c r="U243" i="2"/>
  <c r="Z243" i="2"/>
  <c r="Y243" i="2"/>
  <c r="L244" i="2"/>
  <c r="M244" i="2"/>
  <c r="N244" i="2"/>
  <c r="O244" i="2"/>
  <c r="Q244" i="2"/>
  <c r="R244" i="2"/>
  <c r="X244" i="2"/>
  <c r="T244" i="2"/>
  <c r="U244" i="2"/>
  <c r="Z244" i="2"/>
  <c r="Y244" i="2"/>
  <c r="L245" i="2"/>
  <c r="M245" i="2"/>
  <c r="N245" i="2"/>
  <c r="O245" i="2"/>
  <c r="P245" i="2" s="1"/>
  <c r="Q245" i="2"/>
  <c r="R245" i="2" s="1"/>
  <c r="X245" i="2"/>
  <c r="T245" i="2"/>
  <c r="U245" i="2"/>
  <c r="Z245" i="2"/>
  <c r="Y245" i="2"/>
  <c r="L246" i="2"/>
  <c r="O246" i="2" s="1"/>
  <c r="P246" i="2" s="1"/>
  <c r="M246" i="2"/>
  <c r="N246" i="2"/>
  <c r="Q246" i="2"/>
  <c r="R246" i="2"/>
  <c r="X246" i="2"/>
  <c r="T246" i="2"/>
  <c r="U246" i="2"/>
  <c r="Z246" i="2"/>
  <c r="Y246" i="2"/>
  <c r="L247" i="2"/>
  <c r="M247" i="2"/>
  <c r="N247" i="2"/>
  <c r="O247" i="2"/>
  <c r="P247" i="2" s="1"/>
  <c r="Q247" i="2"/>
  <c r="R247" i="2" s="1"/>
  <c r="X247" i="2"/>
  <c r="T247" i="2"/>
  <c r="U247" i="2"/>
  <c r="Z247" i="2"/>
  <c r="Y247" i="2"/>
  <c r="P244" i="2" l="1"/>
  <c r="P243" i="2"/>
  <c r="L239" i="2"/>
  <c r="M239" i="2"/>
  <c r="N239" i="2"/>
  <c r="O239" i="2"/>
  <c r="Q239" i="2"/>
  <c r="R239" i="2"/>
  <c r="X239" i="2"/>
  <c r="T239" i="2"/>
  <c r="U239" i="2"/>
  <c r="Z239" i="2"/>
  <c r="Y239" i="2"/>
  <c r="L240" i="2"/>
  <c r="M240" i="2"/>
  <c r="N240" i="2"/>
  <c r="O240" i="2"/>
  <c r="P241" i="2" s="1"/>
  <c r="Q240" i="2"/>
  <c r="R240" i="2"/>
  <c r="X240" i="2"/>
  <c r="T240" i="2"/>
  <c r="U240" i="2"/>
  <c r="Z240" i="2"/>
  <c r="Y240" i="2"/>
  <c r="P242" i="2" l="1"/>
  <c r="L233" i="2"/>
  <c r="O233" i="2" s="1"/>
  <c r="M233" i="2"/>
  <c r="N233" i="2"/>
  <c r="Q233" i="2"/>
  <c r="R233" i="2"/>
  <c r="X233" i="2"/>
  <c r="T233" i="2"/>
  <c r="U233" i="2"/>
  <c r="Z233" i="2"/>
  <c r="Y233" i="2"/>
  <c r="L234" i="2"/>
  <c r="M234" i="2"/>
  <c r="N234" i="2"/>
  <c r="O234" i="2"/>
  <c r="Q234" i="2"/>
  <c r="R234" i="2"/>
  <c r="X234" i="2"/>
  <c r="T234" i="2"/>
  <c r="U234" i="2"/>
  <c r="Z234" i="2"/>
  <c r="Y234" i="2"/>
  <c r="L235" i="2"/>
  <c r="M235" i="2"/>
  <c r="N235" i="2"/>
  <c r="O235" i="2"/>
  <c r="Q235" i="2"/>
  <c r="R235" i="2"/>
  <c r="X235" i="2"/>
  <c r="T235" i="2"/>
  <c r="U235" i="2"/>
  <c r="Z235" i="2"/>
  <c r="Y235" i="2"/>
  <c r="L236" i="2"/>
  <c r="M236" i="2"/>
  <c r="N236" i="2"/>
  <c r="O236" i="2"/>
  <c r="P236" i="2" s="1"/>
  <c r="Q236" i="2"/>
  <c r="R236" i="2" s="1"/>
  <c r="X236" i="2"/>
  <c r="T236" i="2"/>
  <c r="U236" i="2"/>
  <c r="Z236" i="2"/>
  <c r="Y236" i="2"/>
  <c r="L237" i="2"/>
  <c r="O237" i="2" s="1"/>
  <c r="P237" i="2" s="1"/>
  <c r="M237" i="2"/>
  <c r="N237" i="2"/>
  <c r="Q237" i="2"/>
  <c r="R237" i="2"/>
  <c r="X237" i="2"/>
  <c r="T237" i="2"/>
  <c r="U237" i="2"/>
  <c r="Z237" i="2"/>
  <c r="Y237" i="2"/>
  <c r="L238" i="2"/>
  <c r="M238" i="2"/>
  <c r="N238" i="2"/>
  <c r="O238" i="2"/>
  <c r="Q238" i="2"/>
  <c r="R238" i="2" s="1"/>
  <c r="X238" i="2"/>
  <c r="T238" i="2"/>
  <c r="U238" i="2"/>
  <c r="Z238" i="2"/>
  <c r="Y238" i="2"/>
  <c r="P235" i="2" l="1"/>
  <c r="P238" i="2"/>
  <c r="P239" i="2"/>
  <c r="P240" i="2"/>
  <c r="L229" i="2"/>
  <c r="O229" i="2" s="1"/>
  <c r="M229" i="2"/>
  <c r="N229" i="2"/>
  <c r="Q229" i="2"/>
  <c r="R229" i="2" s="1"/>
  <c r="X229" i="2"/>
  <c r="T229" i="2"/>
  <c r="U229" i="2"/>
  <c r="Z229" i="2"/>
  <c r="Y229" i="2"/>
  <c r="L230" i="2"/>
  <c r="M230" i="2"/>
  <c r="N230" i="2"/>
  <c r="O230" i="2"/>
  <c r="Q230" i="2"/>
  <c r="R230" i="2"/>
  <c r="X230" i="2"/>
  <c r="T230" i="2"/>
  <c r="U230" i="2"/>
  <c r="Z230" i="2"/>
  <c r="Y230" i="2"/>
  <c r="L231" i="2"/>
  <c r="M231" i="2"/>
  <c r="N231" i="2"/>
  <c r="O231" i="2"/>
  <c r="Q231" i="2"/>
  <c r="R231" i="2"/>
  <c r="X231" i="2"/>
  <c r="T231" i="2"/>
  <c r="U231" i="2"/>
  <c r="Z231" i="2"/>
  <c r="Y231" i="2"/>
  <c r="L232" i="2"/>
  <c r="M232" i="2"/>
  <c r="N232" i="2"/>
  <c r="O232" i="2"/>
  <c r="Q232" i="2"/>
  <c r="R232" i="2" s="1"/>
  <c r="X232" i="2"/>
  <c r="T232" i="2"/>
  <c r="U232" i="2"/>
  <c r="Z232" i="2"/>
  <c r="Y232" i="2"/>
  <c r="P232" i="2" l="1"/>
  <c r="P233" i="2"/>
  <c r="P231" i="2"/>
  <c r="P234" i="2"/>
  <c r="L226" i="2"/>
  <c r="M226" i="2"/>
  <c r="N226" i="2"/>
  <c r="O226" i="2"/>
  <c r="Q226" i="2"/>
  <c r="R226" i="2"/>
  <c r="X226" i="2"/>
  <c r="T226" i="2"/>
  <c r="U226" i="2"/>
  <c r="Z226" i="2"/>
  <c r="Y226" i="2"/>
  <c r="L227" i="2"/>
  <c r="M227" i="2"/>
  <c r="N227" i="2"/>
  <c r="O227" i="2"/>
  <c r="Q227" i="2"/>
  <c r="R227" i="2"/>
  <c r="X227" i="2"/>
  <c r="T227" i="2"/>
  <c r="U227" i="2"/>
  <c r="Z227" i="2"/>
  <c r="Y227" i="2"/>
  <c r="L228" i="2"/>
  <c r="M228" i="2"/>
  <c r="N228" i="2"/>
  <c r="O228" i="2"/>
  <c r="P228" i="2" s="1"/>
  <c r="Q228" i="2"/>
  <c r="R228" i="2" s="1"/>
  <c r="X228" i="2"/>
  <c r="T228" i="2"/>
  <c r="U228" i="2"/>
  <c r="Z228" i="2"/>
  <c r="Y228" i="2"/>
  <c r="P230" i="2" l="1"/>
  <c r="P229" i="2"/>
  <c r="L222" i="2"/>
  <c r="O222" i="2" s="1"/>
  <c r="M222" i="2"/>
  <c r="N222" i="2"/>
  <c r="Q222" i="2"/>
  <c r="R222" i="2" s="1"/>
  <c r="X222" i="2"/>
  <c r="T222" i="2"/>
  <c r="U222" i="2"/>
  <c r="Z222" i="2"/>
  <c r="Y222" i="2"/>
  <c r="L223" i="2"/>
  <c r="M223" i="2"/>
  <c r="N223" i="2"/>
  <c r="O223" i="2"/>
  <c r="Q223" i="2"/>
  <c r="R223" i="2" s="1"/>
  <c r="X223" i="2"/>
  <c r="T223" i="2"/>
  <c r="U223" i="2"/>
  <c r="Z223" i="2"/>
  <c r="Y223" i="2"/>
  <c r="L224" i="2"/>
  <c r="O224" i="2" s="1"/>
  <c r="M224" i="2"/>
  <c r="N224" i="2"/>
  <c r="Q224" i="2"/>
  <c r="R224" i="2" s="1"/>
  <c r="X224" i="2"/>
  <c r="T224" i="2"/>
  <c r="U224" i="2"/>
  <c r="Z224" i="2"/>
  <c r="Y224" i="2"/>
  <c r="L225" i="2"/>
  <c r="O225" i="2" s="1"/>
  <c r="P226" i="2" s="1"/>
  <c r="M225" i="2"/>
  <c r="N225" i="2"/>
  <c r="Q225" i="2"/>
  <c r="R225" i="2" s="1"/>
  <c r="X225" i="2"/>
  <c r="T225" i="2"/>
  <c r="U225" i="2"/>
  <c r="Z225" i="2"/>
  <c r="Y225" i="2"/>
  <c r="P225" i="2" l="1"/>
  <c r="P227" i="2"/>
  <c r="P224" i="2"/>
  <c r="L221" i="2"/>
  <c r="M221" i="2"/>
  <c r="N221" i="2"/>
  <c r="O221" i="2"/>
  <c r="P223" i="2" s="1"/>
  <c r="Q221" i="2"/>
  <c r="R221" i="2"/>
  <c r="X221" i="2"/>
  <c r="T221" i="2"/>
  <c r="U221" i="2"/>
  <c r="Z221" i="2"/>
  <c r="Y221" i="2"/>
  <c r="L220" i="2" l="1"/>
  <c r="M220" i="2"/>
  <c r="N220" i="2"/>
  <c r="O220" i="2"/>
  <c r="P222" i="2" s="1"/>
  <c r="Q220" i="2"/>
  <c r="R220" i="2"/>
  <c r="X220" i="2"/>
  <c r="T220" i="2"/>
  <c r="U220" i="2"/>
  <c r="Z220" i="2"/>
  <c r="Y220" i="2"/>
  <c r="L214" i="2" l="1"/>
  <c r="M214" i="2"/>
  <c r="N214" i="2"/>
  <c r="O214" i="2"/>
  <c r="Q214" i="2"/>
  <c r="R214" i="2" s="1"/>
  <c r="X214" i="2"/>
  <c r="T214" i="2"/>
  <c r="U214" i="2"/>
  <c r="Z214" i="2"/>
  <c r="Y214" i="2"/>
  <c r="L215" i="2"/>
  <c r="O215" i="2" s="1"/>
  <c r="M215" i="2"/>
  <c r="N215" i="2"/>
  <c r="Q215" i="2"/>
  <c r="R215" i="2" s="1"/>
  <c r="X215" i="2"/>
  <c r="T215" i="2"/>
  <c r="U215" i="2"/>
  <c r="Z215" i="2"/>
  <c r="Y215" i="2"/>
  <c r="L216" i="2"/>
  <c r="O216" i="2" s="1"/>
  <c r="P216" i="2" s="1"/>
  <c r="M216" i="2"/>
  <c r="N216" i="2"/>
  <c r="Q216" i="2"/>
  <c r="R216" i="2" s="1"/>
  <c r="X216" i="2"/>
  <c r="T216" i="2"/>
  <c r="U216" i="2"/>
  <c r="Z216" i="2"/>
  <c r="Y216" i="2"/>
  <c r="L217" i="2"/>
  <c r="O217" i="2" s="1"/>
  <c r="P217" i="2" s="1"/>
  <c r="M217" i="2"/>
  <c r="N217" i="2"/>
  <c r="Q217" i="2"/>
  <c r="R217" i="2" s="1"/>
  <c r="X217" i="2"/>
  <c r="T217" i="2"/>
  <c r="U217" i="2"/>
  <c r="Z217" i="2"/>
  <c r="Y217" i="2"/>
  <c r="L218" i="2"/>
  <c r="O218" i="2" s="1"/>
  <c r="M218" i="2"/>
  <c r="N218" i="2"/>
  <c r="Q218" i="2"/>
  <c r="R218" i="2" s="1"/>
  <c r="X218" i="2"/>
  <c r="T218" i="2"/>
  <c r="U218" i="2"/>
  <c r="Z218" i="2"/>
  <c r="Y218" i="2"/>
  <c r="L219" i="2"/>
  <c r="O219" i="2" s="1"/>
  <c r="M219" i="2"/>
  <c r="N219" i="2"/>
  <c r="Q219" i="2"/>
  <c r="R219" i="2" s="1"/>
  <c r="X219" i="2"/>
  <c r="T219" i="2"/>
  <c r="U219" i="2"/>
  <c r="Z219" i="2"/>
  <c r="Y219" i="2"/>
  <c r="P219" i="2" l="1"/>
  <c r="P220" i="2"/>
  <c r="P221" i="2"/>
  <c r="P218" i="2"/>
  <c r="L211" i="2"/>
  <c r="M211" i="2"/>
  <c r="N211" i="2"/>
  <c r="O211" i="2"/>
  <c r="Q211" i="2"/>
  <c r="R211" i="2"/>
  <c r="X211" i="2"/>
  <c r="T211" i="2"/>
  <c r="U211" i="2"/>
  <c r="Z211" i="2"/>
  <c r="Y211" i="2"/>
  <c r="L212" i="2"/>
  <c r="M212" i="2"/>
  <c r="N212" i="2"/>
  <c r="O212" i="2"/>
  <c r="Q212" i="2"/>
  <c r="R212" i="2"/>
  <c r="X212" i="2"/>
  <c r="T212" i="2"/>
  <c r="U212" i="2"/>
  <c r="Z212" i="2"/>
  <c r="Y212" i="2"/>
  <c r="L213" i="2"/>
  <c r="M213" i="2"/>
  <c r="N213" i="2"/>
  <c r="O213" i="2"/>
  <c r="P213" i="2" s="1"/>
  <c r="Q213" i="2"/>
  <c r="R213" i="2" s="1"/>
  <c r="X213" i="2"/>
  <c r="T213" i="2"/>
  <c r="U213" i="2"/>
  <c r="Z213" i="2"/>
  <c r="Y213" i="2"/>
  <c r="P215" i="2" l="1"/>
  <c r="P214" i="2"/>
  <c r="L204" i="2"/>
  <c r="M204" i="2"/>
  <c r="N204" i="2"/>
  <c r="O204" i="2"/>
  <c r="Q204" i="2"/>
  <c r="R204" i="2" s="1"/>
  <c r="X204" i="2"/>
  <c r="T204" i="2"/>
  <c r="U204" i="2"/>
  <c r="Z204" i="2"/>
  <c r="Y204" i="2"/>
  <c r="L205" i="2"/>
  <c r="O205" i="2" s="1"/>
  <c r="M205" i="2"/>
  <c r="N205" i="2"/>
  <c r="Q205" i="2"/>
  <c r="R205" i="2" s="1"/>
  <c r="X205" i="2"/>
  <c r="T205" i="2"/>
  <c r="U205" i="2"/>
  <c r="Z205" i="2"/>
  <c r="Y205" i="2"/>
  <c r="L206" i="2"/>
  <c r="O206" i="2" s="1"/>
  <c r="P206" i="2" s="1"/>
  <c r="M206" i="2"/>
  <c r="N206" i="2"/>
  <c r="Q206" i="2"/>
  <c r="R206" i="2" s="1"/>
  <c r="X206" i="2"/>
  <c r="T206" i="2"/>
  <c r="U206" i="2"/>
  <c r="Z206" i="2"/>
  <c r="Y206" i="2"/>
  <c r="L207" i="2"/>
  <c r="O207" i="2" s="1"/>
  <c r="M207" i="2"/>
  <c r="N207" i="2"/>
  <c r="Q207" i="2"/>
  <c r="R207" i="2" s="1"/>
  <c r="X207" i="2"/>
  <c r="T207" i="2"/>
  <c r="U207" i="2"/>
  <c r="Z207" i="2"/>
  <c r="Y207" i="2"/>
  <c r="L208" i="2"/>
  <c r="O208" i="2" s="1"/>
  <c r="P208" i="2" s="1"/>
  <c r="M208" i="2"/>
  <c r="N208" i="2"/>
  <c r="Q208" i="2"/>
  <c r="R208" i="2" s="1"/>
  <c r="X208" i="2"/>
  <c r="T208" i="2"/>
  <c r="U208" i="2"/>
  <c r="Z208" i="2"/>
  <c r="Y208" i="2"/>
  <c r="L209" i="2"/>
  <c r="O209" i="2" s="1"/>
  <c r="M209" i="2"/>
  <c r="N209" i="2"/>
  <c r="Q209" i="2"/>
  <c r="R209" i="2" s="1"/>
  <c r="X209" i="2"/>
  <c r="T209" i="2"/>
  <c r="U209" i="2"/>
  <c r="Z209" i="2"/>
  <c r="Y209" i="2"/>
  <c r="L210" i="2"/>
  <c r="M210" i="2"/>
  <c r="N210" i="2"/>
  <c r="O210" i="2"/>
  <c r="P212" i="2" s="1"/>
  <c r="Q210" i="2"/>
  <c r="R210" i="2" s="1"/>
  <c r="X210" i="2"/>
  <c r="T210" i="2"/>
  <c r="U210" i="2"/>
  <c r="Z210" i="2"/>
  <c r="Y210" i="2"/>
  <c r="P210" i="2" l="1"/>
  <c r="P211" i="2"/>
  <c r="P209" i="2"/>
  <c r="P207" i="2"/>
  <c r="L202" i="2"/>
  <c r="O202" i="2" s="1"/>
  <c r="M202" i="2"/>
  <c r="N202" i="2"/>
  <c r="Q202" i="2"/>
  <c r="R202" i="2"/>
  <c r="X202" i="2"/>
  <c r="T202" i="2"/>
  <c r="U202" i="2"/>
  <c r="Z202" i="2"/>
  <c r="Y202" i="2"/>
  <c r="L203" i="2"/>
  <c r="M203" i="2"/>
  <c r="N203" i="2"/>
  <c r="O203" i="2"/>
  <c r="P204" i="2" s="1"/>
  <c r="Q203" i="2"/>
  <c r="R203" i="2"/>
  <c r="X203" i="2"/>
  <c r="T203" i="2"/>
  <c r="U203" i="2"/>
  <c r="Z203" i="2"/>
  <c r="Y203" i="2"/>
  <c r="L201" i="2"/>
  <c r="M201" i="2"/>
  <c r="N201" i="2"/>
  <c r="O201" i="2"/>
  <c r="Q201" i="2"/>
  <c r="R201" i="2" s="1"/>
  <c r="X201" i="2"/>
  <c r="T201" i="2"/>
  <c r="U201" i="2"/>
  <c r="Z201" i="2"/>
  <c r="Y201" i="2"/>
  <c r="P203" i="2" l="1"/>
  <c r="P205" i="2"/>
  <c r="L200" i="2"/>
  <c r="M200" i="2"/>
  <c r="N200" i="2"/>
  <c r="O200" i="2"/>
  <c r="P202" i="2" s="1"/>
  <c r="Q200" i="2"/>
  <c r="R200" i="2" s="1"/>
  <c r="X200" i="2"/>
  <c r="T200" i="2"/>
  <c r="U200" i="2"/>
  <c r="Z200" i="2"/>
  <c r="Y200" i="2"/>
  <c r="L198" i="2"/>
  <c r="M198" i="2"/>
  <c r="N198" i="2"/>
  <c r="O198" i="2"/>
  <c r="Q198" i="2"/>
  <c r="R198" i="2" s="1"/>
  <c r="X198" i="2"/>
  <c r="T198" i="2"/>
  <c r="U198" i="2"/>
  <c r="Z198" i="2"/>
  <c r="Y198" i="2"/>
  <c r="L199" i="2"/>
  <c r="M199" i="2"/>
  <c r="N199" i="2"/>
  <c r="O199" i="2"/>
  <c r="Q199" i="2"/>
  <c r="R199" i="2" s="1"/>
  <c r="X199" i="2"/>
  <c r="T199" i="2"/>
  <c r="U199" i="2"/>
  <c r="Z199" i="2"/>
  <c r="Y199" i="2"/>
  <c r="P200" i="2" l="1"/>
  <c r="P201" i="2"/>
  <c r="L195" i="2"/>
  <c r="M195" i="2"/>
  <c r="N195" i="2"/>
  <c r="O195" i="2"/>
  <c r="Q195" i="2"/>
  <c r="R195" i="2" s="1"/>
  <c r="X195" i="2"/>
  <c r="T195" i="2"/>
  <c r="U195" i="2"/>
  <c r="Z195" i="2"/>
  <c r="Y195" i="2"/>
  <c r="L196" i="2"/>
  <c r="M196" i="2"/>
  <c r="N196" i="2"/>
  <c r="O196" i="2"/>
  <c r="Q196" i="2"/>
  <c r="R196" i="2" s="1"/>
  <c r="X196" i="2"/>
  <c r="T196" i="2"/>
  <c r="U196" i="2"/>
  <c r="Z196" i="2"/>
  <c r="Y196" i="2"/>
  <c r="L197" i="2"/>
  <c r="O197" i="2" s="1"/>
  <c r="M197" i="2"/>
  <c r="N197" i="2"/>
  <c r="Q197" i="2"/>
  <c r="R197" i="2"/>
  <c r="X197" i="2"/>
  <c r="T197" i="2"/>
  <c r="U197" i="2"/>
  <c r="Z197" i="2"/>
  <c r="Y197" i="2"/>
  <c r="P197" i="2" l="1"/>
  <c r="P198" i="2"/>
  <c r="P199" i="2"/>
  <c r="L193" i="2"/>
  <c r="M193" i="2"/>
  <c r="N193" i="2"/>
  <c r="O193" i="2"/>
  <c r="Q193" i="2"/>
  <c r="R193" i="2" s="1"/>
  <c r="X193" i="2"/>
  <c r="T193" i="2"/>
  <c r="U193" i="2"/>
  <c r="Z193" i="2"/>
  <c r="Y193" i="2"/>
  <c r="L194" i="2"/>
  <c r="O194" i="2" s="1"/>
  <c r="M194" i="2"/>
  <c r="N194" i="2"/>
  <c r="Q194" i="2"/>
  <c r="R194" i="2" s="1"/>
  <c r="X194" i="2"/>
  <c r="T194" i="2"/>
  <c r="U194" i="2"/>
  <c r="Z194" i="2"/>
  <c r="Y194" i="2"/>
  <c r="P195" i="2" l="1"/>
  <c r="P196" i="2"/>
  <c r="L191" i="2"/>
  <c r="M191" i="2"/>
  <c r="N191" i="2"/>
  <c r="O191" i="2"/>
  <c r="Q191" i="2"/>
  <c r="R191" i="2" s="1"/>
  <c r="X191" i="2"/>
  <c r="T191" i="2"/>
  <c r="U191" i="2"/>
  <c r="Z191" i="2"/>
  <c r="Y191" i="2"/>
  <c r="L192" i="2"/>
  <c r="M192" i="2"/>
  <c r="N192" i="2"/>
  <c r="O192" i="2"/>
  <c r="P194" i="2" s="1"/>
  <c r="Q192" i="2"/>
  <c r="R192" i="2"/>
  <c r="X192" i="2"/>
  <c r="T192" i="2"/>
  <c r="U192" i="2"/>
  <c r="Z192" i="2"/>
  <c r="Y192" i="2"/>
  <c r="P193" i="2" l="1"/>
  <c r="L190" i="2"/>
  <c r="O190" i="2" s="1"/>
  <c r="M190" i="2"/>
  <c r="N190" i="2"/>
  <c r="Q190" i="2"/>
  <c r="R190" i="2"/>
  <c r="X190" i="2"/>
  <c r="T190" i="2"/>
  <c r="U190" i="2"/>
  <c r="Z190" i="2"/>
  <c r="Y190" i="2"/>
  <c r="P19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L184" i="2"/>
  <c r="M184" i="2"/>
  <c r="N184" i="2"/>
  <c r="O184" i="2"/>
  <c r="Q184" i="2"/>
  <c r="R184" i="2" s="1"/>
  <c r="X184" i="2"/>
  <c r="T184" i="2"/>
  <c r="Z184" i="2"/>
  <c r="Y184" i="2"/>
  <c r="L185" i="2"/>
  <c r="M185" i="2"/>
  <c r="N185" i="2"/>
  <c r="O185" i="2"/>
  <c r="Q185" i="2"/>
  <c r="R185" i="2" s="1"/>
  <c r="X185" i="2"/>
  <c r="T185" i="2"/>
  <c r="Z185" i="2"/>
  <c r="Y185" i="2"/>
  <c r="L186" i="2"/>
  <c r="O186" i="2" s="1"/>
  <c r="P186" i="2" s="1"/>
  <c r="M186" i="2"/>
  <c r="N186" i="2"/>
  <c r="Q186" i="2"/>
  <c r="R186" i="2"/>
  <c r="X186" i="2"/>
  <c r="T186" i="2"/>
  <c r="Z186" i="2"/>
  <c r="Y186" i="2"/>
  <c r="L187" i="2"/>
  <c r="O187" i="2" s="1"/>
  <c r="P187" i="2" s="1"/>
  <c r="M187" i="2"/>
  <c r="N187" i="2"/>
  <c r="Q187" i="2"/>
  <c r="R187" i="2" s="1"/>
  <c r="X187" i="2"/>
  <c r="T187" i="2"/>
  <c r="Z187" i="2"/>
  <c r="Y187" i="2"/>
  <c r="L188" i="2"/>
  <c r="O188" i="2" s="1"/>
  <c r="M188" i="2"/>
  <c r="N188" i="2"/>
  <c r="Q188" i="2"/>
  <c r="R188" i="2" s="1"/>
  <c r="X188" i="2"/>
  <c r="T188" i="2"/>
  <c r="Z188" i="2"/>
  <c r="Y188" i="2"/>
  <c r="L189" i="2"/>
  <c r="O189" i="2" s="1"/>
  <c r="M189" i="2"/>
  <c r="N189" i="2"/>
  <c r="Q189" i="2"/>
  <c r="R189" i="2" s="1"/>
  <c r="X189" i="2"/>
  <c r="T189" i="2"/>
  <c r="Z189" i="2"/>
  <c r="Y189" i="2"/>
  <c r="P189" i="2" l="1"/>
  <c r="P191" i="2"/>
  <c r="P190" i="2"/>
  <c r="P188" i="2"/>
  <c r="L183" i="2"/>
  <c r="M183" i="2"/>
  <c r="N183" i="2"/>
  <c r="O183" i="2"/>
  <c r="Q183" i="2"/>
  <c r="R183" i="2" s="1"/>
  <c r="X183" i="2"/>
  <c r="T183" i="2"/>
  <c r="Z183" i="2"/>
  <c r="Y183" i="2"/>
  <c r="P185" i="2" l="1"/>
  <c r="L175" i="2"/>
  <c r="M175" i="2"/>
  <c r="N175" i="2"/>
  <c r="O175" i="2"/>
  <c r="Q175" i="2"/>
  <c r="R175" i="2" s="1"/>
  <c r="X175" i="2"/>
  <c r="T175" i="2"/>
  <c r="Z175" i="2"/>
  <c r="Y175" i="2"/>
  <c r="L176" i="2"/>
  <c r="M176" i="2"/>
  <c r="N176" i="2"/>
  <c r="O176" i="2"/>
  <c r="Q176" i="2"/>
  <c r="R176" i="2"/>
  <c r="X176" i="2"/>
  <c r="T176" i="2"/>
  <c r="Z176" i="2"/>
  <c r="Y176" i="2"/>
  <c r="L177" i="2"/>
  <c r="O177" i="2" s="1"/>
  <c r="P177" i="2" s="1"/>
  <c r="M177" i="2"/>
  <c r="N177" i="2"/>
  <c r="Q177" i="2"/>
  <c r="R177" i="2" s="1"/>
  <c r="X177" i="2"/>
  <c r="T177" i="2"/>
  <c r="Z177" i="2"/>
  <c r="Y177" i="2"/>
  <c r="L178" i="2"/>
  <c r="M178" i="2"/>
  <c r="N178" i="2"/>
  <c r="O178" i="2"/>
  <c r="Q178" i="2"/>
  <c r="R178" i="2" s="1"/>
  <c r="X178" i="2"/>
  <c r="T178" i="2"/>
  <c r="Z178" i="2"/>
  <c r="Y178" i="2"/>
  <c r="L179" i="2"/>
  <c r="O179" i="2" s="1"/>
  <c r="M179" i="2"/>
  <c r="N179" i="2"/>
  <c r="Q179" i="2"/>
  <c r="R179" i="2" s="1"/>
  <c r="X179" i="2"/>
  <c r="T179" i="2"/>
  <c r="Z179" i="2"/>
  <c r="Y179" i="2"/>
  <c r="L180" i="2"/>
  <c r="M180" i="2"/>
  <c r="N180" i="2"/>
  <c r="O180" i="2"/>
  <c r="P180" i="2" s="1"/>
  <c r="Q180" i="2"/>
  <c r="R180" i="2" s="1"/>
  <c r="X180" i="2"/>
  <c r="T180" i="2"/>
  <c r="Z180" i="2"/>
  <c r="Y180" i="2"/>
  <c r="L181" i="2"/>
  <c r="O181" i="2" s="1"/>
  <c r="P181" i="2" s="1"/>
  <c r="M181" i="2"/>
  <c r="N181" i="2"/>
  <c r="Q181" i="2"/>
  <c r="R181" i="2"/>
  <c r="X181" i="2"/>
  <c r="T181" i="2"/>
  <c r="Z181" i="2"/>
  <c r="Y181" i="2"/>
  <c r="L182" i="2"/>
  <c r="O182" i="2" s="1"/>
  <c r="M182" i="2"/>
  <c r="N182" i="2"/>
  <c r="Q182" i="2"/>
  <c r="R182" i="2" s="1"/>
  <c r="X182" i="2"/>
  <c r="T182" i="2"/>
  <c r="Z182" i="2"/>
  <c r="Y182" i="2"/>
  <c r="P182" i="2" l="1"/>
  <c r="P183" i="2"/>
  <c r="P184" i="2"/>
  <c r="P179" i="2"/>
  <c r="P178" i="2"/>
  <c r="L167" i="2"/>
  <c r="M167" i="2"/>
  <c r="N167" i="2"/>
  <c r="O167" i="2"/>
  <c r="Q167" i="2"/>
  <c r="R167" i="2" s="1"/>
  <c r="X167" i="2"/>
  <c r="T167" i="2"/>
  <c r="Z167" i="2"/>
  <c r="Y167" i="2"/>
  <c r="L168" i="2"/>
  <c r="O168" i="2" s="1"/>
  <c r="M168" i="2"/>
  <c r="N168" i="2"/>
  <c r="Q168" i="2"/>
  <c r="R168" i="2" s="1"/>
  <c r="X168" i="2"/>
  <c r="T168" i="2"/>
  <c r="Z168" i="2"/>
  <c r="Y168" i="2"/>
  <c r="L169" i="2"/>
  <c r="O169" i="2" s="1"/>
  <c r="P169" i="2" s="1"/>
  <c r="M169" i="2"/>
  <c r="N169" i="2"/>
  <c r="Q169" i="2"/>
  <c r="R169" i="2" s="1"/>
  <c r="X169" i="2"/>
  <c r="T169" i="2"/>
  <c r="Z169" i="2"/>
  <c r="Y169" i="2"/>
  <c r="L170" i="2"/>
  <c r="O170" i="2" s="1"/>
  <c r="M170" i="2"/>
  <c r="N170" i="2"/>
  <c r="Q170" i="2"/>
  <c r="R170" i="2" s="1"/>
  <c r="X170" i="2"/>
  <c r="T170" i="2"/>
  <c r="Z170" i="2"/>
  <c r="Y170" i="2"/>
  <c r="L171" i="2"/>
  <c r="O171" i="2" s="1"/>
  <c r="P171" i="2" s="1"/>
  <c r="M171" i="2"/>
  <c r="N171" i="2"/>
  <c r="Q171" i="2"/>
  <c r="R171" i="2" s="1"/>
  <c r="X171" i="2"/>
  <c r="T171" i="2"/>
  <c r="Z171" i="2"/>
  <c r="Y171" i="2"/>
  <c r="L172" i="2"/>
  <c r="O172" i="2" s="1"/>
  <c r="M172" i="2"/>
  <c r="N172" i="2"/>
  <c r="Q172" i="2"/>
  <c r="R172" i="2" s="1"/>
  <c r="X172" i="2"/>
  <c r="T172" i="2"/>
  <c r="Z172" i="2"/>
  <c r="Y172" i="2"/>
  <c r="L173" i="2"/>
  <c r="O173" i="2" s="1"/>
  <c r="P173" i="2" s="1"/>
  <c r="M173" i="2"/>
  <c r="N173" i="2"/>
  <c r="Q173" i="2"/>
  <c r="R173" i="2" s="1"/>
  <c r="X173" i="2"/>
  <c r="T173" i="2"/>
  <c r="Z173" i="2"/>
  <c r="Y173" i="2"/>
  <c r="L174" i="2"/>
  <c r="O174" i="2" s="1"/>
  <c r="M174" i="2"/>
  <c r="N174" i="2"/>
  <c r="Q174" i="2"/>
  <c r="R174" i="2"/>
  <c r="X174" i="2"/>
  <c r="T174" i="2"/>
  <c r="Z174" i="2"/>
  <c r="Y174" i="2"/>
  <c r="P175" i="2" l="1"/>
  <c r="P174" i="2"/>
  <c r="P172" i="2"/>
  <c r="P170" i="2"/>
  <c r="P176" i="2"/>
  <c r="L161" i="2"/>
  <c r="O161" i="2" s="1"/>
  <c r="M161" i="2"/>
  <c r="N161" i="2"/>
  <c r="Q161" i="2"/>
  <c r="R161" i="2" s="1"/>
  <c r="X161" i="2"/>
  <c r="T161" i="2"/>
  <c r="Z161" i="2"/>
  <c r="Y161" i="2"/>
  <c r="L162" i="2"/>
  <c r="O162" i="2" s="1"/>
  <c r="M162" i="2"/>
  <c r="N162" i="2"/>
  <c r="Q162" i="2"/>
  <c r="R162" i="2" s="1"/>
  <c r="X162" i="2"/>
  <c r="T162" i="2"/>
  <c r="Z162" i="2"/>
  <c r="Y162" i="2"/>
  <c r="L163" i="2"/>
  <c r="O163" i="2" s="1"/>
  <c r="M163" i="2"/>
  <c r="N163" i="2"/>
  <c r="Q163" i="2"/>
  <c r="R163" i="2" s="1"/>
  <c r="X163" i="2"/>
  <c r="T163" i="2"/>
  <c r="Z163" i="2"/>
  <c r="Y163" i="2"/>
  <c r="L164" i="2"/>
  <c r="M164" i="2"/>
  <c r="N164" i="2"/>
  <c r="O164" i="2"/>
  <c r="Q164" i="2"/>
  <c r="R164" i="2" s="1"/>
  <c r="X164" i="2"/>
  <c r="T164" i="2"/>
  <c r="Z164" i="2"/>
  <c r="Y164" i="2"/>
  <c r="L165" i="2"/>
  <c r="O165" i="2" s="1"/>
  <c r="M165" i="2"/>
  <c r="N165" i="2"/>
  <c r="Q165" i="2"/>
  <c r="R165" i="2" s="1"/>
  <c r="X165" i="2"/>
  <c r="T165" i="2"/>
  <c r="Z165" i="2"/>
  <c r="Y165" i="2"/>
  <c r="L166" i="2"/>
  <c r="O166" i="2" s="1"/>
  <c r="M166" i="2"/>
  <c r="N166" i="2"/>
  <c r="Q166" i="2"/>
  <c r="R166" i="2" s="1"/>
  <c r="X166" i="2"/>
  <c r="T166" i="2"/>
  <c r="Z166" i="2"/>
  <c r="Y166" i="2"/>
  <c r="P163" i="2" l="1"/>
  <c r="P166" i="2"/>
  <c r="P167" i="2"/>
  <c r="P168" i="2"/>
  <c r="P165" i="2"/>
  <c r="P164" i="2"/>
  <c r="L155" i="2"/>
  <c r="M155" i="2"/>
  <c r="N155" i="2"/>
  <c r="O155" i="2"/>
  <c r="Q155" i="2"/>
  <c r="R155" i="2" s="1"/>
  <c r="X155" i="2"/>
  <c r="T155" i="2"/>
  <c r="Z155" i="2"/>
  <c r="Y155" i="2"/>
  <c r="L156" i="2"/>
  <c r="O156" i="2" s="1"/>
  <c r="M156" i="2"/>
  <c r="N156" i="2"/>
  <c r="Q156" i="2"/>
  <c r="R156" i="2" s="1"/>
  <c r="X156" i="2"/>
  <c r="T156" i="2"/>
  <c r="Z156" i="2"/>
  <c r="Y156" i="2"/>
  <c r="L157" i="2"/>
  <c r="M157" i="2"/>
  <c r="N157" i="2"/>
  <c r="O157" i="2"/>
  <c r="Q157" i="2"/>
  <c r="R157" i="2" s="1"/>
  <c r="X157" i="2"/>
  <c r="T157" i="2"/>
  <c r="Z157" i="2"/>
  <c r="Y157" i="2"/>
  <c r="L158" i="2"/>
  <c r="M158" i="2"/>
  <c r="N158" i="2"/>
  <c r="O158" i="2"/>
  <c r="Q158" i="2"/>
  <c r="R158" i="2" s="1"/>
  <c r="X158" i="2"/>
  <c r="T158" i="2"/>
  <c r="Z158" i="2"/>
  <c r="Y158" i="2"/>
  <c r="L159" i="2"/>
  <c r="O159" i="2" s="1"/>
  <c r="P159" i="2" s="1"/>
  <c r="M159" i="2"/>
  <c r="N159" i="2"/>
  <c r="Q159" i="2"/>
  <c r="R159" i="2" s="1"/>
  <c r="X159" i="2"/>
  <c r="T159" i="2"/>
  <c r="Z159" i="2"/>
  <c r="Y159" i="2"/>
  <c r="L160" i="2"/>
  <c r="O160" i="2" s="1"/>
  <c r="M160" i="2"/>
  <c r="N160" i="2"/>
  <c r="Q160" i="2"/>
  <c r="R160" i="2" s="1"/>
  <c r="X160" i="2"/>
  <c r="T160" i="2"/>
  <c r="Z160" i="2"/>
  <c r="Y160" i="2"/>
  <c r="P158" i="2" l="1"/>
  <c r="P157" i="2"/>
  <c r="P160" i="2"/>
  <c r="P162" i="2"/>
  <c r="P161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L153" i="2"/>
  <c r="N153" i="2"/>
  <c r="O153" i="2"/>
  <c r="Q153" i="2"/>
  <c r="R153" i="2"/>
  <c r="X153" i="2"/>
  <c r="T153" i="2"/>
  <c r="Z153" i="2"/>
  <c r="Y153" i="2"/>
  <c r="L154" i="2"/>
  <c r="N154" i="2"/>
  <c r="O154" i="2"/>
  <c r="P155" i="2" s="1"/>
  <c r="Q154" i="2"/>
  <c r="R154" i="2" s="1"/>
  <c r="X154" i="2"/>
  <c r="T154" i="2"/>
  <c r="Z154" i="2"/>
  <c r="Y154" i="2"/>
  <c r="P156" i="2" l="1"/>
  <c r="L145" i="2" l="1"/>
  <c r="N145" i="2"/>
  <c r="O145" i="2"/>
  <c r="Q145" i="2"/>
  <c r="R145" i="2" s="1"/>
  <c r="X145" i="2"/>
  <c r="T145" i="2"/>
  <c r="Z145" i="2"/>
  <c r="Y145" i="2"/>
  <c r="L146" i="2"/>
  <c r="N146" i="2"/>
  <c r="O146" i="2"/>
  <c r="Q146" i="2"/>
  <c r="R146" i="2" s="1"/>
  <c r="X146" i="2"/>
  <c r="T146" i="2"/>
  <c r="Z146" i="2"/>
  <c r="Y146" i="2"/>
  <c r="L147" i="2"/>
  <c r="N147" i="2"/>
  <c r="O147" i="2"/>
  <c r="P147" i="2" s="1"/>
  <c r="Q147" i="2"/>
  <c r="R147" i="2" s="1"/>
  <c r="X147" i="2"/>
  <c r="T147" i="2"/>
  <c r="Z147" i="2"/>
  <c r="Y147" i="2"/>
  <c r="L148" i="2"/>
  <c r="N148" i="2"/>
  <c r="O148" i="2"/>
  <c r="P148" i="2" s="1"/>
  <c r="Q148" i="2"/>
  <c r="R148" i="2" s="1"/>
  <c r="X148" i="2"/>
  <c r="T148" i="2"/>
  <c r="Z148" i="2"/>
  <c r="Y148" i="2"/>
  <c r="L149" i="2"/>
  <c r="N149" i="2"/>
  <c r="O149" i="2"/>
  <c r="P149" i="2" s="1"/>
  <c r="Q149" i="2"/>
  <c r="R149" i="2" s="1"/>
  <c r="X149" i="2"/>
  <c r="T149" i="2"/>
  <c r="Z149" i="2"/>
  <c r="Y149" i="2"/>
  <c r="L150" i="2"/>
  <c r="N150" i="2"/>
  <c r="O150" i="2"/>
  <c r="P150" i="2" s="1"/>
  <c r="Q150" i="2"/>
  <c r="R150" i="2" s="1"/>
  <c r="X150" i="2"/>
  <c r="T150" i="2"/>
  <c r="Z150" i="2"/>
  <c r="Y150" i="2"/>
  <c r="L151" i="2"/>
  <c r="N151" i="2"/>
  <c r="O151" i="2"/>
  <c r="P151" i="2" s="1"/>
  <c r="Q151" i="2"/>
  <c r="R151" i="2" s="1"/>
  <c r="X151" i="2"/>
  <c r="T151" i="2"/>
  <c r="Z151" i="2"/>
  <c r="Y151" i="2"/>
  <c r="L152" i="2"/>
  <c r="N152" i="2"/>
  <c r="O152" i="2"/>
  <c r="Q152" i="2"/>
  <c r="R152" i="2" s="1"/>
  <c r="X152" i="2"/>
  <c r="T152" i="2"/>
  <c r="Z152" i="2"/>
  <c r="Y152" i="2"/>
  <c r="P152" i="2" l="1"/>
  <c r="P153" i="2"/>
  <c r="P154" i="2"/>
  <c r="L144" i="2"/>
  <c r="N144" i="2"/>
  <c r="O144" i="2"/>
  <c r="Q144" i="2"/>
  <c r="R144" i="2" s="1"/>
  <c r="X144" i="2"/>
  <c r="T144" i="2"/>
  <c r="Z144" i="2"/>
  <c r="Y144" i="2"/>
  <c r="L143" i="2"/>
  <c r="N143" i="2"/>
  <c r="O143" i="2"/>
  <c r="Q143" i="2"/>
  <c r="R143" i="2" s="1"/>
  <c r="X143" i="2"/>
  <c r="T143" i="2"/>
  <c r="Z143" i="2"/>
  <c r="Y143" i="2"/>
  <c r="P145" i="2" l="1"/>
  <c r="P146" i="2"/>
  <c r="Y121" i="2" l="1"/>
  <c r="L113" i="2" l="1"/>
  <c r="N113" i="2"/>
  <c r="O113" i="2"/>
  <c r="Q113" i="2"/>
  <c r="R113" i="2" s="1"/>
  <c r="X113" i="2"/>
  <c r="T113" i="2"/>
  <c r="Z113" i="2"/>
  <c r="Y113" i="2"/>
  <c r="L114" i="2"/>
  <c r="N114" i="2"/>
  <c r="O114" i="2"/>
  <c r="Q114" i="2"/>
  <c r="R114" i="2" s="1"/>
  <c r="X114" i="2"/>
  <c r="T114" i="2"/>
  <c r="Z114" i="2"/>
  <c r="Y114" i="2"/>
  <c r="L115" i="2"/>
  <c r="N115" i="2"/>
  <c r="O115" i="2"/>
  <c r="Q115" i="2"/>
  <c r="R115" i="2" s="1"/>
  <c r="X115" i="2"/>
  <c r="T115" i="2"/>
  <c r="Z115" i="2"/>
  <c r="Y115" i="2"/>
  <c r="L116" i="2"/>
  <c r="N116" i="2"/>
  <c r="O116" i="2"/>
  <c r="P116" i="2" s="1"/>
  <c r="Q116" i="2"/>
  <c r="R116" i="2" s="1"/>
  <c r="X116" i="2"/>
  <c r="T116" i="2"/>
  <c r="Z116" i="2"/>
  <c r="Y116" i="2"/>
  <c r="L117" i="2"/>
  <c r="N117" i="2"/>
  <c r="O117" i="2"/>
  <c r="Q117" i="2"/>
  <c r="R117" i="2" s="1"/>
  <c r="X117" i="2"/>
  <c r="T117" i="2"/>
  <c r="Z117" i="2"/>
  <c r="Y117" i="2"/>
  <c r="L118" i="2"/>
  <c r="N118" i="2"/>
  <c r="O118" i="2"/>
  <c r="P118" i="2" s="1"/>
  <c r="Q118" i="2"/>
  <c r="R118" i="2" s="1"/>
  <c r="X118" i="2"/>
  <c r="T118" i="2"/>
  <c r="Z118" i="2"/>
  <c r="Y118" i="2"/>
  <c r="L119" i="2"/>
  <c r="N119" i="2"/>
  <c r="O119" i="2"/>
  <c r="Q119" i="2"/>
  <c r="R119" i="2" s="1"/>
  <c r="X119" i="2"/>
  <c r="T119" i="2"/>
  <c r="Z119" i="2"/>
  <c r="Y119" i="2"/>
  <c r="L120" i="2"/>
  <c r="N120" i="2"/>
  <c r="O120" i="2"/>
  <c r="P120" i="2" s="1"/>
  <c r="Q120" i="2"/>
  <c r="R120" i="2" s="1"/>
  <c r="X120" i="2"/>
  <c r="T120" i="2"/>
  <c r="Z120" i="2"/>
  <c r="Y120" i="2"/>
  <c r="L121" i="2"/>
  <c r="N121" i="2"/>
  <c r="O121" i="2"/>
  <c r="Q121" i="2"/>
  <c r="R121" i="2" s="1"/>
  <c r="X121" i="2"/>
  <c r="T121" i="2"/>
  <c r="Z121" i="2"/>
  <c r="L122" i="2"/>
  <c r="N122" i="2"/>
  <c r="O122" i="2"/>
  <c r="Q122" i="2"/>
  <c r="R122" i="2" s="1"/>
  <c r="X122" i="2"/>
  <c r="T122" i="2"/>
  <c r="Z122" i="2"/>
  <c r="Y122" i="2"/>
  <c r="L123" i="2"/>
  <c r="N123" i="2"/>
  <c r="O123" i="2"/>
  <c r="Q123" i="2"/>
  <c r="R123" i="2" s="1"/>
  <c r="X123" i="2"/>
  <c r="T123" i="2"/>
  <c r="Z123" i="2"/>
  <c r="Y123" i="2"/>
  <c r="L124" i="2"/>
  <c r="N124" i="2"/>
  <c r="O124" i="2"/>
  <c r="Q124" i="2"/>
  <c r="R124" i="2" s="1"/>
  <c r="X124" i="2"/>
  <c r="T124" i="2"/>
  <c r="Z124" i="2"/>
  <c r="Y124" i="2"/>
  <c r="L125" i="2"/>
  <c r="N125" i="2"/>
  <c r="O125" i="2"/>
  <c r="P125" i="2" s="1"/>
  <c r="Q125" i="2"/>
  <c r="R125" i="2" s="1"/>
  <c r="X125" i="2"/>
  <c r="T125" i="2"/>
  <c r="Z125" i="2"/>
  <c r="Y125" i="2"/>
  <c r="L126" i="2"/>
  <c r="N126" i="2"/>
  <c r="O126" i="2"/>
  <c r="Q126" i="2"/>
  <c r="R126" i="2" s="1"/>
  <c r="X126" i="2"/>
  <c r="T126" i="2"/>
  <c r="Z126" i="2"/>
  <c r="Y126" i="2"/>
  <c r="L127" i="2"/>
  <c r="N127" i="2"/>
  <c r="O127" i="2"/>
  <c r="Q127" i="2"/>
  <c r="R127" i="2" s="1"/>
  <c r="X127" i="2"/>
  <c r="T127" i="2"/>
  <c r="Z127" i="2"/>
  <c r="Y127" i="2"/>
  <c r="L128" i="2"/>
  <c r="N128" i="2"/>
  <c r="O128" i="2"/>
  <c r="Q128" i="2"/>
  <c r="R128" i="2" s="1"/>
  <c r="X128" i="2"/>
  <c r="T128" i="2"/>
  <c r="Z128" i="2"/>
  <c r="Y128" i="2"/>
  <c r="L129" i="2"/>
  <c r="N129" i="2"/>
  <c r="O129" i="2"/>
  <c r="P129" i="2" s="1"/>
  <c r="Q129" i="2"/>
  <c r="R129" i="2" s="1"/>
  <c r="X129" i="2"/>
  <c r="T129" i="2"/>
  <c r="Z129" i="2"/>
  <c r="Y129" i="2"/>
  <c r="L130" i="2"/>
  <c r="N130" i="2"/>
  <c r="O130" i="2"/>
  <c r="Q130" i="2"/>
  <c r="R130" i="2" s="1"/>
  <c r="X130" i="2"/>
  <c r="T130" i="2"/>
  <c r="Z130" i="2"/>
  <c r="Y130" i="2"/>
  <c r="L131" i="2"/>
  <c r="N131" i="2"/>
  <c r="O131" i="2"/>
  <c r="P131" i="2" s="1"/>
  <c r="Q131" i="2"/>
  <c r="R131" i="2" s="1"/>
  <c r="X131" i="2"/>
  <c r="T131" i="2"/>
  <c r="Z131" i="2"/>
  <c r="Y131" i="2"/>
  <c r="L132" i="2"/>
  <c r="N132" i="2"/>
  <c r="O132" i="2"/>
  <c r="Q132" i="2"/>
  <c r="R132" i="2" s="1"/>
  <c r="X132" i="2"/>
  <c r="T132" i="2"/>
  <c r="Z132" i="2"/>
  <c r="Y132" i="2"/>
  <c r="L133" i="2"/>
  <c r="N133" i="2"/>
  <c r="O133" i="2"/>
  <c r="P133" i="2" s="1"/>
  <c r="Q133" i="2"/>
  <c r="R133" i="2" s="1"/>
  <c r="X133" i="2"/>
  <c r="T133" i="2"/>
  <c r="Z133" i="2"/>
  <c r="Y133" i="2"/>
  <c r="L134" i="2"/>
  <c r="N134" i="2"/>
  <c r="O134" i="2"/>
  <c r="Q134" i="2"/>
  <c r="R134" i="2" s="1"/>
  <c r="X134" i="2"/>
  <c r="T134" i="2"/>
  <c r="Z134" i="2"/>
  <c r="Y134" i="2"/>
  <c r="L135" i="2"/>
  <c r="N135" i="2"/>
  <c r="O135" i="2"/>
  <c r="P135" i="2" s="1"/>
  <c r="Q135" i="2"/>
  <c r="R135" i="2" s="1"/>
  <c r="X135" i="2"/>
  <c r="T135" i="2"/>
  <c r="Z135" i="2"/>
  <c r="Y135" i="2"/>
  <c r="L136" i="2"/>
  <c r="N136" i="2"/>
  <c r="O136" i="2"/>
  <c r="Q136" i="2"/>
  <c r="R136" i="2" s="1"/>
  <c r="X136" i="2"/>
  <c r="T136" i="2"/>
  <c r="Z136" i="2"/>
  <c r="Y136" i="2"/>
  <c r="L137" i="2"/>
  <c r="N137" i="2"/>
  <c r="O137" i="2"/>
  <c r="P137" i="2" s="1"/>
  <c r="Q137" i="2"/>
  <c r="R137" i="2" s="1"/>
  <c r="X137" i="2"/>
  <c r="T137" i="2"/>
  <c r="Z137" i="2"/>
  <c r="Y137" i="2"/>
  <c r="L138" i="2"/>
  <c r="N138" i="2"/>
  <c r="O138" i="2"/>
  <c r="P138" i="2" s="1"/>
  <c r="Q138" i="2"/>
  <c r="R138" i="2" s="1"/>
  <c r="X138" i="2"/>
  <c r="T138" i="2"/>
  <c r="Z138" i="2"/>
  <c r="Y138" i="2"/>
  <c r="L139" i="2"/>
  <c r="N139" i="2"/>
  <c r="O139" i="2"/>
  <c r="Q139" i="2"/>
  <c r="R139" i="2" s="1"/>
  <c r="X139" i="2"/>
  <c r="T139" i="2"/>
  <c r="Z139" i="2"/>
  <c r="Y139" i="2"/>
  <c r="L140" i="2"/>
  <c r="N140" i="2"/>
  <c r="O140" i="2"/>
  <c r="Q140" i="2"/>
  <c r="R140" i="2" s="1"/>
  <c r="X140" i="2"/>
  <c r="T140" i="2"/>
  <c r="Z140" i="2"/>
  <c r="Y140" i="2"/>
  <c r="L141" i="2"/>
  <c r="N141" i="2"/>
  <c r="O141" i="2"/>
  <c r="Q141" i="2"/>
  <c r="R141" i="2" s="1"/>
  <c r="X141" i="2"/>
  <c r="T141" i="2"/>
  <c r="Z141" i="2"/>
  <c r="Y141" i="2"/>
  <c r="L142" i="2"/>
  <c r="N142" i="2"/>
  <c r="O142" i="2"/>
  <c r="Q142" i="2"/>
  <c r="R142" i="2" s="1"/>
  <c r="X142" i="2"/>
  <c r="T142" i="2"/>
  <c r="Z142" i="2"/>
  <c r="Y142" i="2"/>
  <c r="P136" i="2" l="1"/>
  <c r="P134" i="2"/>
  <c r="P132" i="2"/>
  <c r="P130" i="2"/>
  <c r="P126" i="2"/>
  <c r="P124" i="2"/>
  <c r="P121" i="2"/>
  <c r="P119" i="2"/>
  <c r="P117" i="2"/>
  <c r="P115" i="2"/>
  <c r="P139" i="2"/>
  <c r="P144" i="2"/>
  <c r="P143" i="2"/>
  <c r="P142" i="2"/>
  <c r="P141" i="2"/>
  <c r="P140" i="2"/>
  <c r="P128" i="2"/>
  <c r="P127" i="2"/>
  <c r="P123" i="2"/>
  <c r="P122" i="2"/>
  <c r="L103" i="2" l="1"/>
  <c r="N103" i="2"/>
  <c r="O103" i="2"/>
  <c r="Q103" i="2"/>
  <c r="R103" i="2" s="1"/>
  <c r="X103" i="2"/>
  <c r="T103" i="2"/>
  <c r="Z103" i="2"/>
  <c r="Y103" i="2"/>
  <c r="L104" i="2"/>
  <c r="N104" i="2"/>
  <c r="O104" i="2"/>
  <c r="Q104" i="2"/>
  <c r="R104" i="2"/>
  <c r="X104" i="2"/>
  <c r="T104" i="2"/>
  <c r="Z104" i="2"/>
  <c r="Y104" i="2"/>
  <c r="L105" i="2"/>
  <c r="N105" i="2"/>
  <c r="O105" i="2"/>
  <c r="P105" i="2" s="1"/>
  <c r="Q105" i="2"/>
  <c r="R105" i="2" s="1"/>
  <c r="X105" i="2"/>
  <c r="T105" i="2"/>
  <c r="Z105" i="2"/>
  <c r="Y105" i="2"/>
  <c r="L106" i="2"/>
  <c r="N106" i="2"/>
  <c r="O106" i="2"/>
  <c r="Q106" i="2"/>
  <c r="R106" i="2" s="1"/>
  <c r="X106" i="2"/>
  <c r="T106" i="2"/>
  <c r="Z106" i="2"/>
  <c r="Y106" i="2"/>
  <c r="L107" i="2"/>
  <c r="N107" i="2"/>
  <c r="O107" i="2"/>
  <c r="P107" i="2" s="1"/>
  <c r="Q107" i="2"/>
  <c r="R107" i="2" s="1"/>
  <c r="X107" i="2"/>
  <c r="T107" i="2"/>
  <c r="Z107" i="2"/>
  <c r="Y107" i="2"/>
  <c r="L108" i="2"/>
  <c r="N108" i="2"/>
  <c r="O108" i="2"/>
  <c r="Q108" i="2"/>
  <c r="R108" i="2" s="1"/>
  <c r="X108" i="2"/>
  <c r="T108" i="2"/>
  <c r="Z108" i="2"/>
  <c r="Y108" i="2"/>
  <c r="L109" i="2"/>
  <c r="N109" i="2"/>
  <c r="O109" i="2"/>
  <c r="P109" i="2" s="1"/>
  <c r="Q109" i="2"/>
  <c r="R109" i="2" s="1"/>
  <c r="X109" i="2"/>
  <c r="T109" i="2"/>
  <c r="Z109" i="2"/>
  <c r="Y109" i="2"/>
  <c r="L110" i="2"/>
  <c r="N110" i="2"/>
  <c r="O110" i="2"/>
  <c r="Q110" i="2"/>
  <c r="R110" i="2" s="1"/>
  <c r="X110" i="2"/>
  <c r="T110" i="2"/>
  <c r="Z110" i="2"/>
  <c r="Y110" i="2"/>
  <c r="L111" i="2"/>
  <c r="N111" i="2"/>
  <c r="O111" i="2"/>
  <c r="P111" i="2" s="1"/>
  <c r="Q111" i="2"/>
  <c r="R111" i="2" s="1"/>
  <c r="X111" i="2"/>
  <c r="T111" i="2"/>
  <c r="Z111" i="2"/>
  <c r="Y111" i="2"/>
  <c r="L112" i="2"/>
  <c r="N112" i="2"/>
  <c r="O112" i="2"/>
  <c r="Q112" i="2"/>
  <c r="R112" i="2" s="1"/>
  <c r="X112" i="2"/>
  <c r="T112" i="2"/>
  <c r="Z112" i="2"/>
  <c r="Y112" i="2"/>
  <c r="P110" i="2" l="1"/>
  <c r="P108" i="2"/>
  <c r="P106" i="2"/>
  <c r="P112" i="2"/>
  <c r="P113" i="2"/>
  <c r="P114" i="2"/>
  <c r="L101" i="2"/>
  <c r="N101" i="2"/>
  <c r="O101" i="2"/>
  <c r="Q101" i="2"/>
  <c r="R101" i="2" s="1"/>
  <c r="X101" i="2"/>
  <c r="T101" i="2"/>
  <c r="Z101" i="2"/>
  <c r="Y101" i="2"/>
  <c r="L102" i="2"/>
  <c r="N102" i="2"/>
  <c r="O102" i="2"/>
  <c r="P104" i="2" s="1"/>
  <c r="Q102" i="2"/>
  <c r="R102" i="2" s="1"/>
  <c r="X102" i="2"/>
  <c r="T102" i="2"/>
  <c r="Z102" i="2"/>
  <c r="Y102" i="2"/>
  <c r="P103" i="2" l="1"/>
  <c r="L98" i="2"/>
  <c r="N98" i="2"/>
  <c r="O98" i="2"/>
  <c r="Q98" i="2"/>
  <c r="R98" i="2" s="1"/>
  <c r="X98" i="2"/>
  <c r="T98" i="2"/>
  <c r="Z98" i="2"/>
  <c r="Y98" i="2"/>
  <c r="L99" i="2"/>
  <c r="N99" i="2"/>
  <c r="O99" i="2"/>
  <c r="Q99" i="2"/>
  <c r="R99" i="2" s="1"/>
  <c r="X99" i="2"/>
  <c r="T99" i="2"/>
  <c r="Z99" i="2"/>
  <c r="Y99" i="2"/>
  <c r="L100" i="2"/>
  <c r="N100" i="2"/>
  <c r="O100" i="2"/>
  <c r="P100" i="2" s="1"/>
  <c r="Q100" i="2"/>
  <c r="R100" i="2" s="1"/>
  <c r="X100" i="2"/>
  <c r="T100" i="2"/>
  <c r="Z100" i="2"/>
  <c r="Y100" i="2"/>
  <c r="P102" i="2" l="1"/>
  <c r="P101" i="2"/>
  <c r="L96" i="2"/>
  <c r="N96" i="2"/>
  <c r="O96" i="2"/>
  <c r="Q96" i="2"/>
  <c r="R96" i="2" s="1"/>
  <c r="X96" i="2"/>
  <c r="T96" i="2"/>
  <c r="Z96" i="2"/>
  <c r="Y96" i="2"/>
  <c r="L97" i="2"/>
  <c r="N97" i="2"/>
  <c r="O97" i="2"/>
  <c r="Q97" i="2"/>
  <c r="R97" i="2" s="1"/>
  <c r="X97" i="2"/>
  <c r="T97" i="2"/>
  <c r="Z97" i="2"/>
  <c r="Y97" i="2"/>
  <c r="P98" i="2" l="1"/>
  <c r="P99" i="2"/>
  <c r="L94" i="2"/>
  <c r="N94" i="2"/>
  <c r="O94" i="2"/>
  <c r="Q94" i="2"/>
  <c r="R94" i="2" s="1"/>
  <c r="X94" i="2"/>
  <c r="T94" i="2"/>
  <c r="Z94" i="2"/>
  <c r="Y94" i="2"/>
  <c r="L95" i="2"/>
  <c r="N95" i="2"/>
  <c r="O95" i="2"/>
  <c r="Q95" i="2"/>
  <c r="R95" i="2" s="1"/>
  <c r="X95" i="2"/>
  <c r="T95" i="2"/>
  <c r="Z95" i="2"/>
  <c r="Y95" i="2"/>
  <c r="P96" i="2" l="1"/>
  <c r="P97" i="2"/>
  <c r="L91" i="2"/>
  <c r="N91" i="2"/>
  <c r="O91" i="2"/>
  <c r="Q91" i="2"/>
  <c r="R91" i="2" s="1"/>
  <c r="X91" i="2"/>
  <c r="T91" i="2"/>
  <c r="Z91" i="2"/>
  <c r="Y91" i="2"/>
  <c r="L92" i="2"/>
  <c r="N92" i="2"/>
  <c r="O92" i="2"/>
  <c r="Q92" i="2"/>
  <c r="R92" i="2" s="1"/>
  <c r="X92" i="2"/>
  <c r="T92" i="2"/>
  <c r="Z92" i="2"/>
  <c r="Y92" i="2"/>
  <c r="L93" i="2"/>
  <c r="N93" i="2"/>
  <c r="O93" i="2"/>
  <c r="P95" i="2" s="1"/>
  <c r="Q93" i="2"/>
  <c r="R93" i="2" s="1"/>
  <c r="X93" i="2"/>
  <c r="T93" i="2"/>
  <c r="Z93" i="2"/>
  <c r="Y93" i="2"/>
  <c r="P94" i="2" l="1"/>
  <c r="P93" i="2"/>
  <c r="L90" i="2"/>
  <c r="N90" i="2"/>
  <c r="O90" i="2"/>
  <c r="Q90" i="2"/>
  <c r="R90" i="2" s="1"/>
  <c r="X90" i="2"/>
  <c r="T90" i="2"/>
  <c r="Z90" i="2"/>
  <c r="Y90" i="2"/>
  <c r="P92" i="2" l="1"/>
  <c r="L88" i="2"/>
  <c r="N88" i="2"/>
  <c r="O88" i="2"/>
  <c r="Q88" i="2"/>
  <c r="R88" i="2" s="1"/>
  <c r="X88" i="2"/>
  <c r="T88" i="2"/>
  <c r="Z88" i="2"/>
  <c r="Y88" i="2"/>
  <c r="L89" i="2"/>
  <c r="N89" i="2"/>
  <c r="O89" i="2"/>
  <c r="P90" i="2" s="1"/>
  <c r="Q89" i="2"/>
  <c r="R89" i="2" s="1"/>
  <c r="X89" i="2"/>
  <c r="T89" i="2"/>
  <c r="Z89" i="2"/>
  <c r="Y89" i="2"/>
  <c r="P91" i="2" l="1"/>
  <c r="L86" i="2"/>
  <c r="N86" i="2"/>
  <c r="O86" i="2"/>
  <c r="Q86" i="2"/>
  <c r="R86" i="2"/>
  <c r="X86" i="2"/>
  <c r="T86" i="2"/>
  <c r="Z86" i="2"/>
  <c r="Y86" i="2"/>
  <c r="L87" i="2"/>
  <c r="N87" i="2"/>
  <c r="O87" i="2"/>
  <c r="P89" i="2" s="1"/>
  <c r="Q87" i="2"/>
  <c r="R87" i="2"/>
  <c r="X87" i="2"/>
  <c r="T87" i="2"/>
  <c r="Z87" i="2"/>
  <c r="Y87" i="2"/>
  <c r="P88" i="2" l="1"/>
  <c r="L85" i="2"/>
  <c r="N85" i="2"/>
  <c r="O85" i="2"/>
  <c r="Q85" i="2"/>
  <c r="R85" i="2" s="1"/>
  <c r="X85" i="2"/>
  <c r="T85" i="2"/>
  <c r="Z85" i="2"/>
  <c r="Y85" i="2"/>
  <c r="P87" i="2" l="1"/>
  <c r="L82" i="2"/>
  <c r="N82" i="2"/>
  <c r="O82" i="2"/>
  <c r="Q82" i="2"/>
  <c r="R82" i="2" s="1"/>
  <c r="X82" i="2"/>
  <c r="T82" i="2"/>
  <c r="Z82" i="2"/>
  <c r="Y82" i="2"/>
  <c r="L83" i="2"/>
  <c r="N83" i="2"/>
  <c r="O83" i="2"/>
  <c r="Q83" i="2"/>
  <c r="R83" i="2" s="1"/>
  <c r="X83" i="2"/>
  <c r="T83" i="2"/>
  <c r="Z83" i="2"/>
  <c r="Y83" i="2"/>
  <c r="L84" i="2"/>
  <c r="N84" i="2"/>
  <c r="O84" i="2"/>
  <c r="P84" i="2" s="1"/>
  <c r="Q84" i="2"/>
  <c r="R84" i="2" s="1"/>
  <c r="X84" i="2"/>
  <c r="T84" i="2"/>
  <c r="Z84" i="2"/>
  <c r="Y84" i="2"/>
  <c r="P86" i="2" l="1"/>
  <c r="P85" i="2"/>
  <c r="L80" i="2"/>
  <c r="N80" i="2"/>
  <c r="O80" i="2"/>
  <c r="Q80" i="2"/>
  <c r="R80" i="2" s="1"/>
  <c r="X80" i="2"/>
  <c r="T80" i="2"/>
  <c r="Z80" i="2"/>
  <c r="Y80" i="2"/>
  <c r="L81" i="2"/>
  <c r="N81" i="2"/>
  <c r="O81" i="2"/>
  <c r="P83" i="2" s="1"/>
  <c r="Q81" i="2"/>
  <c r="R81" i="2" s="1"/>
  <c r="X81" i="2"/>
  <c r="T81" i="2"/>
  <c r="Z81" i="2"/>
  <c r="Y81" i="2"/>
  <c r="P82" i="2" l="1"/>
  <c r="L79" i="2"/>
  <c r="N79" i="2"/>
  <c r="O79" i="2"/>
  <c r="P81" i="2" s="1"/>
  <c r="Q79" i="2"/>
  <c r="R79" i="2" s="1"/>
  <c r="X79" i="2"/>
  <c r="T79" i="2"/>
  <c r="Z79" i="2"/>
  <c r="Y79" i="2"/>
  <c r="L76" i="2" l="1"/>
  <c r="N76" i="2"/>
  <c r="O76" i="2"/>
  <c r="Q76" i="2"/>
  <c r="R76" i="2" s="1"/>
  <c r="X76" i="2"/>
  <c r="T76" i="2"/>
  <c r="Z76" i="2"/>
  <c r="Y76" i="2"/>
  <c r="L77" i="2"/>
  <c r="N77" i="2"/>
  <c r="O77" i="2"/>
  <c r="Q77" i="2"/>
  <c r="R77" i="2" s="1"/>
  <c r="X77" i="2"/>
  <c r="T77" i="2"/>
  <c r="Z77" i="2"/>
  <c r="Y77" i="2"/>
  <c r="L78" i="2"/>
  <c r="N78" i="2"/>
  <c r="O78" i="2"/>
  <c r="Q78" i="2"/>
  <c r="R78" i="2" s="1"/>
  <c r="X78" i="2"/>
  <c r="T78" i="2"/>
  <c r="Z78" i="2"/>
  <c r="Y78" i="2"/>
  <c r="P79" i="2" l="1"/>
  <c r="P78" i="2"/>
  <c r="P80" i="2"/>
  <c r="L74" i="2"/>
  <c r="N74" i="2"/>
  <c r="O74" i="2"/>
  <c r="Q74" i="2"/>
  <c r="R74" i="2" s="1"/>
  <c r="X74" i="2"/>
  <c r="T74" i="2"/>
  <c r="Z74" i="2"/>
  <c r="Y74" i="2"/>
  <c r="L75" i="2"/>
  <c r="N75" i="2"/>
  <c r="O75" i="2"/>
  <c r="P76" i="2" s="1"/>
  <c r="Q75" i="2"/>
  <c r="R75" i="2" s="1"/>
  <c r="X75" i="2"/>
  <c r="T75" i="2"/>
  <c r="Z75" i="2"/>
  <c r="Y75" i="2"/>
  <c r="P77" i="2" l="1"/>
  <c r="L73" i="2"/>
  <c r="N73" i="2"/>
  <c r="O73" i="2"/>
  <c r="P75" i="2" s="1"/>
  <c r="Q73" i="2"/>
  <c r="R73" i="2" s="1"/>
  <c r="X73" i="2"/>
  <c r="T73" i="2"/>
  <c r="Z73" i="2"/>
  <c r="Y73" i="2"/>
  <c r="L72" i="2"/>
  <c r="N72" i="2"/>
  <c r="O72" i="2"/>
  <c r="Q72" i="2"/>
  <c r="R72" i="2" s="1"/>
  <c r="X72" i="2"/>
  <c r="T72" i="2"/>
  <c r="Z72" i="2"/>
  <c r="Y72" i="2"/>
  <c r="P74" i="2" l="1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13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W4" i="2"/>
  <c r="W5" i="2"/>
  <c r="W6" i="2"/>
  <c r="W7" i="2"/>
  <c r="W8" i="2"/>
  <c r="W9" i="2"/>
  <c r="W10" i="2"/>
  <c r="W11" i="2"/>
  <c r="W3" i="2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2" i="2"/>
  <c r="L64" i="2" l="1"/>
  <c r="L65" i="2"/>
  <c r="L66" i="2"/>
  <c r="L67" i="2"/>
  <c r="L68" i="2"/>
  <c r="X10" i="2" l="1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9" i="2"/>
  <c r="AC64" i="2" l="1"/>
  <c r="AC65" i="2" s="1"/>
  <c r="AC66" i="2" s="1"/>
  <c r="AC67" i="2" s="1"/>
  <c r="AC68" i="2" s="1"/>
  <c r="AB69" i="2" s="1"/>
  <c r="O64" i="2"/>
  <c r="N64" i="2"/>
  <c r="Q64" i="2"/>
  <c r="R64" i="2" s="1"/>
  <c r="O65" i="2"/>
  <c r="N65" i="2"/>
  <c r="Q65" i="2"/>
  <c r="R65" i="2" s="1"/>
  <c r="O66" i="2"/>
  <c r="N66" i="2"/>
  <c r="Q66" i="2"/>
  <c r="R66" i="2" s="1"/>
  <c r="O67" i="2"/>
  <c r="N67" i="2"/>
  <c r="Q67" i="2"/>
  <c r="R67" i="2" s="1"/>
  <c r="O68" i="2"/>
  <c r="N68" i="2"/>
  <c r="Q68" i="2"/>
  <c r="R68" i="2" s="1"/>
  <c r="L69" i="2"/>
  <c r="O69" i="2" s="1"/>
  <c r="N69" i="2"/>
  <c r="Q69" i="2"/>
  <c r="R69" i="2" s="1"/>
  <c r="L70" i="2"/>
  <c r="O70" i="2" s="1"/>
  <c r="N70" i="2"/>
  <c r="Q70" i="2"/>
  <c r="R70" i="2" s="1"/>
  <c r="L71" i="2"/>
  <c r="O71" i="2" s="1"/>
  <c r="N71" i="2"/>
  <c r="Q71" i="2"/>
  <c r="R71" i="2" s="1"/>
  <c r="P73" i="2" l="1"/>
  <c r="P72" i="2"/>
  <c r="P70" i="2"/>
  <c r="P71" i="2"/>
  <c r="P69" i="2"/>
  <c r="P68" i="2"/>
  <c r="P67" i="2"/>
  <c r="P66" i="2"/>
  <c r="AC69" i="2"/>
  <c r="AB70" i="2" s="1"/>
  <c r="AC70" i="2" l="1"/>
  <c r="L51" i="2"/>
  <c r="N51" i="2"/>
  <c r="O51" i="2"/>
  <c r="Q51" i="2"/>
  <c r="R51" i="2" s="1"/>
  <c r="L52" i="2"/>
  <c r="O52" i="2" s="1"/>
  <c r="N52" i="2"/>
  <c r="Q52" i="2"/>
  <c r="R52" i="2" s="1"/>
  <c r="L53" i="2"/>
  <c r="O53" i="2" s="1"/>
  <c r="N53" i="2"/>
  <c r="Q53" i="2"/>
  <c r="R53" i="2" s="1"/>
  <c r="L54" i="2"/>
  <c r="O54" i="2" s="1"/>
  <c r="N54" i="2"/>
  <c r="Q54" i="2"/>
  <c r="R54" i="2" s="1"/>
  <c r="L55" i="2"/>
  <c r="O55" i="2" s="1"/>
  <c r="N55" i="2"/>
  <c r="Q55" i="2"/>
  <c r="R55" i="2" s="1"/>
  <c r="L56" i="2"/>
  <c r="O56" i="2" s="1"/>
  <c r="P56" i="2" s="1"/>
  <c r="N56" i="2"/>
  <c r="Q56" i="2"/>
  <c r="R56" i="2" s="1"/>
  <c r="L57" i="2"/>
  <c r="O57" i="2" s="1"/>
  <c r="N57" i="2"/>
  <c r="Q57" i="2"/>
  <c r="R57" i="2" s="1"/>
  <c r="L58" i="2"/>
  <c r="O58" i="2" s="1"/>
  <c r="P58" i="2" s="1"/>
  <c r="N58" i="2"/>
  <c r="Q58" i="2"/>
  <c r="R58" i="2" s="1"/>
  <c r="L59" i="2"/>
  <c r="O59" i="2" s="1"/>
  <c r="N59" i="2"/>
  <c r="Q59" i="2"/>
  <c r="R59" i="2" s="1"/>
  <c r="L60" i="2"/>
  <c r="O60" i="2" s="1"/>
  <c r="P60" i="2" s="1"/>
  <c r="N60" i="2"/>
  <c r="Q60" i="2"/>
  <c r="R60" i="2" s="1"/>
  <c r="L61" i="2"/>
  <c r="N61" i="2"/>
  <c r="Q61" i="2"/>
  <c r="R61" i="2"/>
  <c r="L62" i="2"/>
  <c r="N62" i="2"/>
  <c r="Q62" i="2"/>
  <c r="R62" i="2" s="1"/>
  <c r="L63" i="2"/>
  <c r="N63" i="2"/>
  <c r="Q63" i="2"/>
  <c r="R63" i="2" s="1"/>
  <c r="P59" i="2" l="1"/>
  <c r="P57" i="2"/>
  <c r="P53" i="2"/>
  <c r="AB71" i="2"/>
  <c r="AC71" i="2" s="1"/>
  <c r="P55" i="2"/>
  <c r="P54" i="2"/>
  <c r="O63" i="2"/>
  <c r="P65" i="2" s="1"/>
  <c r="O62" i="2"/>
  <c r="O61" i="2"/>
  <c r="P61" i="2" s="1"/>
  <c r="L45" i="2"/>
  <c r="N45" i="2"/>
  <c r="O45" i="2"/>
  <c r="Q45" i="2"/>
  <c r="R45" i="2" s="1"/>
  <c r="L46" i="2"/>
  <c r="N46" i="2"/>
  <c r="O46" i="2"/>
  <c r="Q46" i="2"/>
  <c r="R46" i="2" s="1"/>
  <c r="L47" i="2"/>
  <c r="N47" i="2"/>
  <c r="O47" i="2"/>
  <c r="P47" i="2" s="1"/>
  <c r="Q47" i="2"/>
  <c r="R47" i="2" s="1"/>
  <c r="L48" i="2"/>
  <c r="N48" i="2"/>
  <c r="O48" i="2"/>
  <c r="P48" i="2" s="1"/>
  <c r="Q48" i="2"/>
  <c r="R48" i="2" s="1"/>
  <c r="L49" i="2"/>
  <c r="N49" i="2"/>
  <c r="O49" i="2"/>
  <c r="P49" i="2" s="1"/>
  <c r="Q49" i="2"/>
  <c r="R49" i="2" s="1"/>
  <c r="L50" i="2"/>
  <c r="N50" i="2"/>
  <c r="O50" i="2"/>
  <c r="Q50" i="2"/>
  <c r="R50" i="2" s="1"/>
  <c r="P64" i="2" l="1"/>
  <c r="P50" i="2"/>
  <c r="P51" i="2"/>
  <c r="P52" i="2"/>
  <c r="AB72" i="2"/>
  <c r="AC72" i="2" s="1"/>
  <c r="P63" i="2"/>
  <c r="P62" i="2"/>
  <c r="L43" i="2"/>
  <c r="N43" i="2"/>
  <c r="O43" i="2"/>
  <c r="Q43" i="2"/>
  <c r="R43" i="2"/>
  <c r="L44" i="2"/>
  <c r="O44" i="2" s="1"/>
  <c r="N44" i="2"/>
  <c r="Q44" i="2"/>
  <c r="R44" i="2" s="1"/>
  <c r="P45" i="2" l="1"/>
  <c r="P46" i="2"/>
  <c r="AB73" i="2"/>
  <c r="AC73" i="2" s="1"/>
  <c r="L37" i="2"/>
  <c r="N37" i="2"/>
  <c r="O37" i="2"/>
  <c r="Q37" i="2"/>
  <c r="R37" i="2" s="1"/>
  <c r="L38" i="2"/>
  <c r="O38" i="2" s="1"/>
  <c r="N38" i="2"/>
  <c r="Q38" i="2"/>
  <c r="R38" i="2" s="1"/>
  <c r="L39" i="2"/>
  <c r="O39" i="2" s="1"/>
  <c r="P39" i="2" s="1"/>
  <c r="N39" i="2"/>
  <c r="Q39" i="2"/>
  <c r="R39" i="2" s="1"/>
  <c r="L40" i="2"/>
  <c r="O40" i="2" s="1"/>
  <c r="N40" i="2"/>
  <c r="Q40" i="2"/>
  <c r="R40" i="2" s="1"/>
  <c r="L41" i="2"/>
  <c r="O41" i="2" s="1"/>
  <c r="P41" i="2" s="1"/>
  <c r="N41" i="2"/>
  <c r="Q41" i="2"/>
  <c r="R41" i="2" s="1"/>
  <c r="L42" i="2"/>
  <c r="O42" i="2" s="1"/>
  <c r="N42" i="2"/>
  <c r="Q42" i="2"/>
  <c r="R42" i="2" s="1"/>
  <c r="P42" i="2" l="1"/>
  <c r="P43" i="2"/>
  <c r="P44" i="2"/>
  <c r="AB74" i="2"/>
  <c r="AC74" i="2" s="1"/>
  <c r="P40" i="2"/>
  <c r="AB75" i="2" l="1"/>
  <c r="AC75" i="2" s="1"/>
  <c r="Q35" i="2"/>
  <c r="R35" i="2" s="1"/>
  <c r="Q36" i="2"/>
  <c r="R36" i="2" s="1"/>
  <c r="N35" i="2"/>
  <c r="N36" i="2"/>
  <c r="L35" i="2"/>
  <c r="O35" i="2" s="1"/>
  <c r="L36" i="2"/>
  <c r="O36" i="2" s="1"/>
  <c r="P37" i="2" l="1"/>
  <c r="P38" i="2"/>
  <c r="AB76" i="2"/>
  <c r="AC76" i="2" s="1"/>
  <c r="S10" i="2"/>
  <c r="S11" i="2"/>
  <c r="S12" i="2"/>
  <c r="S13" i="2"/>
  <c r="S14" i="2"/>
  <c r="S15" i="2"/>
  <c r="S16" i="2"/>
  <c r="S17" i="2"/>
  <c r="S18" i="2"/>
  <c r="S19" i="2"/>
  <c r="S20" i="2"/>
  <c r="S27" i="2" s="1"/>
  <c r="S34" i="2" s="1"/>
  <c r="S41" i="2" s="1"/>
  <c r="S48" i="2" s="1"/>
  <c r="S55" i="2" s="1"/>
  <c r="S62" i="2" s="1"/>
  <c r="S69" i="2" s="1"/>
  <c r="S76" i="2" s="1"/>
  <c r="S83" i="2" s="1"/>
  <c r="S90" i="2" s="1"/>
  <c r="S97" i="2" s="1"/>
  <c r="S104" i="2" s="1"/>
  <c r="S111" i="2" s="1"/>
  <c r="S118" i="2" s="1"/>
  <c r="S125" i="2" s="1"/>
  <c r="S132" i="2" s="1"/>
  <c r="S139" i="2" s="1"/>
  <c r="S146" i="2" s="1"/>
  <c r="S21" i="2"/>
  <c r="S28" i="2" s="1"/>
  <c r="S35" i="2" s="1"/>
  <c r="S42" i="2" s="1"/>
  <c r="S49" i="2" s="1"/>
  <c r="S56" i="2" s="1"/>
  <c r="S63" i="2" s="1"/>
  <c r="S70" i="2" s="1"/>
  <c r="S77" i="2" s="1"/>
  <c r="S84" i="2" s="1"/>
  <c r="S91" i="2" s="1"/>
  <c r="S98" i="2" s="1"/>
  <c r="S105" i="2" s="1"/>
  <c r="S112" i="2" s="1"/>
  <c r="S119" i="2" s="1"/>
  <c r="S126" i="2" s="1"/>
  <c r="S133" i="2" s="1"/>
  <c r="S140" i="2" s="1"/>
  <c r="S147" i="2" s="1"/>
  <c r="S22" i="2"/>
  <c r="S29" i="2" s="1"/>
  <c r="S36" i="2" s="1"/>
  <c r="S43" i="2" s="1"/>
  <c r="S50" i="2" s="1"/>
  <c r="S57" i="2" s="1"/>
  <c r="S64" i="2" s="1"/>
  <c r="S71" i="2" s="1"/>
  <c r="S78" i="2" s="1"/>
  <c r="S85" i="2" s="1"/>
  <c r="S92" i="2" s="1"/>
  <c r="S99" i="2" s="1"/>
  <c r="S106" i="2" s="1"/>
  <c r="S113" i="2" s="1"/>
  <c r="S120" i="2" s="1"/>
  <c r="S127" i="2" s="1"/>
  <c r="S134" i="2" s="1"/>
  <c r="S141" i="2" s="1"/>
  <c r="S23" i="2"/>
  <c r="S30" i="2" s="1"/>
  <c r="S37" i="2" s="1"/>
  <c r="S44" i="2" s="1"/>
  <c r="S51" i="2" s="1"/>
  <c r="S58" i="2" s="1"/>
  <c r="S65" i="2" s="1"/>
  <c r="S72" i="2" s="1"/>
  <c r="S79" i="2" s="1"/>
  <c r="S86" i="2" s="1"/>
  <c r="S93" i="2" s="1"/>
  <c r="S100" i="2" s="1"/>
  <c r="S107" i="2" s="1"/>
  <c r="S114" i="2" s="1"/>
  <c r="S121" i="2" s="1"/>
  <c r="S128" i="2" s="1"/>
  <c r="S135" i="2" s="1"/>
  <c r="S142" i="2" s="1"/>
  <c r="S24" i="2"/>
  <c r="S31" i="2" s="1"/>
  <c r="S38" i="2" s="1"/>
  <c r="S45" i="2" s="1"/>
  <c r="S52" i="2" s="1"/>
  <c r="S59" i="2" s="1"/>
  <c r="S66" i="2" s="1"/>
  <c r="S73" i="2" s="1"/>
  <c r="S80" i="2" s="1"/>
  <c r="S87" i="2" s="1"/>
  <c r="S94" i="2" s="1"/>
  <c r="S101" i="2" s="1"/>
  <c r="S108" i="2" s="1"/>
  <c r="S115" i="2" s="1"/>
  <c r="S122" i="2" s="1"/>
  <c r="S129" i="2" s="1"/>
  <c r="S136" i="2" s="1"/>
  <c r="S143" i="2" s="1"/>
  <c r="S25" i="2"/>
  <c r="S32" i="2" s="1"/>
  <c r="S39" i="2" s="1"/>
  <c r="S46" i="2" s="1"/>
  <c r="S53" i="2" s="1"/>
  <c r="S60" i="2" s="1"/>
  <c r="S67" i="2" s="1"/>
  <c r="S74" i="2" s="1"/>
  <c r="S81" i="2" s="1"/>
  <c r="S88" i="2" s="1"/>
  <c r="S95" i="2" s="1"/>
  <c r="S102" i="2" s="1"/>
  <c r="S109" i="2" s="1"/>
  <c r="S116" i="2" s="1"/>
  <c r="S123" i="2" s="1"/>
  <c r="S130" i="2" s="1"/>
  <c r="S137" i="2" s="1"/>
  <c r="S144" i="2" s="1"/>
  <c r="S26" i="2"/>
  <c r="S33" i="2" s="1"/>
  <c r="S40" i="2" s="1"/>
  <c r="S47" i="2" s="1"/>
  <c r="S54" i="2" s="1"/>
  <c r="S61" i="2" s="1"/>
  <c r="S68" i="2" s="1"/>
  <c r="S75" i="2" s="1"/>
  <c r="S82" i="2" s="1"/>
  <c r="S89" i="2" s="1"/>
  <c r="S96" i="2" s="1"/>
  <c r="S103" i="2" s="1"/>
  <c r="S110" i="2" s="1"/>
  <c r="S117" i="2" s="1"/>
  <c r="S124" i="2" s="1"/>
  <c r="S131" i="2" s="1"/>
  <c r="S138" i="2" s="1"/>
  <c r="S145" i="2" s="1"/>
  <c r="S9" i="2"/>
  <c r="L25" i="2"/>
  <c r="O25" i="2" s="1"/>
  <c r="N25" i="2"/>
  <c r="Q25" i="2"/>
  <c r="R25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R34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6" i="2"/>
  <c r="N27" i="2"/>
  <c r="N28" i="2"/>
  <c r="N29" i="2"/>
  <c r="N30" i="2"/>
  <c r="N31" i="2"/>
  <c r="N32" i="2"/>
  <c r="N33" i="2"/>
  <c r="N34" i="2"/>
  <c r="N2" i="2"/>
  <c r="L4" i="2"/>
  <c r="O4" i="2" s="1"/>
  <c r="L5" i="2"/>
  <c r="O5" i="2" s="1"/>
  <c r="L6" i="2"/>
  <c r="O6" i="2" s="1"/>
  <c r="L7" i="2"/>
  <c r="O7" i="2" s="1"/>
  <c r="L8" i="2"/>
  <c r="O8" i="2" s="1"/>
  <c r="L9" i="2"/>
  <c r="O9" i="2" s="1"/>
  <c r="L10" i="2"/>
  <c r="O10" i="2" s="1"/>
  <c r="L11" i="2"/>
  <c r="O11" i="2" s="1"/>
  <c r="L12" i="2"/>
  <c r="O12" i="2" s="1"/>
  <c r="L13" i="2"/>
  <c r="O13" i="2" s="1"/>
  <c r="L14" i="2"/>
  <c r="O14" i="2" s="1"/>
  <c r="L15" i="2"/>
  <c r="O15" i="2" s="1"/>
  <c r="L16" i="2"/>
  <c r="O16" i="2" s="1"/>
  <c r="L17" i="2"/>
  <c r="O17" i="2" s="1"/>
  <c r="L18" i="2"/>
  <c r="L19" i="2"/>
  <c r="O19" i="2" s="1"/>
  <c r="L20" i="2"/>
  <c r="O20" i="2" s="1"/>
  <c r="L21" i="2"/>
  <c r="O21" i="2" s="1"/>
  <c r="L22" i="2"/>
  <c r="L23" i="2"/>
  <c r="O23" i="2" s="1"/>
  <c r="L24" i="2"/>
  <c r="O24" i="2" s="1"/>
  <c r="L26" i="2"/>
  <c r="O26" i="2" s="1"/>
  <c r="L27" i="2"/>
  <c r="L28" i="2"/>
  <c r="O28" i="2" s="1"/>
  <c r="L29" i="2"/>
  <c r="O29" i="2" s="1"/>
  <c r="L30" i="2"/>
  <c r="O30" i="2" s="1"/>
  <c r="L31" i="2"/>
  <c r="L32" i="2"/>
  <c r="L33" i="2"/>
  <c r="O33" i="2" s="1"/>
  <c r="L34" i="2"/>
  <c r="O34" i="2" s="1"/>
  <c r="L3" i="2"/>
  <c r="O3" i="2" s="1"/>
  <c r="P35" i="2" l="1"/>
  <c r="AB77" i="2"/>
  <c r="AC77" i="2" s="1"/>
  <c r="P36" i="2"/>
  <c r="P25" i="2"/>
  <c r="O31" i="2"/>
  <c r="P31" i="2" s="1"/>
  <c r="O27" i="2"/>
  <c r="P29" i="2" s="1"/>
  <c r="O22" i="2"/>
  <c r="O18" i="2"/>
  <c r="P30" i="2"/>
  <c r="O32" i="2"/>
  <c r="Q28" i="2"/>
  <c r="R28" i="2" s="1"/>
  <c r="P28" i="2"/>
  <c r="Q27" i="2"/>
  <c r="R27" i="2" s="1"/>
  <c r="P27" i="2"/>
  <c r="Q26" i="2"/>
  <c r="R26" i="2" s="1"/>
  <c r="P26" i="2"/>
  <c r="P32" i="2" l="1"/>
  <c r="AB78" i="2"/>
  <c r="AC78" i="2" s="1"/>
  <c r="AB79" i="2" s="1"/>
  <c r="AC79" i="2" s="1"/>
  <c r="AB80" i="2" s="1"/>
  <c r="AC80" i="2" s="1"/>
  <c r="AB81" i="2" s="1"/>
  <c r="AC81" i="2" s="1"/>
  <c r="AB82" i="2" s="1"/>
  <c r="AC82" i="2" s="1"/>
  <c r="AB83" i="2" s="1"/>
  <c r="AC83" i="2" s="1"/>
  <c r="AB84" i="2" s="1"/>
  <c r="AC84" i="2" s="1"/>
  <c r="AB85" i="2" s="1"/>
  <c r="AC85" i="2" s="1"/>
  <c r="AB86" i="2" s="1"/>
  <c r="AC86" i="2" s="1"/>
  <c r="AB87" i="2" s="1"/>
  <c r="AC87" i="2" s="1"/>
  <c r="AB88" i="2" s="1"/>
  <c r="AC88" i="2" s="1"/>
  <c r="AB89" i="2" s="1"/>
  <c r="AC89" i="2" s="1"/>
  <c r="P33" i="2"/>
  <c r="P34" i="2"/>
  <c r="AB90" i="2" l="1"/>
  <c r="AC90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3" i="2"/>
  <c r="R3" i="2" s="1"/>
  <c r="AB91" i="2" l="1"/>
  <c r="AC91" i="2" s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4" i="2"/>
  <c r="AB92" i="2" l="1"/>
  <c r="AC92" i="2" s="1"/>
  <c r="AB93" i="2" l="1"/>
  <c r="AC93" i="2" s="1"/>
  <c r="AB94" i="2" l="1"/>
  <c r="AC94" i="2" s="1"/>
  <c r="AB95" i="2" l="1"/>
  <c r="AC95" i="2" s="1"/>
  <c r="AB96" i="2" l="1"/>
  <c r="AC96" i="2" s="1"/>
  <c r="AB97" i="2" l="1"/>
  <c r="AC97" i="2" s="1"/>
  <c r="AB98" i="2" l="1"/>
  <c r="AC98" i="2" s="1"/>
  <c r="AB99" i="2" l="1"/>
  <c r="AC99" i="2" s="1"/>
  <c r="AB100" i="2" l="1"/>
  <c r="AC100" i="2" s="1"/>
  <c r="AB101" i="2" l="1"/>
  <c r="AC101" i="2" s="1"/>
  <c r="AB102" i="2" l="1"/>
  <c r="AC102" i="2" s="1"/>
  <c r="AB103" i="2" l="1"/>
  <c r="AC103" i="2" s="1"/>
  <c r="AB104" i="2" l="1"/>
  <c r="AC104" i="2" s="1"/>
  <c r="AB105" i="2" l="1"/>
  <c r="AC105" i="2" s="1"/>
  <c r="AB106" i="2" l="1"/>
  <c r="AC106" i="2" s="1"/>
  <c r="AB107" i="2" l="1"/>
  <c r="AC107" i="2" s="1"/>
  <c r="AB108" i="2" l="1"/>
  <c r="AC108" i="2" s="1"/>
  <c r="AB109" i="2" l="1"/>
  <c r="AC109" i="2" s="1"/>
  <c r="AB110" i="2" l="1"/>
  <c r="AC110" i="2" s="1"/>
  <c r="AB111" i="2" l="1"/>
  <c r="AC111" i="2" s="1"/>
  <c r="AB112" i="2" l="1"/>
  <c r="AC112" i="2" s="1"/>
  <c r="AB113" i="2" l="1"/>
  <c r="AC113" i="2" s="1"/>
  <c r="AB114" i="2" l="1"/>
  <c r="AC114" i="2" s="1"/>
  <c r="AB115" i="2" l="1"/>
  <c r="AC115" i="2" s="1"/>
  <c r="AB116" i="2" l="1"/>
  <c r="AC116" i="2" s="1"/>
  <c r="AB117" i="2" s="1"/>
  <c r="AC117" i="2" s="1"/>
  <c r="AB118" i="2" s="1"/>
  <c r="AC118" i="2" s="1"/>
  <c r="AB119" i="2" s="1"/>
  <c r="AC119" i="2" s="1"/>
  <c r="AB120" i="2" s="1"/>
  <c r="AC120" i="2" s="1"/>
  <c r="AB121" i="2" s="1"/>
  <c r="AC121" i="2" s="1"/>
  <c r="AB122" i="2" s="1"/>
  <c r="AC122" i="2" s="1"/>
  <c r="AB123" i="2" s="1"/>
  <c r="AC123" i="2" s="1"/>
  <c r="AB124" i="2" s="1"/>
  <c r="AC124" i="2" s="1"/>
  <c r="AB125" i="2" s="1"/>
  <c r="AC125" i="2" s="1"/>
  <c r="AB126" i="2" s="1"/>
  <c r="AC126" i="2" s="1"/>
  <c r="AB127" i="2" s="1"/>
  <c r="AC127" i="2" s="1"/>
  <c r="AB128" i="2" s="1"/>
  <c r="AC128" i="2" s="1"/>
  <c r="AB129" i="2" s="1"/>
  <c r="AC129" i="2" s="1"/>
  <c r="AB130" i="2" s="1"/>
  <c r="AC130" i="2" s="1"/>
  <c r="AB131" i="2" s="1"/>
  <c r="AC131" i="2" s="1"/>
  <c r="AB132" i="2" s="1"/>
  <c r="AC132" i="2" s="1"/>
  <c r="AB133" i="2" s="1"/>
  <c r="AC133" i="2" s="1"/>
  <c r="AB134" i="2" s="1"/>
  <c r="AC134" i="2" s="1"/>
  <c r="AB135" i="2" s="1"/>
  <c r="AC135" i="2" s="1"/>
  <c r="AB136" i="2" s="1"/>
  <c r="AC136" i="2" s="1"/>
  <c r="AB137" i="2" s="1"/>
  <c r="AC137" i="2" s="1"/>
  <c r="AB138" i="2" s="1"/>
  <c r="AC138" i="2" s="1"/>
  <c r="AB139" i="2" s="1"/>
  <c r="AC139" i="2" s="1"/>
  <c r="AB140" i="2" s="1"/>
  <c r="AC140" i="2" s="1"/>
  <c r="AB141" i="2" s="1"/>
  <c r="AC141" i="2" s="1"/>
  <c r="AB142" i="2" s="1"/>
  <c r="AC142" i="2" s="1"/>
  <c r="AB143" i="2" l="1"/>
  <c r="AC143" i="2" s="1"/>
  <c r="AB144" i="2" l="1"/>
  <c r="AC144" i="2"/>
  <c r="AB145" i="2" l="1"/>
  <c r="AC145" i="2" s="1"/>
  <c r="AB146" i="2" l="1"/>
  <c r="AC146" i="2" s="1"/>
  <c r="AB147" i="2" s="1"/>
  <c r="AC147" i="2" s="1"/>
  <c r="AB148" i="2" s="1"/>
  <c r="AC148" i="2" s="1"/>
  <c r="AB149" i="2" s="1"/>
  <c r="AC149" i="2" s="1"/>
  <c r="AB150" i="2" s="1"/>
  <c r="AC150" i="2" s="1"/>
  <c r="AB151" i="2" s="1"/>
  <c r="AC151" i="2" s="1"/>
  <c r="AB152" i="2" s="1"/>
  <c r="AC152" i="2" s="1"/>
  <c r="AB153" i="2" l="1"/>
  <c r="AC153" i="2" s="1"/>
  <c r="AB154" i="2" l="1"/>
  <c r="AC154" i="2"/>
  <c r="AB155" i="2" l="1"/>
  <c r="AC155" i="2" s="1"/>
  <c r="AB156" i="2" l="1"/>
  <c r="AC156" i="2"/>
  <c r="AB157" i="2" l="1"/>
  <c r="AC157" i="2"/>
  <c r="AB158" i="2" s="1"/>
  <c r="AC158" i="2" s="1"/>
  <c r="AB159" i="2" s="1"/>
  <c r="AC159" i="2" s="1"/>
  <c r="AB160" i="2" s="1"/>
  <c r="AC160" i="2" s="1"/>
  <c r="AB161" i="2" l="1"/>
  <c r="AC161" i="2"/>
  <c r="AB162" i="2" l="1"/>
  <c r="AC162" i="2"/>
  <c r="AB163" i="2" l="1"/>
  <c r="AC163" i="2" s="1"/>
  <c r="AB164" i="2" s="1"/>
  <c r="AC164" i="2" s="1"/>
  <c r="AB165" i="2" l="1"/>
  <c r="AC165" i="2" s="1"/>
  <c r="AB166" i="2" s="1"/>
  <c r="AC166" i="2" s="1"/>
</calcChain>
</file>

<file path=xl/sharedStrings.xml><?xml version="1.0" encoding="utf-8"?>
<sst xmlns="http://schemas.openxmlformats.org/spreadsheetml/2006/main" count="38" uniqueCount="36">
  <si>
    <t>Date</t>
  </si>
  <si>
    <t>Confirmed</t>
  </si>
  <si>
    <t>Deaths</t>
  </si>
  <si>
    <t>Recovered</t>
  </si>
  <si>
    <t>Mortality</t>
  </si>
  <si>
    <t>Active</t>
  </si>
  <si>
    <t>Est_Deaths</t>
  </si>
  <si>
    <t>est_delta</t>
  </si>
  <si>
    <t>Del_new</t>
  </si>
  <si>
    <t>Orig Est</t>
  </si>
  <si>
    <t>TOTAL</t>
  </si>
  <si>
    <t>Day_inc</t>
  </si>
  <si>
    <t>EST DAY</t>
  </si>
  <si>
    <t>Can Rec</t>
  </si>
  <si>
    <t>Ont Rec</t>
  </si>
  <si>
    <t>World/100</t>
  </si>
  <si>
    <t>Can Cases</t>
  </si>
  <si>
    <t>Can Deaths</t>
  </si>
  <si>
    <t>Ont Cases</t>
  </si>
  <si>
    <t>Ont Deaths</t>
  </si>
  <si>
    <t>World Weekly Rate</t>
  </si>
  <si>
    <t>US Cases</t>
  </si>
  <si>
    <t>USA/100</t>
  </si>
  <si>
    <t>Ont Rate</t>
  </si>
  <si>
    <t>USA Rate</t>
  </si>
  <si>
    <t>Can Rate</t>
  </si>
  <si>
    <t>Mort_L</t>
  </si>
  <si>
    <t>Ont_Delta</t>
  </si>
  <si>
    <t>Can_Delta</t>
  </si>
  <si>
    <t>percent_inc</t>
  </si>
  <si>
    <t>day_inc</t>
  </si>
  <si>
    <t>wk_inc</t>
  </si>
  <si>
    <t>wk_perc</t>
  </si>
  <si>
    <t>sqr b</t>
  </si>
  <si>
    <t>qur b</t>
  </si>
  <si>
    <t>ln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</si>
</sst>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dd/mm/yyyy;@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164" fontId="0" fillId="0" borderId="0" xfId="2" applyNumberFormat="1" applyFont="1"/>
    <xf numFmtId="165" fontId="0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33" borderId="0" xfId="0" applyFill="1"/>
    <xf numFmtId="14" fontId="0" fillId="0" borderId="0" xfId="0" applyNumberFormat="1" applyFill="1"/>
    <xf numFmtId="165" fontId="0" fillId="34" borderId="0" xfId="0" applyNumberFormat="1" applyFill="1"/>
    <xf numFmtId="10" fontId="0" fillId="0" borderId="0" xfId="2" applyNumberFormat="1" applyFont="1"/>
    <xf numFmtId="165" fontId="0" fillId="0" borderId="0" xfId="1" applyNumberFormat="1" applyFont="1"/>
    <xf numFmtId="10" fontId="0" fillId="33" borderId="0" xfId="2" applyNumberFormat="1" applyFont="1" applyFill="1"/>
    <xf numFmtId="164" fontId="0" fillId="35" borderId="0" xfId="2" applyNumberFormat="1" applyFont="1" applyFill="1"/>
    <xf numFmtId="10" fontId="0" fillId="35" borderId="0" xfId="2" applyNumberFormat="1" applyFont="1" applyFill="1"/>
    <xf numFmtId="0" fontId="0" fillId="36" borderId="0" xfId="0" applyFill="1"/>
    <xf numFmtId="166" fontId="0" fillId="36" borderId="0" xfId="0" applyNumberFormat="1" applyFill="1"/>
    <xf numFmtId="164" fontId="0" fillId="36" borderId="0" xfId="2" applyNumberFormat="1" applyFont="1" applyFill="1"/>
    <xf numFmtId="10" fontId="0" fillId="36" borderId="0" xfId="2" applyNumberFormat="1" applyFont="1" applyFill="1"/>
    <xf numFmtId="0" fontId="0" fillId="37" borderId="0" xfId="0" applyFill="1"/>
    <xf numFmtId="166" fontId="0" fillId="37" borderId="0" xfId="0" applyNumberFormat="1" applyFill="1"/>
    <xf numFmtId="164" fontId="0" fillId="37" borderId="0" xfId="2" applyNumberFormat="1" applyFont="1" applyFill="1"/>
    <xf numFmtId="10" fontId="0" fillId="37" borderId="0" xfId="2" applyNumberFormat="1" applyFont="1" applyFill="1"/>
    <xf numFmtId="166" fontId="0" fillId="33" borderId="0" xfId="0" applyNumberFormat="1" applyFill="1"/>
    <xf numFmtId="10" fontId="0" fillId="38" borderId="0" xfId="2" applyNumberFormat="1" applyFont="1" applyFill="1"/>
    <xf numFmtId="164" fontId="0" fillId="38" borderId="0" xfId="2" applyNumberFormat="1" applyFont="1" applyFill="1"/>
    <xf numFmtId="1" fontId="0" fillId="0" borderId="0" xfId="0" applyNumberFormat="1"/>
    <xf numFmtId="14" fontId="0" fillId="33" borderId="0" xfId="0" applyNumberFormat="1" applyFill="1"/>
    <xf numFmtId="165" fontId="0" fillId="33" borderId="0" xfId="0" applyNumberFormat="1" applyFill="1"/>
    <xf numFmtId="165" fontId="0" fillId="33" borderId="0" xfId="0" applyNumberFormat="1" applyFont="1" applyFill="1"/>
    <xf numFmtId="165" fontId="0" fillId="34" borderId="0" xfId="0" applyNumberFormat="1" applyFont="1" applyFill="1"/>
    <xf numFmtId="166" fontId="0" fillId="34" borderId="0" xfId="0" applyNumberFormat="1" applyFill="1"/>
    <xf numFmtId="166" fontId="0" fillId="38" borderId="0" xfId="1" applyNumberFormat="1" applyFont="1" applyFill="1"/>
    <xf numFmtId="166" fontId="0" fillId="38" borderId="0" xfId="0" applyNumberForma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COVID World-Canada-Ontario Comparison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869425084488474E-2"/>
          <c:y val="0.13283980106366697"/>
          <c:w val="0.93782560009949578"/>
          <c:h val="0.72858103723696666"/>
        </c:manualLayout>
      </c:layout>
      <c:lineChart>
        <c:grouping val="standard"/>
        <c:varyColors val="0"/>
        <c:ser>
          <c:idx val="4"/>
          <c:order val="0"/>
          <c:tx>
            <c:strRef>
              <c:f>Summary!$E$1</c:f>
              <c:strCache>
                <c:ptCount val="1"/>
                <c:pt idx="0">
                  <c:v>Can Cases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</c:spPr>
          </c:marker>
          <c:cat>
            <c:numRef>
              <c:f>Summary!$A$2:$A$309</c:f>
              <c:numCache>
                <c:formatCode>m/d/yyyy</c:formatCode>
                <c:ptCount val="3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</c:numCache>
            </c:numRef>
          </c:cat>
          <c:val>
            <c:numRef>
              <c:f>Summary!$E$2:$E$309</c:f>
              <c:numCache>
                <c:formatCode>_-* #,##0_-;\-* #,##0_-;_-* "-"??_-;_-@_-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30</c:v>
                </c:pt>
                <c:pt idx="42">
                  <c:v>33</c:v>
                </c:pt>
                <c:pt idx="43">
                  <c:v>37</c:v>
                </c:pt>
                <c:pt idx="44">
                  <c:v>49</c:v>
                </c:pt>
                <c:pt idx="45">
                  <c:v>54</c:v>
                </c:pt>
                <c:pt idx="46">
                  <c:v>64</c:v>
                </c:pt>
                <c:pt idx="47">
                  <c:v>76</c:v>
                </c:pt>
                <c:pt idx="48">
                  <c:v>79</c:v>
                </c:pt>
                <c:pt idx="49">
                  <c:v>108</c:v>
                </c:pt>
                <c:pt idx="50">
                  <c:v>117</c:v>
                </c:pt>
                <c:pt idx="51">
                  <c:v>193</c:v>
                </c:pt>
                <c:pt idx="52">
                  <c:v>196</c:v>
                </c:pt>
                <c:pt idx="53">
                  <c:v>250</c:v>
                </c:pt>
                <c:pt idx="54">
                  <c:v>415</c:v>
                </c:pt>
                <c:pt idx="55">
                  <c:v>478</c:v>
                </c:pt>
                <c:pt idx="56">
                  <c:v>657</c:v>
                </c:pt>
                <c:pt idx="57">
                  <c:v>800</c:v>
                </c:pt>
                <c:pt idx="58">
                  <c:v>943</c:v>
                </c:pt>
                <c:pt idx="59">
                  <c:v>1278</c:v>
                </c:pt>
                <c:pt idx="60">
                  <c:v>1470</c:v>
                </c:pt>
                <c:pt idx="61">
                  <c:v>2088</c:v>
                </c:pt>
                <c:pt idx="62">
                  <c:v>2790</c:v>
                </c:pt>
                <c:pt idx="63">
                  <c:v>3251</c:v>
                </c:pt>
                <c:pt idx="64">
                  <c:v>4042</c:v>
                </c:pt>
                <c:pt idx="65">
                  <c:v>4682</c:v>
                </c:pt>
                <c:pt idx="66">
                  <c:v>5576</c:v>
                </c:pt>
                <c:pt idx="67">
                  <c:v>6280</c:v>
                </c:pt>
                <c:pt idx="68">
                  <c:v>7398</c:v>
                </c:pt>
                <c:pt idx="69">
                  <c:v>8527</c:v>
                </c:pt>
                <c:pt idx="70">
                  <c:v>9560</c:v>
                </c:pt>
                <c:pt idx="71">
                  <c:v>11284</c:v>
                </c:pt>
                <c:pt idx="72">
                  <c:v>12437</c:v>
                </c:pt>
                <c:pt idx="73">
                  <c:v>12978</c:v>
                </c:pt>
                <c:pt idx="74">
                  <c:v>15756</c:v>
                </c:pt>
                <c:pt idx="75">
                  <c:v>16563</c:v>
                </c:pt>
                <c:pt idx="76">
                  <c:v>17872</c:v>
                </c:pt>
                <c:pt idx="77">
                  <c:v>19141</c:v>
                </c:pt>
                <c:pt idx="78">
                  <c:v>20654</c:v>
                </c:pt>
                <c:pt idx="79">
                  <c:v>22059</c:v>
                </c:pt>
                <c:pt idx="80">
                  <c:v>23316</c:v>
                </c:pt>
                <c:pt idx="81">
                  <c:v>24299</c:v>
                </c:pt>
                <c:pt idx="82">
                  <c:v>25680</c:v>
                </c:pt>
                <c:pt idx="83">
                  <c:v>27035</c:v>
                </c:pt>
                <c:pt idx="84">
                  <c:v>28209</c:v>
                </c:pt>
                <c:pt idx="85">
                  <c:v>30809</c:v>
                </c:pt>
                <c:pt idx="86">
                  <c:v>32814</c:v>
                </c:pt>
                <c:pt idx="87">
                  <c:v>34356</c:v>
                </c:pt>
                <c:pt idx="88">
                  <c:v>35633</c:v>
                </c:pt>
                <c:pt idx="89">
                  <c:v>37658</c:v>
                </c:pt>
                <c:pt idx="90">
                  <c:v>39402</c:v>
                </c:pt>
                <c:pt idx="91">
                  <c:v>41650</c:v>
                </c:pt>
                <c:pt idx="92">
                  <c:v>43286</c:v>
                </c:pt>
                <c:pt idx="93">
                  <c:v>44056</c:v>
                </c:pt>
                <c:pt idx="94">
                  <c:v>45493</c:v>
                </c:pt>
                <c:pt idx="95">
                  <c:v>47147</c:v>
                </c:pt>
                <c:pt idx="96">
                  <c:v>49616</c:v>
                </c:pt>
                <c:pt idx="97">
                  <c:v>51150</c:v>
                </c:pt>
                <c:pt idx="98">
                  <c:v>52865</c:v>
                </c:pt>
                <c:pt idx="99">
                  <c:v>54457</c:v>
                </c:pt>
                <c:pt idx="100">
                  <c:v>56343</c:v>
                </c:pt>
                <c:pt idx="101">
                  <c:v>57926</c:v>
                </c:pt>
                <c:pt idx="102">
                  <c:v>60504</c:v>
                </c:pt>
                <c:pt idx="103">
                  <c:v>61957</c:v>
                </c:pt>
                <c:pt idx="104">
                  <c:v>63215</c:v>
                </c:pt>
                <c:pt idx="105">
                  <c:v>64694</c:v>
                </c:pt>
                <c:pt idx="106">
                  <c:v>66201</c:v>
                </c:pt>
                <c:pt idx="107">
                  <c:v>67674</c:v>
                </c:pt>
                <c:pt idx="108">
                  <c:v>68918</c:v>
                </c:pt>
                <c:pt idx="109">
                  <c:v>70091</c:v>
                </c:pt>
                <c:pt idx="110">
                  <c:v>71264</c:v>
                </c:pt>
                <c:pt idx="111">
                  <c:v>72419</c:v>
                </c:pt>
                <c:pt idx="112">
                  <c:v>73568</c:v>
                </c:pt>
                <c:pt idx="113">
                  <c:v>74781</c:v>
                </c:pt>
                <c:pt idx="114">
                  <c:v>75959</c:v>
                </c:pt>
                <c:pt idx="115">
                  <c:v>77206</c:v>
                </c:pt>
                <c:pt idx="116">
                  <c:v>78332</c:v>
                </c:pt>
                <c:pt idx="117">
                  <c:v>79411</c:v>
                </c:pt>
                <c:pt idx="118">
                  <c:v>80493</c:v>
                </c:pt>
                <c:pt idx="119">
                  <c:v>81575</c:v>
                </c:pt>
                <c:pt idx="120">
                  <c:v>82742</c:v>
                </c:pt>
                <c:pt idx="121">
                  <c:v>83947</c:v>
                </c:pt>
                <c:pt idx="122">
                  <c:v>85151</c:v>
                </c:pt>
                <c:pt idx="123">
                  <c:v>86106</c:v>
                </c:pt>
                <c:pt idx="124">
                  <c:v>87119</c:v>
                </c:pt>
                <c:pt idx="125">
                  <c:v>88090</c:v>
                </c:pt>
                <c:pt idx="126">
                  <c:v>88989</c:v>
                </c:pt>
                <c:pt idx="127">
                  <c:v>89976</c:v>
                </c:pt>
                <c:pt idx="128">
                  <c:v>90909</c:v>
                </c:pt>
                <c:pt idx="129">
                  <c:v>91681</c:v>
                </c:pt>
                <c:pt idx="130">
                  <c:v>92479</c:v>
                </c:pt>
                <c:pt idx="131">
                  <c:v>93288</c:v>
                </c:pt>
                <c:pt idx="132">
                  <c:v>93960</c:v>
                </c:pt>
                <c:pt idx="133">
                  <c:v>94641</c:v>
                </c:pt>
                <c:pt idx="134">
                  <c:v>95269</c:v>
                </c:pt>
                <c:pt idx="135">
                  <c:v>95947</c:v>
                </c:pt>
                <c:pt idx="136">
                  <c:v>96475</c:v>
                </c:pt>
                <c:pt idx="137">
                  <c:v>97178</c:v>
                </c:pt>
                <c:pt idx="138">
                  <c:v>97779</c:v>
                </c:pt>
                <c:pt idx="139">
                  <c:v>98241</c:v>
                </c:pt>
                <c:pt idx="140">
                  <c:v>98720</c:v>
                </c:pt>
                <c:pt idx="141">
                  <c:v>99159</c:v>
                </c:pt>
                <c:pt idx="142">
                  <c:v>99595</c:v>
                </c:pt>
                <c:pt idx="143">
                  <c:v>100043</c:v>
                </c:pt>
                <c:pt idx="144">
                  <c:v>100404</c:v>
                </c:pt>
                <c:pt idx="145">
                  <c:v>100763</c:v>
                </c:pt>
                <c:pt idx="146">
                  <c:v>101087</c:v>
                </c:pt>
                <c:pt idx="147">
                  <c:v>101491</c:v>
                </c:pt>
                <c:pt idx="148">
                  <c:v>101877</c:v>
                </c:pt>
                <c:pt idx="149">
                  <c:v>102314</c:v>
                </c:pt>
                <c:pt idx="150">
                  <c:v>102762</c:v>
                </c:pt>
                <c:pt idx="151">
                  <c:v>103078</c:v>
                </c:pt>
                <c:pt idx="152">
                  <c:v>103418</c:v>
                </c:pt>
                <c:pt idx="153">
                  <c:v>103767</c:v>
                </c:pt>
                <c:pt idx="154">
                  <c:v>104087</c:v>
                </c:pt>
                <c:pt idx="155">
                  <c:v>104463</c:v>
                </c:pt>
                <c:pt idx="156">
                  <c:v>104629</c:v>
                </c:pt>
                <c:pt idx="157">
                  <c:v>104878</c:v>
                </c:pt>
                <c:pt idx="158">
                  <c:v>105193</c:v>
                </c:pt>
                <c:pt idx="159">
                  <c:v>105830</c:v>
                </c:pt>
                <c:pt idx="160">
                  <c:v>106097</c:v>
                </c:pt>
                <c:pt idx="161">
                  <c:v>106288</c:v>
                </c:pt>
                <c:pt idx="162">
                  <c:v>106643</c:v>
                </c:pt>
                <c:pt idx="163">
                  <c:v>106962</c:v>
                </c:pt>
                <c:pt idx="164">
                  <c:v>107185</c:v>
                </c:pt>
                <c:pt idx="165">
                  <c:v>107394</c:v>
                </c:pt>
                <c:pt idx="166">
                  <c:v>107815</c:v>
                </c:pt>
                <c:pt idx="167">
                  <c:v>108023</c:v>
                </c:pt>
                <c:pt idx="168">
                  <c:v>108334</c:v>
                </c:pt>
                <c:pt idx="169">
                  <c:v>108656</c:v>
                </c:pt>
                <c:pt idx="170">
                  <c:v>108984</c:v>
                </c:pt>
                <c:pt idx="171">
                  <c:v>109150</c:v>
                </c:pt>
                <c:pt idx="172">
                  <c:v>109348</c:v>
                </c:pt>
                <c:pt idx="173">
                  <c:v>109984</c:v>
                </c:pt>
                <c:pt idx="174">
                  <c:v>110350</c:v>
                </c:pt>
                <c:pt idx="175">
                  <c:v>110693</c:v>
                </c:pt>
                <c:pt idx="176">
                  <c:v>111144</c:v>
                </c:pt>
                <c:pt idx="177">
                  <c:v>111559</c:v>
                </c:pt>
                <c:pt idx="178">
                  <c:v>111875</c:v>
                </c:pt>
                <c:pt idx="179">
                  <c:v>112168</c:v>
                </c:pt>
                <c:pt idx="180">
                  <c:v>112938</c:v>
                </c:pt>
                <c:pt idx="181">
                  <c:v>113473</c:v>
                </c:pt>
                <c:pt idx="182">
                  <c:v>113790</c:v>
                </c:pt>
                <c:pt idx="183">
                  <c:v>114398</c:v>
                </c:pt>
                <c:pt idx="184">
                  <c:v>115115</c:v>
                </c:pt>
                <c:pt idx="185">
                  <c:v>115470</c:v>
                </c:pt>
                <c:pt idx="186">
                  <c:v>115789</c:v>
                </c:pt>
                <c:pt idx="187">
                  <c:v>116471</c:v>
                </c:pt>
                <c:pt idx="188">
                  <c:v>116871</c:v>
                </c:pt>
                <c:pt idx="189">
                  <c:v>117357</c:v>
                </c:pt>
                <c:pt idx="190">
                  <c:v>117677</c:v>
                </c:pt>
                <c:pt idx="191">
                  <c:v>118281</c:v>
                </c:pt>
                <c:pt idx="192">
                  <c:v>118523</c:v>
                </c:pt>
                <c:pt idx="193">
                  <c:v>118768</c:v>
                </c:pt>
                <c:pt idx="194">
                  <c:v>118973</c:v>
                </c:pt>
                <c:pt idx="195">
                  <c:v>119659</c:v>
                </c:pt>
                <c:pt idx="196">
                  <c:v>120033</c:v>
                </c:pt>
                <c:pt idx="197">
                  <c:v>120387</c:v>
                </c:pt>
                <c:pt idx="198">
                  <c:v>120903</c:v>
                </c:pt>
                <c:pt idx="199">
                  <c:v>121148</c:v>
                </c:pt>
                <c:pt idx="200">
                  <c:v>121367</c:v>
                </c:pt>
                <c:pt idx="201">
                  <c:v>122053</c:v>
                </c:pt>
                <c:pt idx="202">
                  <c:v>122389</c:v>
                </c:pt>
                <c:pt idx="203">
                  <c:v>122703</c:v>
                </c:pt>
                <c:pt idx="204">
                  <c:v>123180</c:v>
                </c:pt>
                <c:pt idx="205">
                  <c:v>123605</c:v>
                </c:pt>
                <c:pt idx="206">
                  <c:v>123825</c:v>
                </c:pt>
                <c:pt idx="207">
                  <c:v>124004</c:v>
                </c:pt>
                <c:pt idx="208">
                  <c:v>124218</c:v>
                </c:pt>
                <c:pt idx="209">
                  <c:v>125084</c:v>
                </c:pt>
                <c:pt idx="210">
                  <c:v>125408</c:v>
                </c:pt>
                <c:pt idx="211">
                  <c:v>125625</c:v>
                </c:pt>
                <c:pt idx="212">
                  <c:v>126319</c:v>
                </c:pt>
                <c:pt idx="213">
                  <c:v>126560</c:v>
                </c:pt>
                <c:pt idx="214">
                  <c:v>126817</c:v>
                </c:pt>
                <c:pt idx="215">
                  <c:v>127594</c:v>
                </c:pt>
                <c:pt idx="216">
                  <c:v>127903</c:v>
                </c:pt>
                <c:pt idx="217">
                  <c:v>128380</c:v>
                </c:pt>
                <c:pt idx="218">
                  <c:v>128836</c:v>
                </c:pt>
                <c:pt idx="219">
                  <c:v>129342</c:v>
                </c:pt>
                <c:pt idx="220">
                  <c:v>129639</c:v>
                </c:pt>
                <c:pt idx="221">
                  <c:v>129888</c:v>
                </c:pt>
                <c:pt idx="222">
                  <c:v>130918</c:v>
                </c:pt>
                <c:pt idx="223">
                  <c:v>131422</c:v>
                </c:pt>
                <c:pt idx="224">
                  <c:v>131941</c:v>
                </c:pt>
                <c:pt idx="225">
                  <c:v>132527</c:v>
                </c:pt>
                <c:pt idx="226">
                  <c:v>133141</c:v>
                </c:pt>
                <c:pt idx="227">
                  <c:v>133511</c:v>
                </c:pt>
                <c:pt idx="228">
                  <c:v>133890</c:v>
                </c:pt>
                <c:pt idx="229">
                  <c:v>134295</c:v>
                </c:pt>
                <c:pt idx="230">
                  <c:v>135757</c:v>
                </c:pt>
                <c:pt idx="231">
                  <c:v>136135</c:v>
                </c:pt>
                <c:pt idx="232">
                  <c:v>136956</c:v>
                </c:pt>
                <c:pt idx="233">
                  <c:v>137676</c:v>
                </c:pt>
                <c:pt idx="234">
                  <c:v>138164</c:v>
                </c:pt>
                <c:pt idx="235">
                  <c:v>138640</c:v>
                </c:pt>
                <c:pt idx="236">
                  <c:v>140098</c:v>
                </c:pt>
                <c:pt idx="237">
                  <c:v>140900</c:v>
                </c:pt>
                <c:pt idx="238">
                  <c:v>141852</c:v>
                </c:pt>
                <c:pt idx="239">
                  <c:v>142879</c:v>
                </c:pt>
                <c:pt idx="240">
                  <c:v>144053</c:v>
                </c:pt>
                <c:pt idx="241">
                  <c:v>144607</c:v>
                </c:pt>
                <c:pt idx="242">
                  <c:v>145750</c:v>
                </c:pt>
                <c:pt idx="243">
                  <c:v>147583</c:v>
                </c:pt>
                <c:pt idx="244">
                  <c:v>148855</c:v>
                </c:pt>
                <c:pt idx="245">
                  <c:v>149939</c:v>
                </c:pt>
                <c:pt idx="246">
                  <c:v>151087</c:v>
                </c:pt>
                <c:pt idx="247">
                  <c:v>152717</c:v>
                </c:pt>
                <c:pt idx="248">
                  <c:v>153770</c:v>
                </c:pt>
                <c:pt idx="249">
                  <c:v>155428</c:v>
                </c:pt>
                <c:pt idx="250">
                  <c:v>157219</c:v>
                </c:pt>
                <c:pt idx="251">
                  <c:v>158991</c:v>
                </c:pt>
                <c:pt idx="252">
                  <c:v>161107</c:v>
                </c:pt>
                <c:pt idx="253">
                  <c:v>162930</c:v>
                </c:pt>
                <c:pt idx="254">
                  <c:v>165054</c:v>
                </c:pt>
                <c:pt idx="255">
                  <c:v>166360</c:v>
                </c:pt>
                <c:pt idx="256">
                  <c:v>168501</c:v>
                </c:pt>
                <c:pt idx="257">
                  <c:v>171384</c:v>
                </c:pt>
                <c:pt idx="258">
                  <c:v>173756</c:v>
                </c:pt>
                <c:pt idx="259">
                  <c:v>175380</c:v>
                </c:pt>
                <c:pt idx="260">
                  <c:v>177730</c:v>
                </c:pt>
                <c:pt idx="261">
                  <c:v>180625</c:v>
                </c:pt>
                <c:pt idx="262">
                  <c:v>182767</c:v>
                </c:pt>
                <c:pt idx="263">
                  <c:v>184403</c:v>
                </c:pt>
                <c:pt idx="264">
                  <c:v>185378</c:v>
                </c:pt>
                <c:pt idx="265">
                  <c:v>189489</c:v>
                </c:pt>
                <c:pt idx="266">
                  <c:v>192064</c:v>
                </c:pt>
                <c:pt idx="267">
                  <c:v>194362</c:v>
                </c:pt>
                <c:pt idx="268">
                  <c:v>196928</c:v>
                </c:pt>
                <c:pt idx="269">
                  <c:v>197067</c:v>
                </c:pt>
                <c:pt idx="270">
                  <c:v>200804</c:v>
                </c:pt>
                <c:pt idx="271">
                  <c:v>204111</c:v>
                </c:pt>
                <c:pt idx="272">
                  <c:v>206349</c:v>
                </c:pt>
                <c:pt idx="273">
                  <c:v>209036</c:v>
                </c:pt>
                <c:pt idx="274">
                  <c:v>211617</c:v>
                </c:pt>
                <c:pt idx="275">
                  <c:v>214519</c:v>
                </c:pt>
                <c:pt idx="276">
                  <c:v>216051</c:v>
                </c:pt>
                <c:pt idx="277">
                  <c:v>218874</c:v>
                </c:pt>
                <c:pt idx="278">
                  <c:v>222973</c:v>
                </c:pt>
                <c:pt idx="279">
                  <c:v>225703</c:v>
                </c:pt>
                <c:pt idx="280">
                  <c:v>228366</c:v>
                </c:pt>
                <c:pt idx="281">
                  <c:v>231383</c:v>
                </c:pt>
                <c:pt idx="282">
                  <c:v>234939</c:v>
                </c:pt>
                <c:pt idx="283">
                  <c:v>237313</c:v>
                </c:pt>
                <c:pt idx="284">
                  <c:v>239649</c:v>
                </c:pt>
                <c:pt idx="285">
                  <c:v>243178</c:v>
                </c:pt>
                <c:pt idx="286">
                  <c:v>247916</c:v>
                </c:pt>
                <c:pt idx="287">
                  <c:v>250698</c:v>
                </c:pt>
                <c:pt idx="288">
                  <c:v>253482</c:v>
                </c:pt>
                <c:pt idx="289">
                  <c:v>258874</c:v>
                </c:pt>
                <c:pt idx="290">
                  <c:v>263221</c:v>
                </c:pt>
                <c:pt idx="291">
                  <c:v>267165</c:v>
                </c:pt>
                <c:pt idx="292">
                  <c:v>272036</c:v>
                </c:pt>
                <c:pt idx="293">
                  <c:v>276481</c:v>
                </c:pt>
                <c:pt idx="294">
                  <c:v>280465</c:v>
                </c:pt>
                <c:pt idx="295">
                  <c:v>285939</c:v>
                </c:pt>
                <c:pt idx="296">
                  <c:v>290709</c:v>
                </c:pt>
                <c:pt idx="297">
                  <c:v>295139</c:v>
                </c:pt>
                <c:pt idx="298">
                  <c:v>299440</c:v>
                </c:pt>
                <c:pt idx="299">
                  <c:v>305473</c:v>
                </c:pt>
                <c:pt idx="300">
                  <c:v>309935</c:v>
                </c:pt>
                <c:pt idx="301">
                  <c:v>314453</c:v>
                </c:pt>
                <c:pt idx="302">
                  <c:v>319247</c:v>
                </c:pt>
                <c:pt idx="303">
                  <c:v>324234</c:v>
                </c:pt>
                <c:pt idx="304">
                  <c:v>329191</c:v>
                </c:pt>
                <c:pt idx="305">
                  <c:v>333936</c:v>
                </c:pt>
                <c:pt idx="306">
                  <c:v>340731</c:v>
                </c:pt>
                <c:pt idx="307">
                  <c:v>346013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Summary!$H$1</c:f>
              <c:strCache>
                <c:ptCount val="1"/>
                <c:pt idx="0">
                  <c:v>Ont Cases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noFill/>
            </c:spPr>
          </c:marker>
          <c:cat>
            <c:numRef>
              <c:f>Summary!$A$2:$A$309</c:f>
              <c:numCache>
                <c:formatCode>m/d/yyyy</c:formatCode>
                <c:ptCount val="3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</c:numCache>
            </c:numRef>
          </c:cat>
          <c:val>
            <c:numRef>
              <c:f>Summary!$H$2:$H$309</c:f>
              <c:numCache>
                <c:formatCode>_-* #,##0_-;\-* #,##0_-;_-* "-"??_-;_-@_-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11</c:v>
                </c:pt>
                <c:pt idx="39">
                  <c:v>15</c:v>
                </c:pt>
                <c:pt idx="40">
                  <c:v>18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25</c:v>
                </c:pt>
                <c:pt idx="45">
                  <c:v>28</c:v>
                </c:pt>
                <c:pt idx="46">
                  <c:v>29</c:v>
                </c:pt>
                <c:pt idx="47">
                  <c:v>34</c:v>
                </c:pt>
                <c:pt idx="48">
                  <c:v>36</c:v>
                </c:pt>
                <c:pt idx="49">
                  <c:v>41</c:v>
                </c:pt>
                <c:pt idx="50">
                  <c:v>42</c:v>
                </c:pt>
                <c:pt idx="51">
                  <c:v>74</c:v>
                </c:pt>
                <c:pt idx="52">
                  <c:v>79</c:v>
                </c:pt>
                <c:pt idx="53">
                  <c:v>104</c:v>
                </c:pt>
                <c:pt idx="54">
                  <c:v>177</c:v>
                </c:pt>
                <c:pt idx="55">
                  <c:v>185</c:v>
                </c:pt>
                <c:pt idx="56">
                  <c:v>221</c:v>
                </c:pt>
                <c:pt idx="57">
                  <c:v>257</c:v>
                </c:pt>
                <c:pt idx="58">
                  <c:v>308</c:v>
                </c:pt>
                <c:pt idx="59">
                  <c:v>377</c:v>
                </c:pt>
                <c:pt idx="60">
                  <c:v>425</c:v>
                </c:pt>
                <c:pt idx="61">
                  <c:v>503</c:v>
                </c:pt>
                <c:pt idx="62">
                  <c:v>588</c:v>
                </c:pt>
                <c:pt idx="63">
                  <c:v>688</c:v>
                </c:pt>
                <c:pt idx="64">
                  <c:v>858</c:v>
                </c:pt>
                <c:pt idx="65">
                  <c:v>994</c:v>
                </c:pt>
                <c:pt idx="66">
                  <c:v>1144</c:v>
                </c:pt>
                <c:pt idx="67">
                  <c:v>1355</c:v>
                </c:pt>
                <c:pt idx="68">
                  <c:v>1706</c:v>
                </c:pt>
                <c:pt idx="69">
                  <c:v>1966</c:v>
                </c:pt>
                <c:pt idx="70">
                  <c:v>2392</c:v>
                </c:pt>
                <c:pt idx="71">
                  <c:v>2793</c:v>
                </c:pt>
                <c:pt idx="72">
                  <c:v>3255</c:v>
                </c:pt>
                <c:pt idx="73">
                  <c:v>3630</c:v>
                </c:pt>
                <c:pt idx="74">
                  <c:v>4354</c:v>
                </c:pt>
                <c:pt idx="75">
                  <c:v>4347</c:v>
                </c:pt>
                <c:pt idx="76">
                  <c:v>4726</c:v>
                </c:pt>
                <c:pt idx="77">
                  <c:v>5276</c:v>
                </c:pt>
                <c:pt idx="78">
                  <c:v>5759</c:v>
                </c:pt>
                <c:pt idx="79">
                  <c:v>6237</c:v>
                </c:pt>
                <c:pt idx="80">
                  <c:v>6648</c:v>
                </c:pt>
                <c:pt idx="81">
                  <c:v>7049</c:v>
                </c:pt>
                <c:pt idx="82">
                  <c:v>7470</c:v>
                </c:pt>
                <c:pt idx="83">
                  <c:v>7953</c:v>
                </c:pt>
                <c:pt idx="84">
                  <c:v>8447</c:v>
                </c:pt>
                <c:pt idx="85">
                  <c:v>9840</c:v>
                </c:pt>
                <c:pt idx="86">
                  <c:v>10456</c:v>
                </c:pt>
                <c:pt idx="87">
                  <c:v>11013</c:v>
                </c:pt>
                <c:pt idx="88">
                  <c:v>11561</c:v>
                </c:pt>
                <c:pt idx="89">
                  <c:v>12063</c:v>
                </c:pt>
                <c:pt idx="90">
                  <c:v>12715</c:v>
                </c:pt>
                <c:pt idx="91">
                  <c:v>13718</c:v>
                </c:pt>
                <c:pt idx="92">
                  <c:v>14068</c:v>
                </c:pt>
                <c:pt idx="93">
                  <c:v>14550</c:v>
                </c:pt>
                <c:pt idx="94">
                  <c:v>15012</c:v>
                </c:pt>
                <c:pt idx="95">
                  <c:v>15568</c:v>
                </c:pt>
                <c:pt idx="96">
                  <c:v>15970</c:v>
                </c:pt>
                <c:pt idx="97">
                  <c:v>16500</c:v>
                </c:pt>
                <c:pt idx="98">
                  <c:v>16978</c:v>
                </c:pt>
                <c:pt idx="99">
                  <c:v>17395</c:v>
                </c:pt>
                <c:pt idx="100">
                  <c:v>17880</c:v>
                </c:pt>
                <c:pt idx="101">
                  <c:v>18321</c:v>
                </c:pt>
                <c:pt idx="102">
                  <c:v>18574</c:v>
                </c:pt>
                <c:pt idx="103">
                  <c:v>19097</c:v>
                </c:pt>
                <c:pt idx="104">
                  <c:v>19468</c:v>
                </c:pt>
                <c:pt idx="105">
                  <c:v>19910</c:v>
                </c:pt>
                <c:pt idx="106">
                  <c:v>20388</c:v>
                </c:pt>
                <c:pt idx="107">
                  <c:v>20826</c:v>
                </c:pt>
                <c:pt idx="108">
                  <c:v>21148</c:v>
                </c:pt>
                <c:pt idx="109">
                  <c:v>21469</c:v>
                </c:pt>
                <c:pt idx="110">
                  <c:v>21817</c:v>
                </c:pt>
                <c:pt idx="111">
                  <c:v>22158</c:v>
                </c:pt>
                <c:pt idx="112">
                  <c:v>22516</c:v>
                </c:pt>
                <c:pt idx="113">
                  <c:v>22865</c:v>
                </c:pt>
                <c:pt idx="114">
                  <c:v>23258</c:v>
                </c:pt>
                <c:pt idx="115">
                  <c:v>23645</c:v>
                </c:pt>
                <c:pt idx="116">
                  <c:v>23974</c:v>
                </c:pt>
                <c:pt idx="117">
                  <c:v>24286</c:v>
                </c:pt>
                <c:pt idx="118">
                  <c:v>24755</c:v>
                </c:pt>
                <c:pt idx="119">
                  <c:v>25197</c:v>
                </c:pt>
                <c:pt idx="120">
                  <c:v>25595</c:v>
                </c:pt>
                <c:pt idx="121">
                  <c:v>26085</c:v>
                </c:pt>
                <c:pt idx="122">
                  <c:v>26560</c:v>
                </c:pt>
                <c:pt idx="123">
                  <c:v>26897</c:v>
                </c:pt>
                <c:pt idx="124">
                  <c:v>27302</c:v>
                </c:pt>
                <c:pt idx="125">
                  <c:v>27624</c:v>
                </c:pt>
                <c:pt idx="126">
                  <c:v>27943</c:v>
                </c:pt>
                <c:pt idx="127">
                  <c:v>28320</c:v>
                </c:pt>
                <c:pt idx="128">
                  <c:v>28700</c:v>
                </c:pt>
                <c:pt idx="129">
                  <c:v>29023</c:v>
                </c:pt>
                <c:pt idx="130">
                  <c:v>29390</c:v>
                </c:pt>
                <c:pt idx="131">
                  <c:v>29845</c:v>
                </c:pt>
                <c:pt idx="132">
                  <c:v>30259</c:v>
                </c:pt>
                <c:pt idx="133">
                  <c:v>30603</c:v>
                </c:pt>
                <c:pt idx="134">
                  <c:v>30946</c:v>
                </c:pt>
                <c:pt idx="135">
                  <c:v>31359</c:v>
                </c:pt>
                <c:pt idx="136">
                  <c:v>31620</c:v>
                </c:pt>
                <c:pt idx="137">
                  <c:v>32096</c:v>
                </c:pt>
                <c:pt idx="138">
                  <c:v>32395</c:v>
                </c:pt>
                <c:pt idx="139">
                  <c:v>32678</c:v>
                </c:pt>
                <c:pt idx="140">
                  <c:v>32936</c:v>
                </c:pt>
                <c:pt idx="141">
                  <c:v>33173</c:v>
                </c:pt>
                <c:pt idx="142">
                  <c:v>33378</c:v>
                </c:pt>
                <c:pt idx="143">
                  <c:v>33625</c:v>
                </c:pt>
                <c:pt idx="144">
                  <c:v>33806</c:v>
                </c:pt>
                <c:pt idx="145">
                  <c:v>33986</c:v>
                </c:pt>
                <c:pt idx="146">
                  <c:v>34174</c:v>
                </c:pt>
                <c:pt idx="147">
                  <c:v>34382</c:v>
                </c:pt>
                <c:pt idx="148">
                  <c:v>34574</c:v>
                </c:pt>
                <c:pt idx="149">
                  <c:v>34780</c:v>
                </c:pt>
                <c:pt idx="150">
                  <c:v>35044</c:v>
                </c:pt>
                <c:pt idx="151">
                  <c:v>35217</c:v>
                </c:pt>
                <c:pt idx="152">
                  <c:v>35418</c:v>
                </c:pt>
                <c:pt idx="153">
                  <c:v>35657</c:v>
                </c:pt>
                <c:pt idx="154">
                  <c:v>35861</c:v>
                </c:pt>
                <c:pt idx="155">
                  <c:v>36046</c:v>
                </c:pt>
                <c:pt idx="156">
                  <c:v>36151</c:v>
                </c:pt>
                <c:pt idx="157">
                  <c:v>36322</c:v>
                </c:pt>
                <c:pt idx="158">
                  <c:v>36597</c:v>
                </c:pt>
                <c:pt idx="159">
                  <c:v>36823</c:v>
                </c:pt>
                <c:pt idx="160">
                  <c:v>36961</c:v>
                </c:pt>
                <c:pt idx="161">
                  <c:v>37085</c:v>
                </c:pt>
                <c:pt idx="162">
                  <c:v>37242</c:v>
                </c:pt>
                <c:pt idx="163">
                  <c:v>37407</c:v>
                </c:pt>
                <c:pt idx="164">
                  <c:v>37525</c:v>
                </c:pt>
                <c:pt idx="165">
                  <c:v>37653</c:v>
                </c:pt>
                <c:pt idx="166">
                  <c:v>37829</c:v>
                </c:pt>
                <c:pt idx="167">
                  <c:v>37917</c:v>
                </c:pt>
                <c:pt idx="168">
                  <c:v>38079</c:v>
                </c:pt>
                <c:pt idx="169">
                  <c:v>38200</c:v>
                </c:pt>
                <c:pt idx="170">
                  <c:v>38323</c:v>
                </c:pt>
                <c:pt idx="171">
                  <c:v>38398</c:v>
                </c:pt>
                <c:pt idx="172">
                  <c:v>38481</c:v>
                </c:pt>
                <c:pt idx="173">
                  <c:v>38730</c:v>
                </c:pt>
                <c:pt idx="174">
                  <c:v>38814</c:v>
                </c:pt>
                <c:pt idx="175">
                  <c:v>38918</c:v>
                </c:pt>
                <c:pt idx="176">
                  <c:v>39043</c:v>
                </c:pt>
                <c:pt idx="177">
                  <c:v>39164</c:v>
                </c:pt>
                <c:pt idx="178">
                  <c:v>39316</c:v>
                </c:pt>
                <c:pt idx="179">
                  <c:v>39434</c:v>
                </c:pt>
                <c:pt idx="180">
                  <c:v>39553</c:v>
                </c:pt>
                <c:pt idx="181">
                  <c:v>39718</c:v>
                </c:pt>
                <c:pt idx="182">
                  <c:v>39824</c:v>
                </c:pt>
                <c:pt idx="183">
                  <c:v>39936</c:v>
                </c:pt>
                <c:pt idx="184">
                  <c:v>40341</c:v>
                </c:pt>
                <c:pt idx="185">
                  <c:v>40457</c:v>
                </c:pt>
                <c:pt idx="186">
                  <c:v>40558</c:v>
                </c:pt>
                <c:pt idx="187">
                  <c:v>40673</c:v>
                </c:pt>
                <c:pt idx="188">
                  <c:v>40787</c:v>
                </c:pt>
                <c:pt idx="189">
                  <c:v>40873</c:v>
                </c:pt>
                <c:pt idx="190">
                  <c:v>40953</c:v>
                </c:pt>
                <c:pt idx="191">
                  <c:v>41178</c:v>
                </c:pt>
                <c:pt idx="192">
                  <c:v>41257</c:v>
                </c:pt>
                <c:pt idx="193">
                  <c:v>41333</c:v>
                </c:pt>
                <c:pt idx="194">
                  <c:v>41391</c:v>
                </c:pt>
                <c:pt idx="195">
                  <c:v>41495</c:v>
                </c:pt>
                <c:pt idx="196">
                  <c:v>41560</c:v>
                </c:pt>
                <c:pt idx="197">
                  <c:v>41635</c:v>
                </c:pt>
                <c:pt idx="198">
                  <c:v>41815</c:v>
                </c:pt>
                <c:pt idx="199">
                  <c:v>41894</c:v>
                </c:pt>
                <c:pt idx="200">
                  <c:v>41962</c:v>
                </c:pt>
                <c:pt idx="201">
                  <c:v>42082</c:v>
                </c:pt>
                <c:pt idx="202">
                  <c:v>42162</c:v>
                </c:pt>
                <c:pt idx="203">
                  <c:v>42233</c:v>
                </c:pt>
                <c:pt idx="204">
                  <c:v>42313</c:v>
                </c:pt>
                <c:pt idx="205">
                  <c:v>42412</c:v>
                </c:pt>
                <c:pt idx="206">
                  <c:v>42501</c:v>
                </c:pt>
                <c:pt idx="207">
                  <c:v>42563</c:v>
                </c:pt>
                <c:pt idx="208">
                  <c:v>42686</c:v>
                </c:pt>
                <c:pt idx="209">
                  <c:v>42800</c:v>
                </c:pt>
                <c:pt idx="210">
                  <c:v>42890</c:v>
                </c:pt>
                <c:pt idx="211">
                  <c:v>42983</c:v>
                </c:pt>
                <c:pt idx="212">
                  <c:v>43126</c:v>
                </c:pt>
                <c:pt idx="213">
                  <c:v>43218</c:v>
                </c:pt>
                <c:pt idx="214">
                  <c:v>43323</c:v>
                </c:pt>
                <c:pt idx="215">
                  <c:v>43454</c:v>
                </c:pt>
                <c:pt idx="216">
                  <c:v>43541</c:v>
                </c:pt>
                <c:pt idx="217">
                  <c:v>43658</c:v>
                </c:pt>
                <c:pt idx="218">
                  <c:v>43801</c:v>
                </c:pt>
                <c:pt idx="219">
                  <c:v>43919</c:v>
                </c:pt>
                <c:pt idx="220">
                  <c:v>44045</c:v>
                </c:pt>
                <c:pt idx="221">
                  <c:v>44143</c:v>
                </c:pt>
                <c:pt idx="222">
                  <c:v>44279</c:v>
                </c:pt>
                <c:pt idx="223">
                  <c:v>44418</c:v>
                </c:pt>
                <c:pt idx="224">
                  <c:v>44572</c:v>
                </c:pt>
                <c:pt idx="225">
                  <c:v>44720</c:v>
                </c:pt>
                <c:pt idx="226">
                  <c:v>44852</c:v>
                </c:pt>
                <c:pt idx="227">
                  <c:v>45019</c:v>
                </c:pt>
                <c:pt idx="228">
                  <c:v>45156</c:v>
                </c:pt>
                <c:pt idx="229">
                  <c:v>45314</c:v>
                </c:pt>
                <c:pt idx="230">
                  <c:v>45545</c:v>
                </c:pt>
                <c:pt idx="231">
                  <c:v>45724</c:v>
                </c:pt>
                <c:pt idx="232">
                  <c:v>45887</c:v>
                </c:pt>
                <c:pt idx="233">
                  <c:v>46118</c:v>
                </c:pt>
                <c:pt idx="234">
                  <c:v>46323</c:v>
                </c:pt>
                <c:pt idx="235">
                  <c:v>46485</c:v>
                </c:pt>
                <c:pt idx="236">
                  <c:v>46905</c:v>
                </c:pt>
                <c:pt idx="237">
                  <c:v>47165</c:v>
                </c:pt>
                <c:pt idx="238">
                  <c:v>47488</c:v>
                </c:pt>
                <c:pt idx="239">
                  <c:v>47688</c:v>
                </c:pt>
                <c:pt idx="240">
                  <c:v>48219</c:v>
                </c:pt>
                <c:pt idx="241">
                  <c:v>48317</c:v>
                </c:pt>
                <c:pt idx="242">
                  <c:v>48950</c:v>
                </c:pt>
                <c:pt idx="243">
                  <c:v>49442</c:v>
                </c:pt>
                <c:pt idx="244">
                  <c:v>49944</c:v>
                </c:pt>
                <c:pt idx="245">
                  <c:v>50273</c:v>
                </c:pt>
                <c:pt idx="246">
                  <c:v>50637</c:v>
                </c:pt>
                <c:pt idx="247">
                  <c:v>51166</c:v>
                </c:pt>
                <c:pt idx="248">
                  <c:v>51439</c:v>
                </c:pt>
                <c:pt idx="249">
                  <c:v>52134</c:v>
                </c:pt>
                <c:pt idx="250">
                  <c:v>52449</c:v>
                </c:pt>
                <c:pt idx="251">
                  <c:v>53115</c:v>
                </c:pt>
                <c:pt idx="252">
                  <c:v>54059</c:v>
                </c:pt>
                <c:pt idx="253">
                  <c:v>54643</c:v>
                </c:pt>
                <c:pt idx="254">
                  <c:v>55375</c:v>
                </c:pt>
                <c:pt idx="255">
                  <c:v>55522</c:v>
                </c:pt>
                <c:pt idx="256">
                  <c:v>56544</c:v>
                </c:pt>
                <c:pt idx="257">
                  <c:v>57238</c:v>
                </c:pt>
                <c:pt idx="258">
                  <c:v>57795</c:v>
                </c:pt>
                <c:pt idx="259">
                  <c:v>58202</c:v>
                </c:pt>
                <c:pt idx="260">
                  <c:v>58913</c:v>
                </c:pt>
                <c:pt idx="261">
                  <c:v>60189</c:v>
                </c:pt>
                <c:pt idx="262">
                  <c:v>61078</c:v>
                </c:pt>
                <c:pt idx="263">
                  <c:v>61678</c:v>
                </c:pt>
                <c:pt idx="264">
                  <c:v>61678</c:v>
                </c:pt>
                <c:pt idx="265">
                  <c:v>63300</c:v>
                </c:pt>
                <c:pt idx="266">
                  <c:v>64092</c:v>
                </c:pt>
                <c:pt idx="267">
                  <c:v>64826</c:v>
                </c:pt>
                <c:pt idx="268">
                  <c:v>65730</c:v>
                </c:pt>
                <c:pt idx="269">
                  <c:v>65869</c:v>
                </c:pt>
                <c:pt idx="270">
                  <c:v>67027</c:v>
                </c:pt>
                <c:pt idx="271">
                  <c:v>67749</c:v>
                </c:pt>
                <c:pt idx="272">
                  <c:v>68556</c:v>
                </c:pt>
                <c:pt idx="273">
                  <c:v>69362</c:v>
                </c:pt>
                <c:pt idx="274">
                  <c:v>70270</c:v>
                </c:pt>
                <c:pt idx="275">
                  <c:v>71140</c:v>
                </c:pt>
                <c:pt idx="276">
                  <c:v>71423</c:v>
                </c:pt>
                <c:pt idx="277">
                  <c:v>73143</c:v>
                </c:pt>
                <c:pt idx="278">
                  <c:v>73984</c:v>
                </c:pt>
                <c:pt idx="279">
                  <c:v>74867</c:v>
                </c:pt>
                <c:pt idx="280">
                  <c:v>75665</c:v>
                </c:pt>
                <c:pt idx="281">
                  <c:v>76660</c:v>
                </c:pt>
                <c:pt idx="282">
                  <c:v>77655</c:v>
                </c:pt>
                <c:pt idx="283">
                  <c:v>78532</c:v>
                </c:pt>
                <c:pt idx="284">
                  <c:v>79515</c:v>
                </c:pt>
                <c:pt idx="285">
                  <c:v>80570</c:v>
                </c:pt>
                <c:pt idx="286">
                  <c:v>81686</c:v>
                </c:pt>
                <c:pt idx="287">
                  <c:v>82687</c:v>
                </c:pt>
                <c:pt idx="288">
                  <c:v>82834</c:v>
                </c:pt>
                <c:pt idx="289">
                  <c:v>84759</c:v>
                </c:pt>
                <c:pt idx="290">
                  <c:v>85991</c:v>
                </c:pt>
                <c:pt idx="291">
                  <c:v>87205</c:v>
                </c:pt>
                <c:pt idx="292">
                  <c:v>88696</c:v>
                </c:pt>
                <c:pt idx="293">
                  <c:v>90227</c:v>
                </c:pt>
                <c:pt idx="294">
                  <c:v>91613</c:v>
                </c:pt>
                <c:pt idx="295">
                  <c:v>93145</c:v>
                </c:pt>
                <c:pt idx="296">
                  <c:v>94570</c:v>
                </c:pt>
                <c:pt idx="297">
                  <c:v>95964</c:v>
                </c:pt>
                <c:pt idx="298">
                  <c:v>97371</c:v>
                </c:pt>
                <c:pt idx="299">
                  <c:v>98778</c:v>
                </c:pt>
                <c:pt idx="300">
                  <c:v>100214</c:v>
                </c:pt>
                <c:pt idx="301">
                  <c:v>101508</c:v>
                </c:pt>
                <c:pt idx="302">
                  <c:v>102867</c:v>
                </c:pt>
                <c:pt idx="303">
                  <c:v>104307</c:v>
                </c:pt>
                <c:pt idx="304">
                  <c:v>105860</c:v>
                </c:pt>
                <c:pt idx="305">
                  <c:v>107347</c:v>
                </c:pt>
                <c:pt idx="306">
                  <c:v>108677</c:v>
                </c:pt>
                <c:pt idx="307">
                  <c:v>110066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Summary!$T$1</c:f>
              <c:strCache>
                <c:ptCount val="1"/>
                <c:pt idx="0">
                  <c:v>World/100</c:v>
                </c:pt>
              </c:strCache>
            </c:strRef>
          </c:tx>
          <c:marker>
            <c:spPr>
              <a:noFill/>
            </c:spPr>
          </c:marker>
          <c:dPt>
            <c:idx val="26"/>
            <c:bubble3D val="0"/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</c:dPt>
          <c:cat>
            <c:numRef>
              <c:f>Summary!$A$2:$A$309</c:f>
              <c:numCache>
                <c:formatCode>m/d/yyyy</c:formatCode>
                <c:ptCount val="3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</c:numCache>
            </c:numRef>
          </c:cat>
          <c:val>
            <c:numRef>
              <c:f>Summary!$T$2:$T$309</c:f>
              <c:numCache>
                <c:formatCode>_-* #,##0_-;\-* #,##0_-;_-* "-"??_-;_-@_-</c:formatCode>
                <c:ptCount val="308"/>
                <c:pt idx="0">
                  <c:v>5.55</c:v>
                </c:pt>
                <c:pt idx="1">
                  <c:v>6.53</c:v>
                </c:pt>
                <c:pt idx="2">
                  <c:v>9.41</c:v>
                </c:pt>
                <c:pt idx="3">
                  <c:v>14.38</c:v>
                </c:pt>
                <c:pt idx="4">
                  <c:v>21.18</c:v>
                </c:pt>
                <c:pt idx="5">
                  <c:v>29.27</c:v>
                </c:pt>
                <c:pt idx="6">
                  <c:v>55.78</c:v>
                </c:pt>
                <c:pt idx="7">
                  <c:v>61.65</c:v>
                </c:pt>
                <c:pt idx="8">
                  <c:v>82.35</c:v>
                </c:pt>
                <c:pt idx="9">
                  <c:v>99.25</c:v>
                </c:pt>
                <c:pt idx="10">
                  <c:v>120.38</c:v>
                </c:pt>
                <c:pt idx="11">
                  <c:v>167.87</c:v>
                </c:pt>
                <c:pt idx="12">
                  <c:v>198.81</c:v>
                </c:pt>
                <c:pt idx="13">
                  <c:v>238.92</c:v>
                </c:pt>
                <c:pt idx="14">
                  <c:v>276.36</c:v>
                </c:pt>
                <c:pt idx="15">
                  <c:v>308.18</c:v>
                </c:pt>
                <c:pt idx="16">
                  <c:v>343.92</c:v>
                </c:pt>
                <c:pt idx="17">
                  <c:v>371.21</c:v>
                </c:pt>
                <c:pt idx="18">
                  <c:v>401.51</c:v>
                </c:pt>
                <c:pt idx="19">
                  <c:v>427.63</c:v>
                </c:pt>
                <c:pt idx="20">
                  <c:v>448.03</c:v>
                </c:pt>
                <c:pt idx="21">
                  <c:v>452.22</c:v>
                </c:pt>
                <c:pt idx="22">
                  <c:v>603.70000000000005</c:v>
                </c:pt>
                <c:pt idx="23">
                  <c:v>668.87</c:v>
                </c:pt>
                <c:pt idx="24">
                  <c:v>690.32</c:v>
                </c:pt>
                <c:pt idx="25">
                  <c:v>712.26</c:v>
                </c:pt>
                <c:pt idx="26">
                  <c:v>732.6</c:v>
                </c:pt>
                <c:pt idx="27">
                  <c:v>751.38</c:v>
                </c:pt>
                <c:pt idx="28">
                  <c:v>756.41</c:v>
                </c:pt>
                <c:pt idx="29">
                  <c:v>761.99</c:v>
                </c:pt>
                <c:pt idx="30">
                  <c:v>768.43</c:v>
                </c:pt>
                <c:pt idx="31">
                  <c:v>785.99</c:v>
                </c:pt>
                <c:pt idx="32">
                  <c:v>789.85</c:v>
                </c:pt>
                <c:pt idx="33">
                  <c:v>795.7</c:v>
                </c:pt>
                <c:pt idx="34">
                  <c:v>804.15</c:v>
                </c:pt>
                <c:pt idx="35">
                  <c:v>813.97</c:v>
                </c:pt>
                <c:pt idx="36">
                  <c:v>827.56</c:v>
                </c:pt>
                <c:pt idx="37">
                  <c:v>841.24</c:v>
                </c:pt>
                <c:pt idx="38">
                  <c:v>860.13</c:v>
                </c:pt>
                <c:pt idx="39">
                  <c:v>883.71</c:v>
                </c:pt>
                <c:pt idx="40">
                  <c:v>903.09</c:v>
                </c:pt>
                <c:pt idx="41">
                  <c:v>928.44</c:v>
                </c:pt>
                <c:pt idx="42">
                  <c:v>951.24</c:v>
                </c:pt>
                <c:pt idx="43">
                  <c:v>978.86</c:v>
                </c:pt>
                <c:pt idx="44">
                  <c:v>1018</c:v>
                </c:pt>
                <c:pt idx="45">
                  <c:v>1058.3599999999999</c:v>
                </c:pt>
                <c:pt idx="46">
                  <c:v>1098.3499999999999</c:v>
                </c:pt>
                <c:pt idx="47">
                  <c:v>1135.82</c:v>
                </c:pt>
                <c:pt idx="48">
                  <c:v>1185.82</c:v>
                </c:pt>
                <c:pt idx="49">
                  <c:v>1258.6500000000001</c:v>
                </c:pt>
                <c:pt idx="50">
                  <c:v>1283.43</c:v>
                </c:pt>
                <c:pt idx="51">
                  <c:v>1451.93</c:v>
                </c:pt>
                <c:pt idx="52">
                  <c:v>1560.99</c:v>
                </c:pt>
                <c:pt idx="53">
                  <c:v>1674.47</c:v>
                </c:pt>
                <c:pt idx="54">
                  <c:v>1815.46</c:v>
                </c:pt>
                <c:pt idx="55">
                  <c:v>1971.68</c:v>
                </c:pt>
                <c:pt idx="56">
                  <c:v>2149.15</c:v>
                </c:pt>
                <c:pt idx="57">
                  <c:v>2427.13</c:v>
                </c:pt>
                <c:pt idx="58">
                  <c:v>2721.67</c:v>
                </c:pt>
                <c:pt idx="59">
                  <c:v>3045.28</c:v>
                </c:pt>
                <c:pt idx="60">
                  <c:v>3370.2</c:v>
                </c:pt>
                <c:pt idx="61">
                  <c:v>3782.83</c:v>
                </c:pt>
                <c:pt idx="62">
                  <c:v>4179.62</c:v>
                </c:pt>
                <c:pt idx="63">
                  <c:v>4675.9399999999996</c:v>
                </c:pt>
                <c:pt idx="64">
                  <c:v>5295.91</c:v>
                </c:pt>
                <c:pt idx="65">
                  <c:v>5932.91</c:v>
                </c:pt>
                <c:pt idx="66">
                  <c:v>6606.93</c:v>
                </c:pt>
                <c:pt idx="67">
                  <c:v>7201.4</c:v>
                </c:pt>
                <c:pt idx="68">
                  <c:v>7823.89</c:v>
                </c:pt>
                <c:pt idx="69">
                  <c:v>8574.8700000000008</c:v>
                </c:pt>
                <c:pt idx="70">
                  <c:v>9326.0499999999993</c:v>
                </c:pt>
                <c:pt idx="71">
                  <c:v>10133.030000000001</c:v>
                </c:pt>
                <c:pt idx="72">
                  <c:v>10959.17</c:v>
                </c:pt>
                <c:pt idx="73">
                  <c:v>11974.08</c:v>
                </c:pt>
                <c:pt idx="74">
                  <c:v>12721.15</c:v>
                </c:pt>
                <c:pt idx="75">
                  <c:v>13451.01</c:v>
                </c:pt>
                <c:pt idx="76">
                  <c:v>14260.96</c:v>
                </c:pt>
                <c:pt idx="77">
                  <c:v>15111.04</c:v>
                </c:pt>
                <c:pt idx="78">
                  <c:v>15953.5</c:v>
                </c:pt>
                <c:pt idx="79">
                  <c:v>16917.189999999999</c:v>
                </c:pt>
                <c:pt idx="80">
                  <c:v>17715.14</c:v>
                </c:pt>
                <c:pt idx="81">
                  <c:v>18466.8</c:v>
                </c:pt>
                <c:pt idx="82">
                  <c:v>19173.2</c:v>
                </c:pt>
                <c:pt idx="83">
                  <c:v>19761.919999999998</c:v>
                </c:pt>
                <c:pt idx="84">
                  <c:v>20560.55</c:v>
                </c:pt>
                <c:pt idx="85">
                  <c:v>21526.47</c:v>
                </c:pt>
                <c:pt idx="86">
                  <c:v>22401.91</c:v>
                </c:pt>
                <c:pt idx="87">
                  <c:v>23177.59</c:v>
                </c:pt>
                <c:pt idx="88">
                  <c:v>24013.79</c:v>
                </c:pt>
                <c:pt idx="89">
                  <c:v>24722.59</c:v>
                </c:pt>
                <c:pt idx="90">
                  <c:v>25492.94</c:v>
                </c:pt>
                <c:pt idx="91">
                  <c:v>26234.15</c:v>
                </c:pt>
                <c:pt idx="92">
                  <c:v>27088.85</c:v>
                </c:pt>
                <c:pt idx="93">
                  <c:v>28111.93</c:v>
                </c:pt>
                <c:pt idx="94">
                  <c:v>28967.46</c:v>
                </c:pt>
                <c:pt idx="95">
                  <c:v>29714.75</c:v>
                </c:pt>
                <c:pt idx="96">
                  <c:v>30417.64</c:v>
                </c:pt>
                <c:pt idx="97">
                  <c:v>31163.98</c:v>
                </c:pt>
                <c:pt idx="98">
                  <c:v>31938.86</c:v>
                </c:pt>
                <c:pt idx="99">
                  <c:v>32568.46</c:v>
                </c:pt>
                <c:pt idx="100">
                  <c:v>33437.769999999997</c:v>
                </c:pt>
                <c:pt idx="101">
                  <c:v>34273.43</c:v>
                </c:pt>
                <c:pt idx="102">
                  <c:v>35067.29</c:v>
                </c:pt>
                <c:pt idx="103">
                  <c:v>35830.550000000003</c:v>
                </c:pt>
                <c:pt idx="104">
                  <c:v>36626.910000000003</c:v>
                </c:pt>
                <c:pt idx="105">
                  <c:v>37553.410000000003</c:v>
                </c:pt>
                <c:pt idx="106">
                  <c:v>38457.18</c:v>
                </c:pt>
                <c:pt idx="107">
                  <c:v>39380.639999999999</c:v>
                </c:pt>
                <c:pt idx="108">
                  <c:v>40240.089999999997</c:v>
                </c:pt>
                <c:pt idx="109">
                  <c:v>41016.99</c:v>
                </c:pt>
                <c:pt idx="110">
                  <c:v>41775.040000000001</c:v>
                </c:pt>
                <c:pt idx="111">
                  <c:v>42619.55</c:v>
                </c:pt>
                <c:pt idx="112">
                  <c:v>43470.18</c:v>
                </c:pt>
                <c:pt idx="113">
                  <c:v>44421.63</c:v>
                </c:pt>
                <c:pt idx="114">
                  <c:v>45423.47</c:v>
                </c:pt>
                <c:pt idx="115">
                  <c:v>46340.68</c:v>
                </c:pt>
                <c:pt idx="116">
                  <c:v>47136.2</c:v>
                </c:pt>
                <c:pt idx="117">
                  <c:v>48019.43</c:v>
                </c:pt>
                <c:pt idx="118">
                  <c:v>48974.92</c:v>
                </c:pt>
                <c:pt idx="119">
                  <c:v>49964.72</c:v>
                </c:pt>
                <c:pt idx="120">
                  <c:v>51024.24</c:v>
                </c:pt>
                <c:pt idx="121">
                  <c:v>52108.17</c:v>
                </c:pt>
                <c:pt idx="122">
                  <c:v>53103.62</c:v>
                </c:pt>
                <c:pt idx="123">
                  <c:v>54076.13</c:v>
                </c:pt>
                <c:pt idx="124">
                  <c:v>54950.61</c:v>
                </c:pt>
                <c:pt idx="125">
                  <c:v>55896.26</c:v>
                </c:pt>
                <c:pt idx="126">
                  <c:v>56917.9</c:v>
                </c:pt>
                <c:pt idx="127">
                  <c:v>58089.46</c:v>
                </c:pt>
                <c:pt idx="128">
                  <c:v>59242.75</c:v>
                </c:pt>
                <c:pt idx="129">
                  <c:v>60590.17</c:v>
                </c:pt>
                <c:pt idx="130">
                  <c:v>61669.46</c:v>
                </c:pt>
                <c:pt idx="131">
                  <c:v>62658.52</c:v>
                </c:pt>
                <c:pt idx="132">
                  <c:v>63782.38</c:v>
                </c:pt>
                <c:pt idx="133">
                  <c:v>65086.35</c:v>
                </c:pt>
                <c:pt idx="134">
                  <c:v>66329.850000000006</c:v>
                </c:pt>
                <c:pt idx="135">
                  <c:v>67701.7</c:v>
                </c:pt>
                <c:pt idx="136">
                  <c:v>68969.17</c:v>
                </c:pt>
                <c:pt idx="137">
                  <c:v>70105.820000000007</c:v>
                </c:pt>
                <c:pt idx="138">
                  <c:v>71190.02</c:v>
                </c:pt>
                <c:pt idx="139">
                  <c:v>72423.13</c:v>
                </c:pt>
                <c:pt idx="140">
                  <c:v>73602.39</c:v>
                </c:pt>
                <c:pt idx="141">
                  <c:v>75144.81</c:v>
                </c:pt>
                <c:pt idx="142">
                  <c:v>76328.02</c:v>
                </c:pt>
                <c:pt idx="143">
                  <c:v>77669.52</c:v>
                </c:pt>
                <c:pt idx="144">
                  <c:v>79009.240000000005</c:v>
                </c:pt>
                <c:pt idx="145">
                  <c:v>80345.039999999994</c:v>
                </c:pt>
                <c:pt idx="146">
                  <c:v>81739.399999999994</c:v>
                </c:pt>
                <c:pt idx="147">
                  <c:v>83499.5</c:v>
                </c:pt>
                <c:pt idx="148">
                  <c:v>84889.77</c:v>
                </c:pt>
                <c:pt idx="149">
                  <c:v>86649.86</c:v>
                </c:pt>
                <c:pt idx="150">
                  <c:v>87918.04</c:v>
                </c:pt>
                <c:pt idx="151">
                  <c:v>89555.36</c:v>
                </c:pt>
                <c:pt idx="152">
                  <c:v>90986.41</c:v>
                </c:pt>
                <c:pt idx="153">
                  <c:v>92634.66</c:v>
                </c:pt>
                <c:pt idx="154">
                  <c:v>94305.16</c:v>
                </c:pt>
                <c:pt idx="155">
                  <c:v>96098.29</c:v>
                </c:pt>
                <c:pt idx="156">
                  <c:v>98015.72</c:v>
                </c:pt>
                <c:pt idx="157">
                  <c:v>99795.35</c:v>
                </c:pt>
                <c:pt idx="158">
                  <c:v>101457.91</c:v>
                </c:pt>
                <c:pt idx="159">
                  <c:v>103021.51</c:v>
                </c:pt>
                <c:pt idx="160">
                  <c:v>104758.38</c:v>
                </c:pt>
                <c:pt idx="161">
                  <c:v>106925.51</c:v>
                </c:pt>
                <c:pt idx="162">
                  <c:v>108697.39</c:v>
                </c:pt>
                <c:pt idx="163">
                  <c:v>110748.78</c:v>
                </c:pt>
                <c:pt idx="164">
                  <c:v>112673.09</c:v>
                </c:pt>
                <c:pt idx="165">
                  <c:v>114497.07</c:v>
                </c:pt>
                <c:pt idx="166">
                  <c:v>116200.96000000001</c:v>
                </c:pt>
                <c:pt idx="167">
                  <c:v>118296.02</c:v>
                </c:pt>
                <c:pt idx="168">
                  <c:v>120414.8</c:v>
                </c:pt>
                <c:pt idx="169">
                  <c:v>122685.18</c:v>
                </c:pt>
                <c:pt idx="170">
                  <c:v>124984.67</c:v>
                </c:pt>
                <c:pt idx="171">
                  <c:v>127179.08</c:v>
                </c:pt>
                <c:pt idx="172">
                  <c:v>129103.57</c:v>
                </c:pt>
                <c:pt idx="173">
                  <c:v>131043.91</c:v>
                </c:pt>
                <c:pt idx="174">
                  <c:v>133240.57</c:v>
                </c:pt>
                <c:pt idx="175">
                  <c:v>135544.76999999999</c:v>
                </c:pt>
                <c:pt idx="176">
                  <c:v>138052.96</c:v>
                </c:pt>
                <c:pt idx="177">
                  <c:v>140552.99</c:v>
                </c:pt>
                <c:pt idx="178">
                  <c:v>142929.22</c:v>
                </c:pt>
                <c:pt idx="179">
                  <c:v>145074.91</c:v>
                </c:pt>
                <c:pt idx="180">
                  <c:v>147032.93</c:v>
                </c:pt>
                <c:pt idx="181">
                  <c:v>149474.28</c:v>
                </c:pt>
                <c:pt idx="182">
                  <c:v>152297.4</c:v>
                </c:pt>
                <c:pt idx="183">
                  <c:v>155111.57</c:v>
                </c:pt>
                <c:pt idx="184">
                  <c:v>157923.9</c:v>
                </c:pt>
                <c:pt idx="185">
                  <c:v>160469.85999999999</c:v>
                </c:pt>
                <c:pt idx="186">
                  <c:v>162525.41</c:v>
                </c:pt>
                <c:pt idx="187">
                  <c:v>164812.29999999999</c:v>
                </c:pt>
                <c:pt idx="188">
                  <c:v>166873.18</c:v>
                </c:pt>
                <c:pt idx="189">
                  <c:v>170291.55</c:v>
                </c:pt>
                <c:pt idx="190">
                  <c:v>173059.17</c:v>
                </c:pt>
                <c:pt idx="191">
                  <c:v>175919.68</c:v>
                </c:pt>
                <c:pt idx="192">
                  <c:v>178498.53</c:v>
                </c:pt>
                <c:pt idx="193">
                  <c:v>180795.16</c:v>
                </c:pt>
                <c:pt idx="194">
                  <c:v>182822.08</c:v>
                </c:pt>
                <c:pt idx="195">
                  <c:v>185401.19</c:v>
                </c:pt>
                <c:pt idx="196">
                  <c:v>188119.53</c:v>
                </c:pt>
                <c:pt idx="197">
                  <c:v>190971.49</c:v>
                </c:pt>
                <c:pt idx="198">
                  <c:v>193780.36</c:v>
                </c:pt>
                <c:pt idx="199">
                  <c:v>196375.06</c:v>
                </c:pt>
                <c:pt idx="200">
                  <c:v>198616.83</c:v>
                </c:pt>
                <c:pt idx="201">
                  <c:v>200896.24</c:v>
                </c:pt>
                <c:pt idx="202">
                  <c:v>203435.89</c:v>
                </c:pt>
                <c:pt idx="203">
                  <c:v>206307.68</c:v>
                </c:pt>
                <c:pt idx="204">
                  <c:v>209059.95</c:v>
                </c:pt>
                <c:pt idx="205">
                  <c:v>211599.27</c:v>
                </c:pt>
                <c:pt idx="206">
                  <c:v>214596.99</c:v>
                </c:pt>
                <c:pt idx="207">
                  <c:v>216721.86</c:v>
                </c:pt>
                <c:pt idx="208">
                  <c:v>218818.58</c:v>
                </c:pt>
                <c:pt idx="209">
                  <c:v>221379.26</c:v>
                </c:pt>
                <c:pt idx="210">
                  <c:v>224113</c:v>
                </c:pt>
                <c:pt idx="211">
                  <c:v>226784.83</c:v>
                </c:pt>
                <c:pt idx="212">
                  <c:v>229492.34</c:v>
                </c:pt>
                <c:pt idx="213">
                  <c:v>232035.32</c:v>
                </c:pt>
                <c:pt idx="214">
                  <c:v>234204.18</c:v>
                </c:pt>
                <c:pt idx="215">
                  <c:v>236473.77</c:v>
                </c:pt>
                <c:pt idx="216">
                  <c:v>238891.5</c:v>
                </c:pt>
                <c:pt idx="217">
                  <c:v>241768.36</c:v>
                </c:pt>
                <c:pt idx="218">
                  <c:v>244526.29</c:v>
                </c:pt>
                <c:pt idx="219">
                  <c:v>247344.48</c:v>
                </c:pt>
                <c:pt idx="220">
                  <c:v>249964.56</c:v>
                </c:pt>
                <c:pt idx="221">
                  <c:v>252227.09</c:v>
                </c:pt>
                <c:pt idx="222">
                  <c:v>254847.67</c:v>
                </c:pt>
                <c:pt idx="223">
                  <c:v>257496.42</c:v>
                </c:pt>
                <c:pt idx="224">
                  <c:v>260314.1</c:v>
                </c:pt>
                <c:pt idx="225">
                  <c:v>263048.56</c:v>
                </c:pt>
                <c:pt idx="226">
                  <c:v>266094.82</c:v>
                </c:pt>
                <c:pt idx="227">
                  <c:v>268731.46000000002</c:v>
                </c:pt>
                <c:pt idx="228">
                  <c:v>271038.45</c:v>
                </c:pt>
                <c:pt idx="229">
                  <c:v>273324.33</c:v>
                </c:pt>
                <c:pt idx="230">
                  <c:v>275707.42</c:v>
                </c:pt>
                <c:pt idx="231">
                  <c:v>278637.33</c:v>
                </c:pt>
                <c:pt idx="232">
                  <c:v>281618.84999999998</c:v>
                </c:pt>
                <c:pt idx="233">
                  <c:v>284814.13</c:v>
                </c:pt>
                <c:pt idx="234">
                  <c:v>287590.36</c:v>
                </c:pt>
                <c:pt idx="235">
                  <c:v>289027.53000000003</c:v>
                </c:pt>
                <c:pt idx="236">
                  <c:v>291905.88</c:v>
                </c:pt>
                <c:pt idx="237">
                  <c:v>295588.69</c:v>
                </c:pt>
                <c:pt idx="238">
                  <c:v>297640.55</c:v>
                </c:pt>
                <c:pt idx="239">
                  <c:v>300788.89</c:v>
                </c:pt>
                <c:pt idx="240">
                  <c:v>304061.96999999997</c:v>
                </c:pt>
                <c:pt idx="241">
                  <c:v>306881.5</c:v>
                </c:pt>
                <c:pt idx="242">
                  <c:v>309350.11</c:v>
                </c:pt>
                <c:pt idx="243">
                  <c:v>312457.96999999997</c:v>
                </c:pt>
                <c:pt idx="244">
                  <c:v>315170.87</c:v>
                </c:pt>
                <c:pt idx="245">
                  <c:v>317798.34999999998</c:v>
                </c:pt>
                <c:pt idx="246">
                  <c:v>322272.77</c:v>
                </c:pt>
                <c:pt idx="247">
                  <c:v>325620.75</c:v>
                </c:pt>
                <c:pt idx="248">
                  <c:v>328400.12</c:v>
                </c:pt>
                <c:pt idx="249">
                  <c:v>330797.64</c:v>
                </c:pt>
                <c:pt idx="250">
                  <c:v>333536.15000000002</c:v>
                </c:pt>
                <c:pt idx="251">
                  <c:v>336415.53</c:v>
                </c:pt>
                <c:pt idx="252">
                  <c:v>339680.93</c:v>
                </c:pt>
                <c:pt idx="253">
                  <c:v>342796.97</c:v>
                </c:pt>
                <c:pt idx="254">
                  <c:v>345857.2</c:v>
                </c:pt>
                <c:pt idx="255">
                  <c:v>348915.42</c:v>
                </c:pt>
                <c:pt idx="256">
                  <c:v>351535.99</c:v>
                </c:pt>
                <c:pt idx="257">
                  <c:v>354790.51</c:v>
                </c:pt>
                <c:pt idx="258">
                  <c:v>358069.72</c:v>
                </c:pt>
                <c:pt idx="259">
                  <c:v>361562.26</c:v>
                </c:pt>
                <c:pt idx="260">
                  <c:v>365155.63</c:v>
                </c:pt>
                <c:pt idx="261">
                  <c:v>368762.48</c:v>
                </c:pt>
                <c:pt idx="262">
                  <c:v>372070.57</c:v>
                </c:pt>
                <c:pt idx="263">
                  <c:v>374753.25</c:v>
                </c:pt>
                <c:pt idx="264">
                  <c:v>378015.26</c:v>
                </c:pt>
                <c:pt idx="265">
                  <c:v>381305.27</c:v>
                </c:pt>
                <c:pt idx="266">
                  <c:v>385111.43</c:v>
                </c:pt>
                <c:pt idx="267">
                  <c:v>389178.03</c:v>
                </c:pt>
                <c:pt idx="268">
                  <c:v>393291.4</c:v>
                </c:pt>
                <c:pt idx="269">
                  <c:v>396706.8</c:v>
                </c:pt>
                <c:pt idx="270">
                  <c:v>399556.37</c:v>
                </c:pt>
                <c:pt idx="271">
                  <c:v>403955.27</c:v>
                </c:pt>
                <c:pt idx="272">
                  <c:v>407834.25</c:v>
                </c:pt>
                <c:pt idx="273">
                  <c:v>412271.76</c:v>
                </c:pt>
                <c:pt idx="274">
                  <c:v>416963.72</c:v>
                </c:pt>
                <c:pt idx="275">
                  <c:v>422031.27</c:v>
                </c:pt>
                <c:pt idx="276">
                  <c:v>426140.34</c:v>
                </c:pt>
                <c:pt idx="277">
                  <c:v>430048.02</c:v>
                </c:pt>
                <c:pt idx="278">
                  <c:v>434972.72</c:v>
                </c:pt>
                <c:pt idx="279">
                  <c:v>439652.8</c:v>
                </c:pt>
                <c:pt idx="280">
                  <c:v>444816.67</c:v>
                </c:pt>
                <c:pt idx="281">
                  <c:v>450183.54</c:v>
                </c:pt>
                <c:pt idx="282">
                  <c:v>455841.74</c:v>
                </c:pt>
                <c:pt idx="283">
                  <c:v>460704.47</c:v>
                </c:pt>
                <c:pt idx="284">
                  <c:v>465092.55</c:v>
                </c:pt>
                <c:pt idx="285">
                  <c:v>469593.65</c:v>
                </c:pt>
                <c:pt idx="286">
                  <c:v>474053.95</c:v>
                </c:pt>
                <c:pt idx="287">
                  <c:v>480906.9</c:v>
                </c:pt>
                <c:pt idx="288">
                  <c:v>486801.03</c:v>
                </c:pt>
                <c:pt idx="289">
                  <c:v>493228.27</c:v>
                </c:pt>
                <c:pt idx="290">
                  <c:v>499003.88</c:v>
                </c:pt>
                <c:pt idx="291">
                  <c:v>504653.61</c:v>
                </c:pt>
                <c:pt idx="292">
                  <c:v>509336.21</c:v>
                </c:pt>
                <c:pt idx="293">
                  <c:v>514942.83</c:v>
                </c:pt>
                <c:pt idx="294">
                  <c:v>521392.69</c:v>
                </c:pt>
                <c:pt idx="295">
                  <c:v>527865.66</c:v>
                </c:pt>
                <c:pt idx="296">
                  <c:v>534353.51</c:v>
                </c:pt>
                <c:pt idx="297">
                  <c:v>540293.26</c:v>
                </c:pt>
                <c:pt idx="298">
                  <c:v>544998</c:v>
                </c:pt>
                <c:pt idx="299">
                  <c:v>550300.31999999995</c:v>
                </c:pt>
                <c:pt idx="300">
                  <c:v>556388.82999999996</c:v>
                </c:pt>
                <c:pt idx="301">
                  <c:v>562625.53</c:v>
                </c:pt>
                <c:pt idx="302">
                  <c:v>569131.19999999995</c:v>
                </c:pt>
                <c:pt idx="303">
                  <c:v>575792.66</c:v>
                </c:pt>
                <c:pt idx="304">
                  <c:v>581655.69999999995</c:v>
                </c:pt>
                <c:pt idx="305">
                  <c:v>586493.68999999994</c:v>
                </c:pt>
                <c:pt idx="306">
                  <c:v>591710.78</c:v>
                </c:pt>
                <c:pt idx="307">
                  <c:v>597594.93999999994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Summary!$U$1</c:f>
              <c:strCache>
                <c:ptCount val="1"/>
                <c:pt idx="0">
                  <c:v>USA/100</c:v>
                </c:pt>
              </c:strCache>
            </c:strRef>
          </c:tx>
          <c:marker>
            <c:symbol val="square"/>
            <c:size val="7"/>
            <c:spPr>
              <a:noFill/>
            </c:spPr>
          </c:marker>
          <c:cat>
            <c:numRef>
              <c:f>Summary!$A$2:$A$309</c:f>
              <c:numCache>
                <c:formatCode>m/d/yyyy</c:formatCode>
                <c:ptCount val="3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</c:numCache>
            </c:numRef>
          </c:cat>
          <c:val>
            <c:numRef>
              <c:f>Summary!$U$2:$U$309</c:f>
              <c:numCache>
                <c:formatCode>_-* #,##0_-;\-* #,##0_-;_-* "-"??_-;_-@_-</c:formatCode>
                <c:ptCount val="308"/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0.08</c:v>
                </c:pt>
                <c:pt idx="12">
                  <c:v>0.08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0.53</c:v>
                </c:pt>
                <c:pt idx="35">
                  <c:v>0.53</c:v>
                </c:pt>
                <c:pt idx="36">
                  <c:v>0.59</c:v>
                </c:pt>
                <c:pt idx="37">
                  <c:v>0.6</c:v>
                </c:pt>
                <c:pt idx="38">
                  <c:v>0.62</c:v>
                </c:pt>
                <c:pt idx="39">
                  <c:v>0.7</c:v>
                </c:pt>
                <c:pt idx="40">
                  <c:v>0.76</c:v>
                </c:pt>
                <c:pt idx="41">
                  <c:v>1.01</c:v>
                </c:pt>
                <c:pt idx="42">
                  <c:v>1.22</c:v>
                </c:pt>
                <c:pt idx="43">
                  <c:v>1.53</c:v>
                </c:pt>
                <c:pt idx="44">
                  <c:v>2.21</c:v>
                </c:pt>
                <c:pt idx="45">
                  <c:v>2.78</c:v>
                </c:pt>
                <c:pt idx="46">
                  <c:v>4.17</c:v>
                </c:pt>
                <c:pt idx="47">
                  <c:v>5.37</c:v>
                </c:pt>
                <c:pt idx="48">
                  <c:v>6.05</c:v>
                </c:pt>
                <c:pt idx="49">
                  <c:v>9.59</c:v>
                </c:pt>
                <c:pt idx="50">
                  <c:v>12.81</c:v>
                </c:pt>
                <c:pt idx="51">
                  <c:v>16.63</c:v>
                </c:pt>
                <c:pt idx="52">
                  <c:v>21.79</c:v>
                </c:pt>
                <c:pt idx="53">
                  <c:v>27.26</c:v>
                </c:pt>
                <c:pt idx="54">
                  <c:v>34.99</c:v>
                </c:pt>
                <c:pt idx="55">
                  <c:v>46.32</c:v>
                </c:pt>
                <c:pt idx="56">
                  <c:v>64.209999999999994</c:v>
                </c:pt>
                <c:pt idx="57">
                  <c:v>77.86</c:v>
                </c:pt>
                <c:pt idx="58">
                  <c:v>136.80000000000001</c:v>
                </c:pt>
                <c:pt idx="59">
                  <c:v>191.01</c:v>
                </c:pt>
                <c:pt idx="60">
                  <c:v>254.93</c:v>
                </c:pt>
                <c:pt idx="61">
                  <c:v>337.46</c:v>
                </c:pt>
                <c:pt idx="62">
                  <c:v>436.63</c:v>
                </c:pt>
                <c:pt idx="63">
                  <c:v>537.36</c:v>
                </c:pt>
                <c:pt idx="64">
                  <c:v>657.78</c:v>
                </c:pt>
                <c:pt idx="65">
                  <c:v>838.36</c:v>
                </c:pt>
                <c:pt idx="66">
                  <c:v>1016.57</c:v>
                </c:pt>
                <c:pt idx="67">
                  <c:v>1214.6500000000001</c:v>
                </c:pt>
                <c:pt idx="68">
                  <c:v>1409.09</c:v>
                </c:pt>
                <c:pt idx="69">
                  <c:v>1618.31</c:v>
                </c:pt>
                <c:pt idx="70">
                  <c:v>1881.72</c:v>
                </c:pt>
                <c:pt idx="71">
                  <c:v>2133.7199999999998</c:v>
                </c:pt>
                <c:pt idx="72">
                  <c:v>2435.9899999999998</c:v>
                </c:pt>
                <c:pt idx="73">
                  <c:v>2755.86</c:v>
                </c:pt>
                <c:pt idx="74">
                  <c:v>3088.53</c:v>
                </c:pt>
                <c:pt idx="75">
                  <c:v>3370.72</c:v>
                </c:pt>
                <c:pt idx="76">
                  <c:v>3666.67</c:v>
                </c:pt>
                <c:pt idx="77">
                  <c:v>3962.23</c:v>
                </c:pt>
                <c:pt idx="78">
                  <c:v>4290.5200000000004</c:v>
                </c:pt>
                <c:pt idx="79">
                  <c:v>4614.37</c:v>
                </c:pt>
                <c:pt idx="80">
                  <c:v>4965.3500000000004</c:v>
                </c:pt>
                <c:pt idx="81">
                  <c:v>5263.96</c:v>
                </c:pt>
                <c:pt idx="82">
                  <c:v>5553.13</c:v>
                </c:pt>
                <c:pt idx="83">
                  <c:v>5806.19</c:v>
                </c:pt>
                <c:pt idx="84">
                  <c:v>6076.7</c:v>
                </c:pt>
                <c:pt idx="85">
                  <c:v>6363.5</c:v>
                </c:pt>
                <c:pt idx="86">
                  <c:v>6678.01</c:v>
                </c:pt>
                <c:pt idx="87">
                  <c:v>6997.06</c:v>
                </c:pt>
                <c:pt idx="88">
                  <c:v>7321.97</c:v>
                </c:pt>
                <c:pt idx="89">
                  <c:v>7590.86</c:v>
                </c:pt>
                <c:pt idx="90">
                  <c:v>7843.26</c:v>
                </c:pt>
                <c:pt idx="91">
                  <c:v>8120.36</c:v>
                </c:pt>
                <c:pt idx="92">
                  <c:v>8396.75</c:v>
                </c:pt>
                <c:pt idx="93">
                  <c:v>8691.7000000000007</c:v>
                </c:pt>
                <c:pt idx="94">
                  <c:v>9053.33</c:v>
                </c:pt>
                <c:pt idx="95">
                  <c:v>9381.5400000000009</c:v>
                </c:pt>
                <c:pt idx="96">
                  <c:v>9657.83</c:v>
                </c:pt>
                <c:pt idx="97">
                  <c:v>9881.9699999999993</c:v>
                </c:pt>
                <c:pt idx="98">
                  <c:v>10125.82</c:v>
                </c:pt>
                <c:pt idx="99">
                  <c:v>10399.09</c:v>
                </c:pt>
                <c:pt idx="100">
                  <c:v>10694.24</c:v>
                </c:pt>
                <c:pt idx="101">
                  <c:v>11034.61</c:v>
                </c:pt>
                <c:pt idx="102">
                  <c:v>11325.39</c:v>
                </c:pt>
                <c:pt idx="103">
                  <c:v>11580.4</c:v>
                </c:pt>
                <c:pt idx="104">
                  <c:v>11803.75</c:v>
                </c:pt>
                <c:pt idx="105">
                  <c:v>12043.51</c:v>
                </c:pt>
                <c:pt idx="106">
                  <c:v>12286.03</c:v>
                </c:pt>
                <c:pt idx="107">
                  <c:v>12570.23</c:v>
                </c:pt>
                <c:pt idx="108">
                  <c:v>12839.29</c:v>
                </c:pt>
                <c:pt idx="109">
                  <c:v>13095.5</c:v>
                </c:pt>
                <c:pt idx="110">
                  <c:v>13292.6</c:v>
                </c:pt>
                <c:pt idx="111">
                  <c:v>13478.81</c:v>
                </c:pt>
                <c:pt idx="112">
                  <c:v>13695.74</c:v>
                </c:pt>
                <c:pt idx="113">
                  <c:v>13904.06</c:v>
                </c:pt>
                <c:pt idx="114">
                  <c:v>14177.74</c:v>
                </c:pt>
                <c:pt idx="115">
                  <c:v>14428.24</c:v>
                </c:pt>
                <c:pt idx="116">
                  <c:v>14678.2</c:v>
                </c:pt>
                <c:pt idx="117">
                  <c:v>14867.57</c:v>
                </c:pt>
                <c:pt idx="118">
                  <c:v>15083.08</c:v>
                </c:pt>
                <c:pt idx="119">
                  <c:v>15285.68</c:v>
                </c:pt>
                <c:pt idx="120">
                  <c:v>15518.53</c:v>
                </c:pt>
                <c:pt idx="121">
                  <c:v>15771.47</c:v>
                </c:pt>
                <c:pt idx="122">
                  <c:v>16009.37</c:v>
                </c:pt>
                <c:pt idx="123">
                  <c:v>16226.12</c:v>
                </c:pt>
                <c:pt idx="124">
                  <c:v>16432.46</c:v>
                </c:pt>
                <c:pt idx="125">
                  <c:v>16623.02</c:v>
                </c:pt>
                <c:pt idx="126">
                  <c:v>16809.13</c:v>
                </c:pt>
                <c:pt idx="127">
                  <c:v>16991.759999999998</c:v>
                </c:pt>
                <c:pt idx="128">
                  <c:v>17217.53</c:v>
                </c:pt>
                <c:pt idx="129">
                  <c:v>17460.189999999999</c:v>
                </c:pt>
                <c:pt idx="130">
                  <c:v>17701.650000000001</c:v>
                </c:pt>
                <c:pt idx="131">
                  <c:v>17901.72</c:v>
                </c:pt>
                <c:pt idx="132">
                  <c:v>18110.2</c:v>
                </c:pt>
                <c:pt idx="133">
                  <c:v>18318.21</c:v>
                </c:pt>
                <c:pt idx="134">
                  <c:v>18515.2</c:v>
                </c:pt>
                <c:pt idx="135">
                  <c:v>18726.599999999999</c:v>
                </c:pt>
                <c:pt idx="136">
                  <c:v>19026.32</c:v>
                </c:pt>
                <c:pt idx="137">
                  <c:v>19257.650000000001</c:v>
                </c:pt>
                <c:pt idx="138">
                  <c:v>19438.8</c:v>
                </c:pt>
                <c:pt idx="139">
                  <c:v>19614.28</c:v>
                </c:pt>
                <c:pt idx="140">
                  <c:v>19794.89</c:v>
                </c:pt>
                <c:pt idx="141">
                  <c:v>20004.64</c:v>
                </c:pt>
                <c:pt idx="142">
                  <c:v>20233.47</c:v>
                </c:pt>
                <c:pt idx="143">
                  <c:v>20489.86</c:v>
                </c:pt>
                <c:pt idx="144">
                  <c:v>20745.259999999998</c:v>
                </c:pt>
                <c:pt idx="145">
                  <c:v>20940.580000000002</c:v>
                </c:pt>
                <c:pt idx="146">
                  <c:v>21140.26</c:v>
                </c:pt>
                <c:pt idx="147">
                  <c:v>21377.31</c:v>
                </c:pt>
                <c:pt idx="148">
                  <c:v>21632.9</c:v>
                </c:pt>
                <c:pt idx="149">
                  <c:v>21910.53</c:v>
                </c:pt>
                <c:pt idx="150">
                  <c:v>22228.12</c:v>
                </c:pt>
                <c:pt idx="151">
                  <c:v>22551.19</c:v>
                </c:pt>
                <c:pt idx="152">
                  <c:v>22812.9</c:v>
                </c:pt>
                <c:pt idx="153">
                  <c:v>23123</c:v>
                </c:pt>
                <c:pt idx="154">
                  <c:v>23470.22</c:v>
                </c:pt>
                <c:pt idx="155">
                  <c:v>23814.93</c:v>
                </c:pt>
                <c:pt idx="156">
                  <c:v>24222.99</c:v>
                </c:pt>
                <c:pt idx="157">
                  <c:v>24675.54</c:v>
                </c:pt>
                <c:pt idx="158">
                  <c:v>25101.51</c:v>
                </c:pt>
                <c:pt idx="159">
                  <c:v>25489.96</c:v>
                </c:pt>
                <c:pt idx="160">
                  <c:v>25906.51</c:v>
                </c:pt>
                <c:pt idx="161">
                  <c:v>26354.17</c:v>
                </c:pt>
                <c:pt idx="162">
                  <c:v>26862.58</c:v>
                </c:pt>
                <c:pt idx="163">
                  <c:v>27398.79</c:v>
                </c:pt>
                <c:pt idx="164">
                  <c:v>27941.53</c:v>
                </c:pt>
                <c:pt idx="165">
                  <c:v>28394.36</c:v>
                </c:pt>
                <c:pt idx="166">
                  <c:v>28886.35</c:v>
                </c:pt>
                <c:pt idx="167">
                  <c:v>29360.77</c:v>
                </c:pt>
                <c:pt idx="168">
                  <c:v>29960.98</c:v>
                </c:pt>
                <c:pt idx="169">
                  <c:v>30546.99</c:v>
                </c:pt>
                <c:pt idx="170">
                  <c:v>31179.46</c:v>
                </c:pt>
                <c:pt idx="171">
                  <c:v>31845.73</c:v>
                </c:pt>
                <c:pt idx="172">
                  <c:v>32459.25</c:v>
                </c:pt>
                <c:pt idx="173">
                  <c:v>33049.42</c:v>
                </c:pt>
                <c:pt idx="174">
                  <c:v>33641.57</c:v>
                </c:pt>
                <c:pt idx="175">
                  <c:v>34315.74</c:v>
                </c:pt>
                <c:pt idx="176">
                  <c:v>34978.47</c:v>
                </c:pt>
                <c:pt idx="177">
                  <c:v>35761.57</c:v>
                </c:pt>
                <c:pt idx="178">
                  <c:v>36477.15</c:v>
                </c:pt>
                <c:pt idx="179">
                  <c:v>37114.129999999997</c:v>
                </c:pt>
                <c:pt idx="180">
                  <c:v>37732.6</c:v>
                </c:pt>
                <c:pt idx="181">
                  <c:v>38300.1</c:v>
                </c:pt>
                <c:pt idx="182">
                  <c:v>38992.11</c:v>
                </c:pt>
                <c:pt idx="183">
                  <c:v>39700.85</c:v>
                </c:pt>
                <c:pt idx="184">
                  <c:v>40387.480000000003</c:v>
                </c:pt>
                <c:pt idx="185">
                  <c:v>41125.31</c:v>
                </c:pt>
                <c:pt idx="186">
                  <c:v>41780.21</c:v>
                </c:pt>
                <c:pt idx="187">
                  <c:v>42339.23</c:v>
                </c:pt>
                <c:pt idx="188">
                  <c:v>42902.59</c:v>
                </c:pt>
                <c:pt idx="189">
                  <c:v>43519.97</c:v>
                </c:pt>
                <c:pt idx="190">
                  <c:v>44269.82</c:v>
                </c:pt>
                <c:pt idx="191">
                  <c:v>44950.15</c:v>
                </c:pt>
                <c:pt idx="192">
                  <c:v>45620.38</c:v>
                </c:pt>
                <c:pt idx="193">
                  <c:v>46204.44</c:v>
                </c:pt>
                <c:pt idx="194">
                  <c:v>46679.55</c:v>
                </c:pt>
                <c:pt idx="195">
                  <c:v>47135.4</c:v>
                </c:pt>
                <c:pt idx="196">
                  <c:v>47710.8</c:v>
                </c:pt>
                <c:pt idx="197">
                  <c:v>48238.9</c:v>
                </c:pt>
                <c:pt idx="198">
                  <c:v>48835.82</c:v>
                </c:pt>
                <c:pt idx="199">
                  <c:v>49417.55</c:v>
                </c:pt>
                <c:pt idx="200">
                  <c:v>49979.29</c:v>
                </c:pt>
                <c:pt idx="201">
                  <c:v>50448.639999999999</c:v>
                </c:pt>
                <c:pt idx="202">
                  <c:v>50944</c:v>
                </c:pt>
                <c:pt idx="203">
                  <c:v>51412.08</c:v>
                </c:pt>
                <c:pt idx="204">
                  <c:v>51974.11</c:v>
                </c:pt>
                <c:pt idx="205">
                  <c:v>52489.58</c:v>
                </c:pt>
                <c:pt idx="206">
                  <c:v>53132.52</c:v>
                </c:pt>
                <c:pt idx="207">
                  <c:v>53611.65</c:v>
                </c:pt>
                <c:pt idx="208">
                  <c:v>54032.13</c:v>
                </c:pt>
                <c:pt idx="209">
                  <c:v>54383.25</c:v>
                </c:pt>
                <c:pt idx="210">
                  <c:v>54833.88</c:v>
                </c:pt>
                <c:pt idx="211">
                  <c:v>55298.239999999998</c:v>
                </c:pt>
                <c:pt idx="212">
                  <c:v>55738.47</c:v>
                </c:pt>
                <c:pt idx="213">
                  <c:v>56225.4</c:v>
                </c:pt>
                <c:pt idx="214">
                  <c:v>56671.12</c:v>
                </c:pt>
                <c:pt idx="215">
                  <c:v>57016.79</c:v>
                </c:pt>
                <c:pt idx="216">
                  <c:v>57397.24</c:v>
                </c:pt>
                <c:pt idx="217">
                  <c:v>57777.1</c:v>
                </c:pt>
                <c:pt idx="218">
                  <c:v>58218.19</c:v>
                </c:pt>
                <c:pt idx="219">
                  <c:v>58677.85</c:v>
                </c:pt>
                <c:pt idx="220">
                  <c:v>59139.41</c:v>
                </c:pt>
                <c:pt idx="221">
                  <c:v>59610.94</c:v>
                </c:pt>
                <c:pt idx="222">
                  <c:v>59964.31</c:v>
                </c:pt>
                <c:pt idx="223">
                  <c:v>60305.87</c:v>
                </c:pt>
                <c:pt idx="224">
                  <c:v>60738.400000000001</c:v>
                </c:pt>
                <c:pt idx="225">
                  <c:v>61135.1</c:v>
                </c:pt>
                <c:pt idx="226">
                  <c:v>61500.160000000003</c:v>
                </c:pt>
                <c:pt idx="227">
                  <c:v>62005.18</c:v>
                </c:pt>
                <c:pt idx="228">
                  <c:v>62449.7</c:v>
                </c:pt>
                <c:pt idx="229">
                  <c:v>62763.65</c:v>
                </c:pt>
                <c:pt idx="230">
                  <c:v>63006.22</c:v>
                </c:pt>
                <c:pt idx="231">
                  <c:v>63270.09</c:v>
                </c:pt>
                <c:pt idx="232">
                  <c:v>63612.65</c:v>
                </c:pt>
                <c:pt idx="233">
                  <c:v>63965.51</c:v>
                </c:pt>
                <c:pt idx="234">
                  <c:v>64437.43</c:v>
                </c:pt>
                <c:pt idx="235">
                  <c:v>64852.14</c:v>
                </c:pt>
                <c:pt idx="236">
                  <c:v>65195.73</c:v>
                </c:pt>
                <c:pt idx="237">
                  <c:v>65533.99</c:v>
                </c:pt>
                <c:pt idx="238">
                  <c:v>65932.69</c:v>
                </c:pt>
                <c:pt idx="239">
                  <c:v>66300.509999999995</c:v>
                </c:pt>
                <c:pt idx="240">
                  <c:v>66744.11</c:v>
                </c:pt>
                <c:pt idx="241">
                  <c:v>67239.33</c:v>
                </c:pt>
                <c:pt idx="242">
                  <c:v>67681.19</c:v>
                </c:pt>
                <c:pt idx="243">
                  <c:v>68048.14</c:v>
                </c:pt>
                <c:pt idx="244">
                  <c:v>68568.84</c:v>
                </c:pt>
                <c:pt idx="245">
                  <c:v>68962.179999999993</c:v>
                </c:pt>
                <c:pt idx="246">
                  <c:v>69335.48</c:v>
                </c:pt>
                <c:pt idx="247">
                  <c:v>69776.58</c:v>
                </c:pt>
                <c:pt idx="248">
                  <c:v>70327.12</c:v>
                </c:pt>
                <c:pt idx="249">
                  <c:v>70780.89</c:v>
                </c:pt>
                <c:pt idx="250">
                  <c:v>71150.080000000002</c:v>
                </c:pt>
                <c:pt idx="251">
                  <c:v>71480.45</c:v>
                </c:pt>
                <c:pt idx="252">
                  <c:v>71902.3</c:v>
                </c:pt>
                <c:pt idx="253">
                  <c:v>72330.42</c:v>
                </c:pt>
                <c:pt idx="254">
                  <c:v>72777.59</c:v>
                </c:pt>
                <c:pt idx="255">
                  <c:v>73322.97</c:v>
                </c:pt>
                <c:pt idx="256">
                  <c:v>73823.41</c:v>
                </c:pt>
                <c:pt idx="257">
                  <c:v>74178.45</c:v>
                </c:pt>
                <c:pt idx="258">
                  <c:v>74574.02</c:v>
                </c:pt>
                <c:pt idx="259">
                  <c:v>74993.41</c:v>
                </c:pt>
                <c:pt idx="260">
                  <c:v>75496.820000000007</c:v>
                </c:pt>
                <c:pt idx="261">
                  <c:v>76058.73</c:v>
                </c:pt>
                <c:pt idx="262">
                  <c:v>76632.929999999993</c:v>
                </c:pt>
                <c:pt idx="263">
                  <c:v>77179.320000000007</c:v>
                </c:pt>
                <c:pt idx="264">
                  <c:v>77625.460000000006</c:v>
                </c:pt>
                <c:pt idx="265">
                  <c:v>78041.990000000005</c:v>
                </c:pt>
                <c:pt idx="266">
                  <c:v>78566.05</c:v>
                </c:pt>
                <c:pt idx="267">
                  <c:v>79160.990000000005</c:v>
                </c:pt>
                <c:pt idx="268">
                  <c:v>79797.09</c:v>
                </c:pt>
                <c:pt idx="269">
                  <c:v>80488.649999999994</c:v>
                </c:pt>
                <c:pt idx="270">
                  <c:v>81063.839999999997</c:v>
                </c:pt>
                <c:pt idx="271">
                  <c:v>81545.94</c:v>
                </c:pt>
                <c:pt idx="272">
                  <c:v>82129.81</c:v>
                </c:pt>
                <c:pt idx="273">
                  <c:v>82732.960000000006</c:v>
                </c:pt>
                <c:pt idx="274">
                  <c:v>83360.31</c:v>
                </c:pt>
                <c:pt idx="275">
                  <c:v>84082.4</c:v>
                </c:pt>
                <c:pt idx="276">
                  <c:v>84920.13</c:v>
                </c:pt>
                <c:pt idx="277">
                  <c:v>85757.58</c:v>
                </c:pt>
                <c:pt idx="278">
                  <c:v>86365.63</c:v>
                </c:pt>
                <c:pt idx="279">
                  <c:v>87033.62</c:v>
                </c:pt>
                <c:pt idx="280">
                  <c:v>87780.55</c:v>
                </c:pt>
                <c:pt idx="281">
                  <c:v>88564.13</c:v>
                </c:pt>
                <c:pt idx="282">
                  <c:v>89449.34</c:v>
                </c:pt>
                <c:pt idx="283">
                  <c:v>90442.78</c:v>
                </c:pt>
                <c:pt idx="284">
                  <c:v>91334.04</c:v>
                </c:pt>
                <c:pt idx="285">
                  <c:v>92069.98</c:v>
                </c:pt>
                <c:pt idx="286">
                  <c:v>92910.87</c:v>
                </c:pt>
                <c:pt idx="287">
                  <c:v>93826.17</c:v>
                </c:pt>
                <c:pt idx="288">
                  <c:v>94854.48</c:v>
                </c:pt>
                <c:pt idx="289">
                  <c:v>96073.36</c:v>
                </c:pt>
                <c:pt idx="290">
                  <c:v>97338.16</c:v>
                </c:pt>
                <c:pt idx="291">
                  <c:v>99282.7</c:v>
                </c:pt>
                <c:pt idx="292">
                  <c:v>100382</c:v>
                </c:pt>
                <c:pt idx="293">
                  <c:v>101260.25</c:v>
                </c:pt>
                <c:pt idx="294">
                  <c:v>102684.46</c:v>
                </c:pt>
                <c:pt idx="295">
                  <c:v>104119.94</c:v>
                </c:pt>
                <c:pt idx="296">
                  <c:v>105732.42</c:v>
                </c:pt>
                <c:pt idx="297">
                  <c:v>107508.1</c:v>
                </c:pt>
                <c:pt idx="298">
                  <c:v>109175.19</c:v>
                </c:pt>
                <c:pt idx="299">
                  <c:v>110507.72</c:v>
                </c:pt>
                <c:pt idx="300">
                  <c:v>112110.7</c:v>
                </c:pt>
                <c:pt idx="301">
                  <c:v>113715.85</c:v>
                </c:pt>
                <c:pt idx="302">
                  <c:v>115419.86</c:v>
                </c:pt>
                <c:pt idx="303">
                  <c:v>117299.49</c:v>
                </c:pt>
                <c:pt idx="304">
                  <c:v>119259.59</c:v>
                </c:pt>
                <c:pt idx="305">
                  <c:v>121040.32000000001</c:v>
                </c:pt>
                <c:pt idx="306">
                  <c:v>122467.66</c:v>
                </c:pt>
                <c:pt idx="307">
                  <c:v>124182.28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682752"/>
        <c:axId val="224684672"/>
      </c:lineChart>
      <c:dateAx>
        <c:axId val="224682752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crossAx val="224684672"/>
        <c:crosses val="autoZero"/>
        <c:auto val="1"/>
        <c:lblOffset val="100"/>
        <c:baseTimeUnit val="days"/>
      </c:dateAx>
      <c:valAx>
        <c:axId val="2246846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24682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3569719125528671E-2"/>
          <c:y val="0.14624924816811716"/>
          <c:w val="8.5191217189731425E-2"/>
          <c:h val="0.29705023207083064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0778479251045E-2"/>
          <c:y val="4.0740079638606159E-2"/>
          <c:w val="0.80737894383618303"/>
          <c:h val="0.81725712974303522"/>
        </c:manualLayout>
      </c:layout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Confirmed</c:v>
                </c:pt>
              </c:strCache>
            </c:strRef>
          </c:tx>
          <c:marker>
            <c:symbol val="none"/>
          </c:marker>
          <c:cat>
            <c:numRef>
              <c:f>Summary!$A$2:$A$309</c:f>
              <c:numCache>
                <c:formatCode>m/d/yyyy</c:formatCode>
                <c:ptCount val="3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</c:numCache>
            </c:numRef>
          </c:cat>
          <c:val>
            <c:numRef>
              <c:f>Summary!$B$2:$B$309</c:f>
              <c:numCache>
                <c:formatCode>_-* #,##0_-;\-* #,##0_-;_-* "-"??_-;_-@_-</c:formatCode>
                <c:ptCount val="308"/>
                <c:pt idx="0">
                  <c:v>555</c:v>
                </c:pt>
                <c:pt idx="1">
                  <c:v>653</c:v>
                </c:pt>
                <c:pt idx="2">
                  <c:v>941</c:v>
                </c:pt>
                <c:pt idx="3">
                  <c:v>1438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6165</c:v>
                </c:pt>
                <c:pt idx="8">
                  <c:v>8235</c:v>
                </c:pt>
                <c:pt idx="9">
                  <c:v>9925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27636</c:v>
                </c:pt>
                <c:pt idx="15">
                  <c:v>30818</c:v>
                </c:pt>
                <c:pt idx="16">
                  <c:v>34392</c:v>
                </c:pt>
                <c:pt idx="17">
                  <c:v>37121</c:v>
                </c:pt>
                <c:pt idx="18">
                  <c:v>40151</c:v>
                </c:pt>
                <c:pt idx="19">
                  <c:v>42763</c:v>
                </c:pt>
                <c:pt idx="20">
                  <c:v>44803</c:v>
                </c:pt>
                <c:pt idx="21">
                  <c:v>45222</c:v>
                </c:pt>
                <c:pt idx="22">
                  <c:v>60370</c:v>
                </c:pt>
                <c:pt idx="23">
                  <c:v>66887</c:v>
                </c:pt>
                <c:pt idx="24">
                  <c:v>69032</c:v>
                </c:pt>
                <c:pt idx="25">
                  <c:v>71226</c:v>
                </c:pt>
                <c:pt idx="26">
                  <c:v>73260</c:v>
                </c:pt>
                <c:pt idx="27">
                  <c:v>75138</c:v>
                </c:pt>
                <c:pt idx="28">
                  <c:v>75641</c:v>
                </c:pt>
                <c:pt idx="29">
                  <c:v>76199</c:v>
                </c:pt>
                <c:pt idx="30">
                  <c:v>76843</c:v>
                </c:pt>
                <c:pt idx="31">
                  <c:v>78599</c:v>
                </c:pt>
                <c:pt idx="32">
                  <c:v>78985</c:v>
                </c:pt>
                <c:pt idx="33">
                  <c:v>79570</c:v>
                </c:pt>
                <c:pt idx="34">
                  <c:v>80415</c:v>
                </c:pt>
                <c:pt idx="35">
                  <c:v>81397</c:v>
                </c:pt>
                <c:pt idx="36">
                  <c:v>82756</c:v>
                </c:pt>
                <c:pt idx="37">
                  <c:v>84124</c:v>
                </c:pt>
                <c:pt idx="38">
                  <c:v>86013</c:v>
                </c:pt>
                <c:pt idx="39">
                  <c:v>88371</c:v>
                </c:pt>
                <c:pt idx="40">
                  <c:v>90309</c:v>
                </c:pt>
                <c:pt idx="41">
                  <c:v>92844</c:v>
                </c:pt>
                <c:pt idx="42">
                  <c:v>95124</c:v>
                </c:pt>
                <c:pt idx="43">
                  <c:v>97886</c:v>
                </c:pt>
                <c:pt idx="44">
                  <c:v>101800</c:v>
                </c:pt>
                <c:pt idx="45">
                  <c:v>105836</c:v>
                </c:pt>
                <c:pt idx="46">
                  <c:v>109835</c:v>
                </c:pt>
                <c:pt idx="47">
                  <c:v>113582</c:v>
                </c:pt>
                <c:pt idx="48">
                  <c:v>118582</c:v>
                </c:pt>
                <c:pt idx="49">
                  <c:v>125865</c:v>
                </c:pt>
                <c:pt idx="50">
                  <c:v>128343</c:v>
                </c:pt>
                <c:pt idx="51">
                  <c:v>145193</c:v>
                </c:pt>
                <c:pt idx="52">
                  <c:v>156099</c:v>
                </c:pt>
                <c:pt idx="53">
                  <c:v>167447</c:v>
                </c:pt>
                <c:pt idx="54">
                  <c:v>181546</c:v>
                </c:pt>
                <c:pt idx="55">
                  <c:v>197168</c:v>
                </c:pt>
                <c:pt idx="56">
                  <c:v>214915</c:v>
                </c:pt>
                <c:pt idx="57">
                  <c:v>242713</c:v>
                </c:pt>
                <c:pt idx="58">
                  <c:v>272167</c:v>
                </c:pt>
                <c:pt idx="59">
                  <c:v>304528</c:v>
                </c:pt>
                <c:pt idx="60">
                  <c:v>337020</c:v>
                </c:pt>
                <c:pt idx="61">
                  <c:v>378283</c:v>
                </c:pt>
                <c:pt idx="62">
                  <c:v>417962</c:v>
                </c:pt>
                <c:pt idx="63">
                  <c:v>467594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1013303</c:v>
                </c:pt>
                <c:pt idx="72">
                  <c:v>1095917</c:v>
                </c:pt>
                <c:pt idx="73">
                  <c:v>1197408</c:v>
                </c:pt>
                <c:pt idx="74">
                  <c:v>1272115</c:v>
                </c:pt>
                <c:pt idx="75">
                  <c:v>1345101</c:v>
                </c:pt>
                <c:pt idx="76">
                  <c:v>1426096</c:v>
                </c:pt>
                <c:pt idx="77">
                  <c:v>1511104</c:v>
                </c:pt>
                <c:pt idx="78">
                  <c:v>1595350</c:v>
                </c:pt>
                <c:pt idx="79">
                  <c:v>1691719</c:v>
                </c:pt>
                <c:pt idx="80">
                  <c:v>1771514</c:v>
                </c:pt>
                <c:pt idx="81">
                  <c:v>1846680</c:v>
                </c:pt>
                <c:pt idx="82">
                  <c:v>1917320</c:v>
                </c:pt>
                <c:pt idx="83">
                  <c:v>1976192</c:v>
                </c:pt>
                <c:pt idx="84">
                  <c:v>2056055</c:v>
                </c:pt>
                <c:pt idx="85">
                  <c:v>2152647</c:v>
                </c:pt>
                <c:pt idx="86">
                  <c:v>2240191</c:v>
                </c:pt>
                <c:pt idx="87">
                  <c:v>2317759</c:v>
                </c:pt>
                <c:pt idx="88">
                  <c:v>2401379</c:v>
                </c:pt>
                <c:pt idx="89">
                  <c:v>2472259</c:v>
                </c:pt>
                <c:pt idx="90">
                  <c:v>2549294</c:v>
                </c:pt>
                <c:pt idx="91">
                  <c:v>2623415</c:v>
                </c:pt>
                <c:pt idx="92">
                  <c:v>2708885</c:v>
                </c:pt>
                <c:pt idx="93">
                  <c:v>2811193</c:v>
                </c:pt>
                <c:pt idx="94">
                  <c:v>2896746</c:v>
                </c:pt>
                <c:pt idx="95">
                  <c:v>2971475</c:v>
                </c:pt>
                <c:pt idx="96">
                  <c:v>3041764</c:v>
                </c:pt>
                <c:pt idx="97">
                  <c:v>3116398</c:v>
                </c:pt>
                <c:pt idx="98">
                  <c:v>3193886</c:v>
                </c:pt>
                <c:pt idx="99">
                  <c:v>3256846</c:v>
                </c:pt>
                <c:pt idx="100">
                  <c:v>3343777</c:v>
                </c:pt>
                <c:pt idx="101">
                  <c:v>3427343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3755341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4177504</c:v>
                </c:pt>
                <c:pt idx="111">
                  <c:v>4261955</c:v>
                </c:pt>
                <c:pt idx="112">
                  <c:v>4347018</c:v>
                </c:pt>
                <c:pt idx="113">
                  <c:v>4442163</c:v>
                </c:pt>
                <c:pt idx="114">
                  <c:v>4542347</c:v>
                </c:pt>
                <c:pt idx="115">
                  <c:v>4634068</c:v>
                </c:pt>
                <c:pt idx="116">
                  <c:v>4713620</c:v>
                </c:pt>
                <c:pt idx="117">
                  <c:v>4801943</c:v>
                </c:pt>
                <c:pt idx="118">
                  <c:v>4897492</c:v>
                </c:pt>
                <c:pt idx="119">
                  <c:v>4996472</c:v>
                </c:pt>
                <c:pt idx="120">
                  <c:v>5102424</c:v>
                </c:pt>
                <c:pt idx="121">
                  <c:v>5210817</c:v>
                </c:pt>
                <c:pt idx="122">
                  <c:v>5310362</c:v>
                </c:pt>
                <c:pt idx="123">
                  <c:v>5407613</c:v>
                </c:pt>
                <c:pt idx="124">
                  <c:v>5495061</c:v>
                </c:pt>
                <c:pt idx="125">
                  <c:v>5589626</c:v>
                </c:pt>
                <c:pt idx="126">
                  <c:v>5691790</c:v>
                </c:pt>
                <c:pt idx="127">
                  <c:v>5808946</c:v>
                </c:pt>
                <c:pt idx="128">
                  <c:v>5924275</c:v>
                </c:pt>
                <c:pt idx="129">
                  <c:v>6059017</c:v>
                </c:pt>
                <c:pt idx="130">
                  <c:v>6166946</c:v>
                </c:pt>
                <c:pt idx="131">
                  <c:v>6265852</c:v>
                </c:pt>
                <c:pt idx="132">
                  <c:v>6378238</c:v>
                </c:pt>
                <c:pt idx="133">
                  <c:v>6508635</c:v>
                </c:pt>
                <c:pt idx="134">
                  <c:v>6632985</c:v>
                </c:pt>
                <c:pt idx="135">
                  <c:v>6770170</c:v>
                </c:pt>
                <c:pt idx="136">
                  <c:v>6896917</c:v>
                </c:pt>
                <c:pt idx="137">
                  <c:v>7010582</c:v>
                </c:pt>
                <c:pt idx="138">
                  <c:v>7119002</c:v>
                </c:pt>
                <c:pt idx="139">
                  <c:v>7242313</c:v>
                </c:pt>
                <c:pt idx="140">
                  <c:v>7360239</c:v>
                </c:pt>
                <c:pt idx="141">
                  <c:v>7514481</c:v>
                </c:pt>
                <c:pt idx="142">
                  <c:v>7632802</c:v>
                </c:pt>
                <c:pt idx="143">
                  <c:v>7766952</c:v>
                </c:pt>
                <c:pt idx="144">
                  <c:v>7900924</c:v>
                </c:pt>
                <c:pt idx="145">
                  <c:v>8034504</c:v>
                </c:pt>
                <c:pt idx="146">
                  <c:v>8173940</c:v>
                </c:pt>
                <c:pt idx="147">
                  <c:v>8349950</c:v>
                </c:pt>
                <c:pt idx="148">
                  <c:v>8488977</c:v>
                </c:pt>
                <c:pt idx="149">
                  <c:v>8664986</c:v>
                </c:pt>
                <c:pt idx="150">
                  <c:v>8791804</c:v>
                </c:pt>
                <c:pt idx="151">
                  <c:v>8955536</c:v>
                </c:pt>
                <c:pt idx="152">
                  <c:v>9098641</c:v>
                </c:pt>
                <c:pt idx="153">
                  <c:v>9263466</c:v>
                </c:pt>
                <c:pt idx="154">
                  <c:v>9430516</c:v>
                </c:pt>
                <c:pt idx="155">
                  <c:v>9609829</c:v>
                </c:pt>
                <c:pt idx="156">
                  <c:v>9801572</c:v>
                </c:pt>
                <c:pt idx="157">
                  <c:v>9979535</c:v>
                </c:pt>
                <c:pt idx="158">
                  <c:v>10145791</c:v>
                </c:pt>
                <c:pt idx="159">
                  <c:v>10302151</c:v>
                </c:pt>
                <c:pt idx="160">
                  <c:v>10475838</c:v>
                </c:pt>
                <c:pt idx="161">
                  <c:v>10692551</c:v>
                </c:pt>
                <c:pt idx="162">
                  <c:v>10869739</c:v>
                </c:pt>
                <c:pt idx="163">
                  <c:v>11074878</c:v>
                </c:pt>
                <c:pt idx="164">
                  <c:v>11267309</c:v>
                </c:pt>
                <c:pt idx="165">
                  <c:v>11449707</c:v>
                </c:pt>
                <c:pt idx="166">
                  <c:v>11620096</c:v>
                </c:pt>
                <c:pt idx="167">
                  <c:v>11829602</c:v>
                </c:pt>
                <c:pt idx="168">
                  <c:v>12041480</c:v>
                </c:pt>
                <c:pt idx="169">
                  <c:v>12268518</c:v>
                </c:pt>
                <c:pt idx="170">
                  <c:v>12498467</c:v>
                </c:pt>
                <c:pt idx="171">
                  <c:v>12717908</c:v>
                </c:pt>
                <c:pt idx="172">
                  <c:v>12910357</c:v>
                </c:pt>
                <c:pt idx="173">
                  <c:v>13104391</c:v>
                </c:pt>
                <c:pt idx="174">
                  <c:v>13324057</c:v>
                </c:pt>
                <c:pt idx="175">
                  <c:v>13554477</c:v>
                </c:pt>
                <c:pt idx="176">
                  <c:v>13805296</c:v>
                </c:pt>
                <c:pt idx="177">
                  <c:v>14055299</c:v>
                </c:pt>
                <c:pt idx="178">
                  <c:v>14292922</c:v>
                </c:pt>
                <c:pt idx="179">
                  <c:v>14507491</c:v>
                </c:pt>
                <c:pt idx="180">
                  <c:v>14703293</c:v>
                </c:pt>
                <c:pt idx="181">
                  <c:v>14947428</c:v>
                </c:pt>
                <c:pt idx="182">
                  <c:v>15229740</c:v>
                </c:pt>
                <c:pt idx="183">
                  <c:v>15511157</c:v>
                </c:pt>
                <c:pt idx="184">
                  <c:v>15792390</c:v>
                </c:pt>
                <c:pt idx="185">
                  <c:v>16046986</c:v>
                </c:pt>
                <c:pt idx="186">
                  <c:v>16252541</c:v>
                </c:pt>
                <c:pt idx="187">
                  <c:v>16481230</c:v>
                </c:pt>
                <c:pt idx="188">
                  <c:v>16687318</c:v>
                </c:pt>
                <c:pt idx="189">
                  <c:v>17029155</c:v>
                </c:pt>
                <c:pt idx="190">
                  <c:v>17305917</c:v>
                </c:pt>
                <c:pt idx="191">
                  <c:v>17591968</c:v>
                </c:pt>
                <c:pt idx="192">
                  <c:v>17849853</c:v>
                </c:pt>
                <c:pt idx="193">
                  <c:v>18079516</c:v>
                </c:pt>
                <c:pt idx="194">
                  <c:v>18282208</c:v>
                </c:pt>
                <c:pt idx="195">
                  <c:v>18540119</c:v>
                </c:pt>
                <c:pt idx="196">
                  <c:v>18811953</c:v>
                </c:pt>
                <c:pt idx="197">
                  <c:v>19097149</c:v>
                </c:pt>
                <c:pt idx="198">
                  <c:v>19378036</c:v>
                </c:pt>
                <c:pt idx="199">
                  <c:v>19637506</c:v>
                </c:pt>
                <c:pt idx="200">
                  <c:v>19861683</c:v>
                </c:pt>
                <c:pt idx="201">
                  <c:v>20089624</c:v>
                </c:pt>
                <c:pt idx="202">
                  <c:v>20343589</c:v>
                </c:pt>
                <c:pt idx="203">
                  <c:v>20630768</c:v>
                </c:pt>
                <c:pt idx="204">
                  <c:v>20905995</c:v>
                </c:pt>
                <c:pt idx="205">
                  <c:v>21159927</c:v>
                </c:pt>
                <c:pt idx="206">
                  <c:v>21459699</c:v>
                </c:pt>
                <c:pt idx="207">
                  <c:v>21672186</c:v>
                </c:pt>
                <c:pt idx="208">
                  <c:v>21881858</c:v>
                </c:pt>
                <c:pt idx="209">
                  <c:v>22137926</c:v>
                </c:pt>
                <c:pt idx="210">
                  <c:v>22411300</c:v>
                </c:pt>
                <c:pt idx="211">
                  <c:v>22678483</c:v>
                </c:pt>
                <c:pt idx="212">
                  <c:v>22949234</c:v>
                </c:pt>
                <c:pt idx="213">
                  <c:v>23203532</c:v>
                </c:pt>
                <c:pt idx="214">
                  <c:v>23420418</c:v>
                </c:pt>
                <c:pt idx="215">
                  <c:v>23647377</c:v>
                </c:pt>
                <c:pt idx="216">
                  <c:v>23889150</c:v>
                </c:pt>
                <c:pt idx="217">
                  <c:v>24176836</c:v>
                </c:pt>
                <c:pt idx="218">
                  <c:v>24452629</c:v>
                </c:pt>
                <c:pt idx="219">
                  <c:v>24734448</c:v>
                </c:pt>
                <c:pt idx="220">
                  <c:v>24996456</c:v>
                </c:pt>
                <c:pt idx="221">
                  <c:v>25222709</c:v>
                </c:pt>
                <c:pt idx="222">
                  <c:v>25484767</c:v>
                </c:pt>
                <c:pt idx="223">
                  <c:v>25749642</c:v>
                </c:pt>
                <c:pt idx="224">
                  <c:v>26031410</c:v>
                </c:pt>
                <c:pt idx="225">
                  <c:v>26304856</c:v>
                </c:pt>
                <c:pt idx="226">
                  <c:v>26609482</c:v>
                </c:pt>
                <c:pt idx="227">
                  <c:v>26873146</c:v>
                </c:pt>
                <c:pt idx="228">
                  <c:v>27103845</c:v>
                </c:pt>
                <c:pt idx="229">
                  <c:v>27332433</c:v>
                </c:pt>
                <c:pt idx="230">
                  <c:v>27570742</c:v>
                </c:pt>
                <c:pt idx="231">
                  <c:v>27863733</c:v>
                </c:pt>
                <c:pt idx="232">
                  <c:v>28161885</c:v>
                </c:pt>
                <c:pt idx="233">
                  <c:v>28481413</c:v>
                </c:pt>
                <c:pt idx="234">
                  <c:v>28759036</c:v>
                </c:pt>
                <c:pt idx="235">
                  <c:v>28902753</c:v>
                </c:pt>
                <c:pt idx="236">
                  <c:v>29190588</c:v>
                </c:pt>
                <c:pt idx="237">
                  <c:v>29558869</c:v>
                </c:pt>
                <c:pt idx="238">
                  <c:v>29764055</c:v>
                </c:pt>
                <c:pt idx="239">
                  <c:v>30078889</c:v>
                </c:pt>
                <c:pt idx="240">
                  <c:v>30406197</c:v>
                </c:pt>
                <c:pt idx="241">
                  <c:v>30688150</c:v>
                </c:pt>
                <c:pt idx="242">
                  <c:v>30935011</c:v>
                </c:pt>
                <c:pt idx="243">
                  <c:v>31245797</c:v>
                </c:pt>
                <c:pt idx="244">
                  <c:v>31517087</c:v>
                </c:pt>
                <c:pt idx="245">
                  <c:v>31779835</c:v>
                </c:pt>
                <c:pt idx="246">
                  <c:v>32227277</c:v>
                </c:pt>
                <c:pt idx="247">
                  <c:v>32562075</c:v>
                </c:pt>
                <c:pt idx="248">
                  <c:v>32840012</c:v>
                </c:pt>
                <c:pt idx="249">
                  <c:v>33079764</c:v>
                </c:pt>
                <c:pt idx="250">
                  <c:v>33353615</c:v>
                </c:pt>
                <c:pt idx="251">
                  <c:v>33641553</c:v>
                </c:pt>
                <c:pt idx="252">
                  <c:v>33968093</c:v>
                </c:pt>
                <c:pt idx="253">
                  <c:v>34279697</c:v>
                </c:pt>
                <c:pt idx="254">
                  <c:v>34585720</c:v>
                </c:pt>
                <c:pt idx="255">
                  <c:v>34891542</c:v>
                </c:pt>
                <c:pt idx="256">
                  <c:v>35153599</c:v>
                </c:pt>
                <c:pt idx="257">
                  <c:v>35479051</c:v>
                </c:pt>
                <c:pt idx="258">
                  <c:v>35806972</c:v>
                </c:pt>
                <c:pt idx="259">
                  <c:v>36156226</c:v>
                </c:pt>
                <c:pt idx="260">
                  <c:v>36515563</c:v>
                </c:pt>
                <c:pt idx="261">
                  <c:v>36876248</c:v>
                </c:pt>
                <c:pt idx="262">
                  <c:v>37207057</c:v>
                </c:pt>
                <c:pt idx="263">
                  <c:v>37475325</c:v>
                </c:pt>
                <c:pt idx="264">
                  <c:v>37801526</c:v>
                </c:pt>
                <c:pt idx="265">
                  <c:v>38130527</c:v>
                </c:pt>
                <c:pt idx="266">
                  <c:v>38511143</c:v>
                </c:pt>
                <c:pt idx="267">
                  <c:v>38917803</c:v>
                </c:pt>
                <c:pt idx="268">
                  <c:v>39329140</c:v>
                </c:pt>
                <c:pt idx="269">
                  <c:v>39670680</c:v>
                </c:pt>
                <c:pt idx="270">
                  <c:v>39955637</c:v>
                </c:pt>
                <c:pt idx="271">
                  <c:v>40395527</c:v>
                </c:pt>
                <c:pt idx="272">
                  <c:v>40783425</c:v>
                </c:pt>
                <c:pt idx="273">
                  <c:v>41227176</c:v>
                </c:pt>
                <c:pt idx="274">
                  <c:v>41696372</c:v>
                </c:pt>
                <c:pt idx="275">
                  <c:v>42203127</c:v>
                </c:pt>
                <c:pt idx="276">
                  <c:v>42614034</c:v>
                </c:pt>
                <c:pt idx="277">
                  <c:v>43004802</c:v>
                </c:pt>
                <c:pt idx="278">
                  <c:v>43497272</c:v>
                </c:pt>
                <c:pt idx="279">
                  <c:v>43965280</c:v>
                </c:pt>
                <c:pt idx="280">
                  <c:v>44481667</c:v>
                </c:pt>
                <c:pt idx="281">
                  <c:v>45018354</c:v>
                </c:pt>
                <c:pt idx="282">
                  <c:v>45584174</c:v>
                </c:pt>
                <c:pt idx="283">
                  <c:v>46070447</c:v>
                </c:pt>
                <c:pt idx="284">
                  <c:v>46509255</c:v>
                </c:pt>
                <c:pt idx="285">
                  <c:v>46959365</c:v>
                </c:pt>
                <c:pt idx="286">
                  <c:v>47405395</c:v>
                </c:pt>
                <c:pt idx="287">
                  <c:v>48090690</c:v>
                </c:pt>
                <c:pt idx="288">
                  <c:v>48680103</c:v>
                </c:pt>
                <c:pt idx="289">
                  <c:v>49322827</c:v>
                </c:pt>
                <c:pt idx="290">
                  <c:v>49900388</c:v>
                </c:pt>
                <c:pt idx="291">
                  <c:v>50465361</c:v>
                </c:pt>
                <c:pt idx="292">
                  <c:v>50933621</c:v>
                </c:pt>
                <c:pt idx="293">
                  <c:v>51494283</c:v>
                </c:pt>
                <c:pt idx="294">
                  <c:v>52139269</c:v>
                </c:pt>
                <c:pt idx="295">
                  <c:v>52786566</c:v>
                </c:pt>
                <c:pt idx="296">
                  <c:v>53435351</c:v>
                </c:pt>
                <c:pt idx="297">
                  <c:v>54029326</c:v>
                </c:pt>
                <c:pt idx="298">
                  <c:v>54499800</c:v>
                </c:pt>
                <c:pt idx="299">
                  <c:v>55030032</c:v>
                </c:pt>
                <c:pt idx="300">
                  <c:v>55638883</c:v>
                </c:pt>
                <c:pt idx="301">
                  <c:v>56262553</c:v>
                </c:pt>
                <c:pt idx="302">
                  <c:v>56913120</c:v>
                </c:pt>
                <c:pt idx="303">
                  <c:v>57579266</c:v>
                </c:pt>
                <c:pt idx="304">
                  <c:v>58165570</c:v>
                </c:pt>
                <c:pt idx="305">
                  <c:v>58649369</c:v>
                </c:pt>
                <c:pt idx="306">
                  <c:v>59171078</c:v>
                </c:pt>
                <c:pt idx="307">
                  <c:v>59759494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Summary!$N$1</c:f>
              <c:strCache>
                <c:ptCount val="1"/>
                <c:pt idx="0">
                  <c:v>Active</c:v>
                </c:pt>
              </c:strCache>
            </c:strRef>
          </c:tx>
          <c:marker>
            <c:symbol val="none"/>
          </c:marker>
          <c:cat>
            <c:numRef>
              <c:f>Summary!$A$2:$A$309</c:f>
              <c:numCache>
                <c:formatCode>m/d/yyyy</c:formatCode>
                <c:ptCount val="3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</c:numCache>
            </c:numRef>
          </c:cat>
          <c:val>
            <c:numRef>
              <c:f>Summary!$N$2:$N$309</c:f>
              <c:numCache>
                <c:formatCode>_-* #,##0_-;\-* #,##0_-;_-* "-"??_-;_-@_-</c:formatCode>
                <c:ptCount val="308"/>
                <c:pt idx="0">
                  <c:v>555</c:v>
                </c:pt>
                <c:pt idx="1">
                  <c:v>605</c:v>
                </c:pt>
                <c:pt idx="2">
                  <c:v>879</c:v>
                </c:pt>
                <c:pt idx="3">
                  <c:v>1357</c:v>
                </c:pt>
                <c:pt idx="4">
                  <c:v>2010</c:v>
                </c:pt>
                <c:pt idx="5">
                  <c:v>2784</c:v>
                </c:pt>
                <c:pt idx="6">
                  <c:v>5340</c:v>
                </c:pt>
                <c:pt idx="7">
                  <c:v>5906</c:v>
                </c:pt>
                <c:pt idx="8">
                  <c:v>7921</c:v>
                </c:pt>
                <c:pt idx="9">
                  <c:v>9490</c:v>
                </c:pt>
                <c:pt idx="10">
                  <c:v>11495</c:v>
                </c:pt>
                <c:pt idx="11">
                  <c:v>15953</c:v>
                </c:pt>
                <c:pt idx="12">
                  <c:v>18832</c:v>
                </c:pt>
                <c:pt idx="13">
                  <c:v>22548</c:v>
                </c:pt>
                <c:pt idx="14">
                  <c:v>25948</c:v>
                </c:pt>
                <c:pt idx="15">
                  <c:v>28697</c:v>
                </c:pt>
                <c:pt idx="16">
                  <c:v>31662</c:v>
                </c:pt>
                <c:pt idx="17">
                  <c:v>33699</c:v>
                </c:pt>
                <c:pt idx="18">
                  <c:v>36001</c:v>
                </c:pt>
                <c:pt idx="19">
                  <c:v>37804</c:v>
                </c:pt>
                <c:pt idx="20">
                  <c:v>39007</c:v>
                </c:pt>
                <c:pt idx="21">
                  <c:v>38954</c:v>
                </c:pt>
                <c:pt idx="22">
                  <c:v>52704</c:v>
                </c:pt>
                <c:pt idx="23">
                  <c:v>57306</c:v>
                </c:pt>
                <c:pt idx="24">
                  <c:v>57971</c:v>
                </c:pt>
                <c:pt idx="25">
                  <c:v>58591</c:v>
                </c:pt>
                <c:pt idx="26">
                  <c:v>58809</c:v>
                </c:pt>
                <c:pt idx="27">
                  <c:v>58779</c:v>
                </c:pt>
                <c:pt idx="28">
                  <c:v>57398</c:v>
                </c:pt>
                <c:pt idx="29">
                  <c:v>55775</c:v>
                </c:pt>
                <c:pt idx="30">
                  <c:v>55702</c:v>
                </c:pt>
                <c:pt idx="31">
                  <c:v>53255</c:v>
                </c:pt>
                <c:pt idx="32">
                  <c:v>53122</c:v>
                </c:pt>
                <c:pt idx="33">
                  <c:v>51714</c:v>
                </c:pt>
                <c:pt idx="34">
                  <c:v>49802</c:v>
                </c:pt>
                <c:pt idx="35">
                  <c:v>48243</c:v>
                </c:pt>
                <c:pt idx="36">
                  <c:v>46665</c:v>
                </c:pt>
                <c:pt idx="37">
                  <c:v>44541</c:v>
                </c:pt>
                <c:pt idx="38">
                  <c:v>43290</c:v>
                </c:pt>
                <c:pt idx="39">
                  <c:v>42659</c:v>
                </c:pt>
                <c:pt idx="40">
                  <c:v>41622</c:v>
                </c:pt>
                <c:pt idx="41">
                  <c:v>41455</c:v>
                </c:pt>
                <c:pt idx="42">
                  <c:v>40699</c:v>
                </c:pt>
                <c:pt idx="43">
                  <c:v>40741</c:v>
                </c:pt>
                <c:pt idx="44">
                  <c:v>42474</c:v>
                </c:pt>
                <c:pt idx="45">
                  <c:v>43919</c:v>
                </c:pt>
                <c:pt idx="46">
                  <c:v>45337</c:v>
                </c:pt>
                <c:pt idx="47">
                  <c:v>47074</c:v>
                </c:pt>
                <c:pt idx="48">
                  <c:v>49916</c:v>
                </c:pt>
                <c:pt idx="49">
                  <c:v>54247</c:v>
                </c:pt>
                <c:pt idx="50">
                  <c:v>55299</c:v>
                </c:pt>
                <c:pt idx="51">
                  <c:v>69538</c:v>
                </c:pt>
                <c:pt idx="52">
                  <c:v>77656</c:v>
                </c:pt>
                <c:pt idx="53">
                  <c:v>84973</c:v>
                </c:pt>
                <c:pt idx="54">
                  <c:v>96332</c:v>
                </c:pt>
                <c:pt idx="55">
                  <c:v>108423</c:v>
                </c:pt>
                <c:pt idx="56">
                  <c:v>122869</c:v>
                </c:pt>
                <c:pt idx="57">
                  <c:v>147884</c:v>
                </c:pt>
                <c:pt idx="58">
                  <c:v>173465</c:v>
                </c:pt>
                <c:pt idx="59">
                  <c:v>199879</c:v>
                </c:pt>
                <c:pt idx="60">
                  <c:v>225154</c:v>
                </c:pt>
                <c:pt idx="61">
                  <c:v>260828</c:v>
                </c:pt>
                <c:pt idx="62">
                  <c:v>291648</c:v>
                </c:pt>
                <c:pt idx="63">
                  <c:v>332649</c:v>
                </c:pt>
                <c:pt idx="64">
                  <c:v>383477</c:v>
                </c:pt>
                <c:pt idx="65">
                  <c:v>435184</c:v>
                </c:pt>
                <c:pt idx="66">
                  <c:v>490632</c:v>
                </c:pt>
                <c:pt idx="67">
                  <c:v>537139</c:v>
                </c:pt>
                <c:pt idx="68">
                  <c:v>580247</c:v>
                </c:pt>
                <c:pt idx="69">
                  <c:v>637352</c:v>
                </c:pt>
                <c:pt idx="70">
                  <c:v>692625</c:v>
                </c:pt>
                <c:pt idx="71">
                  <c:v>750057</c:v>
                </c:pt>
                <c:pt idx="72">
                  <c:v>811334</c:v>
                </c:pt>
                <c:pt idx="73">
                  <c:v>886650</c:v>
                </c:pt>
                <c:pt idx="74">
                  <c:v>942729</c:v>
                </c:pt>
                <c:pt idx="75">
                  <c:v>994021</c:v>
                </c:pt>
                <c:pt idx="76">
                  <c:v>1044177</c:v>
                </c:pt>
                <c:pt idx="77">
                  <c:v>1094105</c:v>
                </c:pt>
                <c:pt idx="78">
                  <c:v>1145920</c:v>
                </c:pt>
                <c:pt idx="79">
                  <c:v>1213098</c:v>
                </c:pt>
                <c:pt idx="80">
                  <c:v>1260902</c:v>
                </c:pt>
                <c:pt idx="81">
                  <c:v>1310869</c:v>
                </c:pt>
                <c:pt idx="82">
                  <c:v>1349183</c:v>
                </c:pt>
                <c:pt idx="83">
                  <c:v>1375947</c:v>
                </c:pt>
                <c:pt idx="84">
                  <c:v>1410859</c:v>
                </c:pt>
                <c:pt idx="85">
                  <c:v>1466739</c:v>
                </c:pt>
                <c:pt idx="86">
                  <c:v>1518026</c:v>
                </c:pt>
                <c:pt idx="87">
                  <c:v>1565930</c:v>
                </c:pt>
                <c:pt idx="88">
                  <c:v>1612432</c:v>
                </c:pt>
                <c:pt idx="89">
                  <c:v>1656535</c:v>
                </c:pt>
                <c:pt idx="90">
                  <c:v>1692892</c:v>
                </c:pt>
                <c:pt idx="91">
                  <c:v>1730694</c:v>
                </c:pt>
                <c:pt idx="92">
                  <c:v>1779541</c:v>
                </c:pt>
                <c:pt idx="93">
                  <c:v>1820433</c:v>
                </c:pt>
                <c:pt idx="94">
                  <c:v>1877215</c:v>
                </c:pt>
                <c:pt idx="95">
                  <c:v>1899198</c:v>
                </c:pt>
                <c:pt idx="96">
                  <c:v>1936630</c:v>
                </c:pt>
                <c:pt idx="97">
                  <c:v>1970587</c:v>
                </c:pt>
                <c:pt idx="98">
                  <c:v>1993529</c:v>
                </c:pt>
                <c:pt idx="99">
                  <c:v>2008705</c:v>
                </c:pt>
                <c:pt idx="100">
                  <c:v>2051800</c:v>
                </c:pt>
                <c:pt idx="101">
                  <c:v>2090423</c:v>
                </c:pt>
                <c:pt idx="102">
                  <c:v>2134023</c:v>
                </c:pt>
                <c:pt idx="103">
                  <c:v>2168794</c:v>
                </c:pt>
                <c:pt idx="104">
                  <c:v>2206620</c:v>
                </c:pt>
                <c:pt idx="105">
                  <c:v>2246097</c:v>
                </c:pt>
                <c:pt idx="106">
                  <c:v>2291410</c:v>
                </c:pt>
                <c:pt idx="107">
                  <c:v>2341116</c:v>
                </c:pt>
                <c:pt idx="108">
                  <c:v>2369074</c:v>
                </c:pt>
                <c:pt idx="109">
                  <c:v>2410010</c:v>
                </c:pt>
                <c:pt idx="110">
                  <c:v>2434965</c:v>
                </c:pt>
                <c:pt idx="111">
                  <c:v>2476577</c:v>
                </c:pt>
                <c:pt idx="112">
                  <c:v>2501274</c:v>
                </c:pt>
                <c:pt idx="113">
                  <c:v>2551852</c:v>
                </c:pt>
                <c:pt idx="114">
                  <c:v>2597614</c:v>
                </c:pt>
                <c:pt idx="115">
                  <c:v>2629090</c:v>
                </c:pt>
                <c:pt idx="116">
                  <c:v>2664472</c:v>
                </c:pt>
                <c:pt idx="117">
                  <c:v>2696587</c:v>
                </c:pt>
                <c:pt idx="118">
                  <c:v>2735212</c:v>
                </c:pt>
                <c:pt idx="119">
                  <c:v>2770891</c:v>
                </c:pt>
                <c:pt idx="120">
                  <c:v>2820761</c:v>
                </c:pt>
                <c:pt idx="121">
                  <c:v>2816014</c:v>
                </c:pt>
                <c:pt idx="122">
                  <c:v>2856080</c:v>
                </c:pt>
                <c:pt idx="123">
                  <c:v>2893991</c:v>
                </c:pt>
                <c:pt idx="124">
                  <c:v>2917091</c:v>
                </c:pt>
                <c:pt idx="125">
                  <c:v>2952217</c:v>
                </c:pt>
                <c:pt idx="126">
                  <c:v>2986073</c:v>
                </c:pt>
                <c:pt idx="127">
                  <c:v>3032678</c:v>
                </c:pt>
                <c:pt idx="128">
                  <c:v>3065873</c:v>
                </c:pt>
                <c:pt idx="129">
                  <c:v>3125198</c:v>
                </c:pt>
                <c:pt idx="130">
                  <c:v>3153582</c:v>
                </c:pt>
                <c:pt idx="131">
                  <c:v>3194300</c:v>
                </c:pt>
                <c:pt idx="132">
                  <c:v>3268461</c:v>
                </c:pt>
                <c:pt idx="133">
                  <c:v>3317706</c:v>
                </c:pt>
                <c:pt idx="134">
                  <c:v>3371886</c:v>
                </c:pt>
                <c:pt idx="135">
                  <c:v>3360917</c:v>
                </c:pt>
                <c:pt idx="136">
                  <c:v>3411085</c:v>
                </c:pt>
                <c:pt idx="137">
                  <c:v>3466918</c:v>
                </c:pt>
                <c:pt idx="138">
                  <c:v>3419051</c:v>
                </c:pt>
                <c:pt idx="139">
                  <c:v>3455204</c:v>
                </c:pt>
                <c:pt idx="140">
                  <c:v>3489231</c:v>
                </c:pt>
                <c:pt idx="141">
                  <c:v>3552327</c:v>
                </c:pt>
                <c:pt idx="142">
                  <c:v>3594131</c:v>
                </c:pt>
                <c:pt idx="143">
                  <c:v>3638912</c:v>
                </c:pt>
                <c:pt idx="144">
                  <c:v>3698146</c:v>
                </c:pt>
                <c:pt idx="145">
                  <c:v>3740266</c:v>
                </c:pt>
                <c:pt idx="146">
                  <c:v>3775086</c:v>
                </c:pt>
                <c:pt idx="147">
                  <c:v>3827036</c:v>
                </c:pt>
                <c:pt idx="148">
                  <c:v>3879891</c:v>
                </c:pt>
                <c:pt idx="149">
                  <c:v>3959191</c:v>
                </c:pt>
                <c:pt idx="150">
                  <c:v>3949084</c:v>
                </c:pt>
                <c:pt idx="151">
                  <c:v>4040085</c:v>
                </c:pt>
                <c:pt idx="152">
                  <c:v>4100137</c:v>
                </c:pt>
                <c:pt idx="153">
                  <c:v>4155491</c:v>
                </c:pt>
                <c:pt idx="154">
                  <c:v>4201645</c:v>
                </c:pt>
                <c:pt idx="155">
                  <c:v>4281596</c:v>
                </c:pt>
                <c:pt idx="156">
                  <c:v>4361834</c:v>
                </c:pt>
                <c:pt idx="157">
                  <c:v>4428961</c:v>
                </c:pt>
                <c:pt idx="158">
                  <c:v>4502999</c:v>
                </c:pt>
                <c:pt idx="159">
                  <c:v>4560833</c:v>
                </c:pt>
                <c:pt idx="160">
                  <c:v>4611313</c:v>
                </c:pt>
                <c:pt idx="161">
                  <c:v>4598657</c:v>
                </c:pt>
                <c:pt idx="162">
                  <c:v>4594435</c:v>
                </c:pt>
                <c:pt idx="163">
                  <c:v>4685910</c:v>
                </c:pt>
                <c:pt idx="164">
                  <c:v>4676990</c:v>
                </c:pt>
                <c:pt idx="165">
                  <c:v>4736434</c:v>
                </c:pt>
                <c:pt idx="166">
                  <c:v>4779412</c:v>
                </c:pt>
                <c:pt idx="167">
                  <c:v>4837783</c:v>
                </c:pt>
                <c:pt idx="168">
                  <c:v>4905286</c:v>
                </c:pt>
                <c:pt idx="169">
                  <c:v>4973470</c:v>
                </c:pt>
                <c:pt idx="170">
                  <c:v>5058737</c:v>
                </c:pt>
                <c:pt idx="171">
                  <c:v>5147471</c:v>
                </c:pt>
                <c:pt idx="172">
                  <c:v>5224272</c:v>
                </c:pt>
                <c:pt idx="173">
                  <c:v>5274019</c:v>
                </c:pt>
                <c:pt idx="174">
                  <c:v>5345937</c:v>
                </c:pt>
                <c:pt idx="175">
                  <c:v>5411101</c:v>
                </c:pt>
                <c:pt idx="176">
                  <c:v>5503860</c:v>
                </c:pt>
                <c:pt idx="177">
                  <c:v>5563891</c:v>
                </c:pt>
                <c:pt idx="178">
                  <c:v>5644951</c:v>
                </c:pt>
                <c:pt idx="179">
                  <c:v>5767655</c:v>
                </c:pt>
                <c:pt idx="180">
                  <c:v>5802975</c:v>
                </c:pt>
                <c:pt idx="181">
                  <c:v>5863995</c:v>
                </c:pt>
                <c:pt idx="182">
                  <c:v>5962310</c:v>
                </c:pt>
                <c:pt idx="183">
                  <c:v>6063875</c:v>
                </c:pt>
                <c:pt idx="184">
                  <c:v>6109535</c:v>
                </c:pt>
                <c:pt idx="185">
                  <c:v>6139938</c:v>
                </c:pt>
                <c:pt idx="186">
                  <c:v>6206399</c:v>
                </c:pt>
                <c:pt idx="187">
                  <c:v>6254559</c:v>
                </c:pt>
                <c:pt idx="188">
                  <c:v>6316563</c:v>
                </c:pt>
                <c:pt idx="189">
                  <c:v>6413981</c:v>
                </c:pt>
                <c:pt idx="190">
                  <c:v>6500162</c:v>
                </c:pt>
                <c:pt idx="191">
                  <c:v>6581571</c:v>
                </c:pt>
                <c:pt idx="192">
                  <c:v>6611214</c:v>
                </c:pt>
                <c:pt idx="193">
                  <c:v>6699601</c:v>
                </c:pt>
                <c:pt idx="194">
                  <c:v>6675514</c:v>
                </c:pt>
                <c:pt idx="195">
                  <c:v>6704737</c:v>
                </c:pt>
                <c:pt idx="196">
                  <c:v>6747858</c:v>
                </c:pt>
                <c:pt idx="197">
                  <c:v>6836808</c:v>
                </c:pt>
                <c:pt idx="198">
                  <c:v>6918785</c:v>
                </c:pt>
                <c:pt idx="199">
                  <c:v>6971616</c:v>
                </c:pt>
                <c:pt idx="200">
                  <c:v>7014532</c:v>
                </c:pt>
                <c:pt idx="201">
                  <c:v>7072913</c:v>
                </c:pt>
                <c:pt idx="202">
                  <c:v>7015501</c:v>
                </c:pt>
                <c:pt idx="203">
                  <c:v>7053498</c:v>
                </c:pt>
                <c:pt idx="204">
                  <c:v>7158230</c:v>
                </c:pt>
                <c:pt idx="205">
                  <c:v>7118407</c:v>
                </c:pt>
                <c:pt idx="206">
                  <c:v>7242794</c:v>
                </c:pt>
                <c:pt idx="207">
                  <c:v>7220074</c:v>
                </c:pt>
                <c:pt idx="208">
                  <c:v>7219523</c:v>
                </c:pt>
                <c:pt idx="209">
                  <c:v>7240567</c:v>
                </c:pt>
                <c:pt idx="210">
                  <c:v>7289714</c:v>
                </c:pt>
                <c:pt idx="211">
                  <c:v>7343212</c:v>
                </c:pt>
                <c:pt idx="212">
                  <c:v>7437730</c:v>
                </c:pt>
                <c:pt idx="213">
                  <c:v>7487797</c:v>
                </c:pt>
                <c:pt idx="214">
                  <c:v>7474539</c:v>
                </c:pt>
                <c:pt idx="215">
                  <c:v>7497103</c:v>
                </c:pt>
                <c:pt idx="216">
                  <c:v>7499545</c:v>
                </c:pt>
                <c:pt idx="217">
                  <c:v>7556699</c:v>
                </c:pt>
                <c:pt idx="218">
                  <c:v>7623762</c:v>
                </c:pt>
                <c:pt idx="219">
                  <c:v>7699159</c:v>
                </c:pt>
                <c:pt idx="220">
                  <c:v>7744200</c:v>
                </c:pt>
                <c:pt idx="221">
                  <c:v>7758146</c:v>
                </c:pt>
                <c:pt idx="222">
                  <c:v>7814640</c:v>
                </c:pt>
                <c:pt idx="223">
                  <c:v>7818241</c:v>
                </c:pt>
                <c:pt idx="224">
                  <c:v>7876508</c:v>
                </c:pt>
                <c:pt idx="225">
                  <c:v>7923538</c:v>
                </c:pt>
                <c:pt idx="226">
                  <c:v>8017847</c:v>
                </c:pt>
                <c:pt idx="227">
                  <c:v>8076195</c:v>
                </c:pt>
                <c:pt idx="228">
                  <c:v>8083196</c:v>
                </c:pt>
                <c:pt idx="229">
                  <c:v>8114928</c:v>
                </c:pt>
                <c:pt idx="230">
                  <c:v>8148968</c:v>
                </c:pt>
                <c:pt idx="231">
                  <c:v>8183324</c:v>
                </c:pt>
                <c:pt idx="232">
                  <c:v>8260023</c:v>
                </c:pt>
                <c:pt idx="233">
                  <c:v>8350257</c:v>
                </c:pt>
                <c:pt idx="234">
                  <c:v>8399648</c:v>
                </c:pt>
                <c:pt idx="235">
                  <c:v>8432593</c:v>
                </c:pt>
                <c:pt idx="236">
                  <c:v>8488243</c:v>
                </c:pt>
                <c:pt idx="237">
                  <c:v>8545033</c:v>
                </c:pt>
                <c:pt idx="238">
                  <c:v>8599363</c:v>
                </c:pt>
                <c:pt idx="239">
                  <c:v>8694289</c:v>
                </c:pt>
                <c:pt idx="240">
                  <c:v>8772567</c:v>
                </c:pt>
                <c:pt idx="241">
                  <c:v>8810095</c:v>
                </c:pt>
                <c:pt idx="242">
                  <c:v>8815987</c:v>
                </c:pt>
                <c:pt idx="243">
                  <c:v>8887511</c:v>
                </c:pt>
                <c:pt idx="244">
                  <c:v>8923075</c:v>
                </c:pt>
                <c:pt idx="245">
                  <c:v>8914289</c:v>
                </c:pt>
                <c:pt idx="246">
                  <c:v>9011848</c:v>
                </c:pt>
                <c:pt idx="247">
                  <c:v>9101105</c:v>
                </c:pt>
                <c:pt idx="248">
                  <c:v>9130489</c:v>
                </c:pt>
                <c:pt idx="249">
                  <c:v>9156363</c:v>
                </c:pt>
                <c:pt idx="250">
                  <c:v>9200888</c:v>
                </c:pt>
                <c:pt idx="251">
                  <c:v>9246108</c:v>
                </c:pt>
                <c:pt idx="252">
                  <c:v>9316768</c:v>
                </c:pt>
                <c:pt idx="253">
                  <c:v>9407577</c:v>
                </c:pt>
                <c:pt idx="254">
                  <c:v>9523310</c:v>
                </c:pt>
                <c:pt idx="255">
                  <c:v>9565593</c:v>
                </c:pt>
                <c:pt idx="256">
                  <c:v>9605685</c:v>
                </c:pt>
                <c:pt idx="257">
                  <c:v>9685243</c:v>
                </c:pt>
                <c:pt idx="258">
                  <c:v>9775800</c:v>
                </c:pt>
                <c:pt idx="259">
                  <c:v>9863846</c:v>
                </c:pt>
                <c:pt idx="260">
                  <c:v>9997545</c:v>
                </c:pt>
                <c:pt idx="261">
                  <c:v>10146783</c:v>
                </c:pt>
                <c:pt idx="262">
                  <c:v>10280660</c:v>
                </c:pt>
                <c:pt idx="263">
                  <c:v>10327209</c:v>
                </c:pt>
                <c:pt idx="264">
                  <c:v>10445135</c:v>
                </c:pt>
                <c:pt idx="265">
                  <c:v>10577877</c:v>
                </c:pt>
                <c:pt idx="266">
                  <c:v>10740483</c:v>
                </c:pt>
                <c:pt idx="267">
                  <c:v>10934263</c:v>
                </c:pt>
                <c:pt idx="268">
                  <c:v>11134846</c:v>
                </c:pt>
                <c:pt idx="269">
                  <c:v>11272283</c:v>
                </c:pt>
                <c:pt idx="270">
                  <c:v>11354843</c:v>
                </c:pt>
                <c:pt idx="271">
                  <c:v>11579450</c:v>
                </c:pt>
                <c:pt idx="272">
                  <c:v>11750347</c:v>
                </c:pt>
                <c:pt idx="273">
                  <c:v>11976397</c:v>
                </c:pt>
                <c:pt idx="274">
                  <c:v>12213300</c:v>
                </c:pt>
                <c:pt idx="275">
                  <c:v>12506978</c:v>
                </c:pt>
                <c:pt idx="276">
                  <c:v>12700981</c:v>
                </c:pt>
                <c:pt idx="277">
                  <c:v>12890480</c:v>
                </c:pt>
                <c:pt idx="278">
                  <c:v>13138736</c:v>
                </c:pt>
                <c:pt idx="279">
                  <c:v>13008821</c:v>
                </c:pt>
                <c:pt idx="280">
                  <c:v>13255451</c:v>
                </c:pt>
                <c:pt idx="281">
                  <c:v>13538571</c:v>
                </c:pt>
                <c:pt idx="282">
                  <c:v>14705085</c:v>
                </c:pt>
                <c:pt idx="283">
                  <c:v>14054798</c:v>
                </c:pt>
                <c:pt idx="284">
                  <c:v>14231063</c:v>
                </c:pt>
                <c:pt idx="285">
                  <c:v>14395360</c:v>
                </c:pt>
                <c:pt idx="286">
                  <c:v>14582418</c:v>
                </c:pt>
                <c:pt idx="287">
                  <c:v>14976458</c:v>
                </c:pt>
                <c:pt idx="288">
                  <c:v>15254325</c:v>
                </c:pt>
                <c:pt idx="289">
                  <c:v>15599333</c:v>
                </c:pt>
                <c:pt idx="290">
                  <c:v>15869680</c:v>
                </c:pt>
                <c:pt idx="291">
                  <c:v>16175694</c:v>
                </c:pt>
                <c:pt idx="292">
                  <c:v>16380201</c:v>
                </c:pt>
                <c:pt idx="293">
                  <c:v>16673825</c:v>
                </c:pt>
                <c:pt idx="294">
                  <c:v>16928387</c:v>
                </c:pt>
                <c:pt idx="295">
                  <c:v>17341655</c:v>
                </c:pt>
                <c:pt idx="296">
                  <c:v>17678124</c:v>
                </c:pt>
                <c:pt idx="297">
                  <c:v>17985044</c:v>
                </c:pt>
                <c:pt idx="298">
                  <c:v>18219870</c:v>
                </c:pt>
                <c:pt idx="299">
                  <c:v>18353538</c:v>
                </c:pt>
                <c:pt idx="300">
                  <c:v>18516677</c:v>
                </c:pt>
                <c:pt idx="301">
                  <c:v>18766103</c:v>
                </c:pt>
                <c:pt idx="302">
                  <c:v>19032853</c:v>
                </c:pt>
                <c:pt idx="303">
                  <c:v>19331905</c:v>
                </c:pt>
                <c:pt idx="304">
                  <c:v>19570123</c:v>
                </c:pt>
                <c:pt idx="305">
                  <c:v>19774855</c:v>
                </c:pt>
                <c:pt idx="306">
                  <c:v>19878176</c:v>
                </c:pt>
                <c:pt idx="307">
                  <c:v>20082381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Summary!$O$1</c:f>
              <c:strCache>
                <c:ptCount val="1"/>
                <c:pt idx="0">
                  <c:v>Est_Deaths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Summary!$A$2:$A$309</c:f>
              <c:numCache>
                <c:formatCode>m/d/yyyy</c:formatCode>
                <c:ptCount val="3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</c:numCache>
            </c:numRef>
          </c:cat>
          <c:val>
            <c:numRef>
              <c:f>Summary!$O$2:$O$309</c:f>
              <c:numCache>
                <c:formatCode>_-* #,##0_-;\-* #,##0_-;_-* "-"??_-;_-@_-</c:formatCode>
                <c:ptCount val="308"/>
                <c:pt idx="0">
                  <c:v>0</c:v>
                </c:pt>
                <c:pt idx="1">
                  <c:v>244.875</c:v>
                </c:pt>
                <c:pt idx="2">
                  <c:v>394.61290322580646</c:v>
                </c:pt>
                <c:pt idx="3">
                  <c:v>745.62962962962956</c:v>
                </c:pt>
                <c:pt idx="4">
                  <c:v>1098.2222222222222</c:v>
                </c:pt>
                <c:pt idx="5">
                  <c:v>1678.4195804195804</c:v>
                </c:pt>
                <c:pt idx="6">
                  <c:v>3070.2436974789916</c:v>
                </c:pt>
                <c:pt idx="7">
                  <c:v>3165.8108108108108</c:v>
                </c:pt>
                <c:pt idx="8">
                  <c:v>4484.6656050955417</c:v>
                </c:pt>
                <c:pt idx="9">
                  <c:v>4859.8275862068967</c:v>
                </c:pt>
                <c:pt idx="10">
                  <c:v>5741.8821362799263</c:v>
                </c:pt>
                <c:pt idx="11">
                  <c:v>7286.443645083933</c:v>
                </c:pt>
                <c:pt idx="12">
                  <c:v>8073.6949475691135</c:v>
                </c:pt>
                <c:pt idx="13">
                  <c:v>8746.1785714285706</c:v>
                </c:pt>
                <c:pt idx="14">
                  <c:v>9233.8293838862555</c:v>
                </c:pt>
                <c:pt idx="15">
                  <c:v>9211.9811409712402</c:v>
                </c:pt>
                <c:pt idx="16">
                  <c:v>9057.819780219781</c:v>
                </c:pt>
                <c:pt idx="17">
                  <c:v>8743.2863822326126</c:v>
                </c:pt>
                <c:pt idx="18">
                  <c:v>8765.4954216867463</c:v>
                </c:pt>
                <c:pt idx="19">
                  <c:v>8735.4141964105656</c:v>
                </c:pt>
                <c:pt idx="20">
                  <c:v>8603.4746376811599</c:v>
                </c:pt>
                <c:pt idx="21">
                  <c:v>8066.0810465858331</c:v>
                </c:pt>
                <c:pt idx="22">
                  <c:v>10796.6697104096</c:v>
                </c:pt>
                <c:pt idx="23">
                  <c:v>10632.387120342344</c:v>
                </c:pt>
                <c:pt idx="24">
                  <c:v>10397.55103516861</c:v>
                </c:pt>
                <c:pt idx="25">
                  <c:v>9977.8409180846847</c:v>
                </c:pt>
                <c:pt idx="26">
                  <c:v>9469.9107328212576</c:v>
                </c:pt>
                <c:pt idx="27">
                  <c:v>9218.28754813864</c:v>
                </c:pt>
                <c:pt idx="28">
                  <c:v>8798.4543112426672</c:v>
                </c:pt>
                <c:pt idx="29">
                  <c:v>8383.2331081081084</c:v>
                </c:pt>
                <c:pt idx="30">
                  <c:v>8181.9021332954926</c:v>
                </c:pt>
                <c:pt idx="31">
                  <c:v>7622.9617266414134</c:v>
                </c:pt>
                <c:pt idx="32">
                  <c:v>7540.2685303329081</c:v>
                </c:pt>
                <c:pt idx="33">
                  <c:v>7509.6758328546812</c:v>
                </c:pt>
                <c:pt idx="34">
                  <c:v>7113.4426550811741</c:v>
                </c:pt>
                <c:pt idx="35">
                  <c:v>6800.6783495204199</c:v>
                </c:pt>
                <c:pt idx="36">
                  <c:v>6452.4503061705136</c:v>
                </c:pt>
                <c:pt idx="37">
                  <c:v>6103.7346335548082</c:v>
                </c:pt>
                <c:pt idx="38">
                  <c:v>5921.0315989045712</c:v>
                </c:pt>
                <c:pt idx="39">
                  <c:v>5791.9040077003856</c:v>
                </c:pt>
                <c:pt idx="40">
                  <c:v>5722.3337851993347</c:v>
                </c:pt>
                <c:pt idx="41">
                  <c:v>5709.1408667224505</c:v>
                </c:pt>
                <c:pt idx="42">
                  <c:v>5687.3403031694988</c:v>
                </c:pt>
                <c:pt idx="43">
                  <c:v>5734.9256802869895</c:v>
                </c:pt>
                <c:pt idx="44">
                  <c:v>5937.1607726797693</c:v>
                </c:pt>
                <c:pt idx="45">
                  <c:v>6081.7624884926599</c:v>
                </c:pt>
                <c:pt idx="46">
                  <c:v>6476.2086421284384</c:v>
                </c:pt>
                <c:pt idx="47">
                  <c:v>6824.3470259216938</c:v>
                </c:pt>
                <c:pt idx="48">
                  <c:v>7360.2144292663033</c:v>
                </c:pt>
                <c:pt idx="49">
                  <c:v>8110.6282638442844</c:v>
                </c:pt>
                <c:pt idx="50">
                  <c:v>8293.3431904057834</c:v>
                </c:pt>
                <c:pt idx="51">
                  <c:v>10371.065653294561</c:v>
                </c:pt>
                <c:pt idx="52">
                  <c:v>11579.619354180742</c:v>
                </c:pt>
                <c:pt idx="53">
                  <c:v>13075.134951621118</c:v>
                </c:pt>
                <c:pt idx="54">
                  <c:v>15181.740042715986</c:v>
                </c:pt>
                <c:pt idx="55">
                  <c:v>17562.826525438053</c:v>
                </c:pt>
                <c:pt idx="56">
                  <c:v>20390.377582947658</c:v>
                </c:pt>
                <c:pt idx="57">
                  <c:v>25254.396555905896</c:v>
                </c:pt>
                <c:pt idx="58">
                  <c:v>31156.561498247251</c:v>
                </c:pt>
                <c:pt idx="59">
                  <c:v>37751.356859597319</c:v>
                </c:pt>
                <c:pt idx="60">
                  <c:v>44054.882269858579</c:v>
                </c:pt>
                <c:pt idx="61">
                  <c:v>53131.281350304373</c:v>
                </c:pt>
                <c:pt idx="62">
                  <c:v>61595.410089142933</c:v>
                </c:pt>
                <c:pt idx="63">
                  <c:v>73393.667894327315</c:v>
                </c:pt>
                <c:pt idx="64">
                  <c:v>86879.397388340614</c:v>
                </c:pt>
                <c:pt idx="65">
                  <c:v>102059.54586450948</c:v>
                </c:pt>
                <c:pt idx="66">
                  <c:v>119084.10415086351</c:v>
                </c:pt>
                <c:pt idx="67">
                  <c:v>133500.63387631762</c:v>
                </c:pt>
                <c:pt idx="68">
                  <c:v>145460.83148479782</c:v>
                </c:pt>
                <c:pt idx="69">
                  <c:v>164018.46643650488</c:v>
                </c:pt>
                <c:pt idx="70">
                  <c:v>181908.10669639136</c:v>
                </c:pt>
                <c:pt idx="71">
                  <c:v>203945.48387819758</c:v>
                </c:pt>
                <c:pt idx="72">
                  <c:v>226386.23065678554</c:v>
                </c:pt>
                <c:pt idx="73">
                  <c:v>248938.85675670457</c:v>
                </c:pt>
                <c:pt idx="74">
                  <c:v>267927.92046413629</c:v>
                </c:pt>
                <c:pt idx="75">
                  <c:v>285682.62522786827</c:v>
                </c:pt>
                <c:pt idx="76">
                  <c:v>305686.15083303006</c:v>
                </c:pt>
                <c:pt idx="77">
                  <c:v>320115.6481238564</c:v>
                </c:pt>
                <c:pt idx="78">
                  <c:v>338838.38250673073</c:v>
                </c:pt>
                <c:pt idx="79">
                  <c:v>362381.69757490791</c:v>
                </c:pt>
                <c:pt idx="80">
                  <c:v>376436.14334954915</c:v>
                </c:pt>
                <c:pt idx="81">
                  <c:v>393209.31171625812</c:v>
                </c:pt>
                <c:pt idx="82">
                  <c:v>403221.80783860228</c:v>
                </c:pt>
                <c:pt idx="83">
                  <c:v>414778.25375971477</c:v>
                </c:pt>
                <c:pt idx="84">
                  <c:v>427583.6981862876</c:v>
                </c:pt>
                <c:pt idx="85">
                  <c:v>451303.66061775049</c:v>
                </c:pt>
                <c:pt idx="86">
                  <c:v>477163.33525163913</c:v>
                </c:pt>
                <c:pt idx="87">
                  <c:v>491741.78980858676</c:v>
                </c:pt>
                <c:pt idx="88">
                  <c:v>502357.18708100799</c:v>
                </c:pt>
                <c:pt idx="89">
                  <c:v>515185.79614428408</c:v>
                </c:pt>
                <c:pt idx="90">
                  <c:v>525643.31050371204</c:v>
                </c:pt>
                <c:pt idx="91">
                  <c:v>537856.48282610124</c:v>
                </c:pt>
                <c:pt idx="92">
                  <c:v>556319.69790518901</c:v>
                </c:pt>
                <c:pt idx="93">
                  <c:v>559421.05120008881</c:v>
                </c:pt>
                <c:pt idx="94">
                  <c:v>576336.9030622904</c:v>
                </c:pt>
                <c:pt idx="95">
                  <c:v>572371.06866975606</c:v>
                </c:pt>
                <c:pt idx="96">
                  <c:v>581214.74734104646</c:v>
                </c:pt>
                <c:pt idx="97">
                  <c:v>590616.75520133774</c:v>
                </c:pt>
                <c:pt idx="98">
                  <c:v>605694.65689623996</c:v>
                </c:pt>
                <c:pt idx="99">
                  <c:v>608992.71336171147</c:v>
                </c:pt>
                <c:pt idx="100">
                  <c:v>617652.15715914452</c:v>
                </c:pt>
                <c:pt idx="101">
                  <c:v>625028.90385662566</c:v>
                </c:pt>
                <c:pt idx="102">
                  <c:v>632189.431407745</c:v>
                </c:pt>
                <c:pt idx="103">
                  <c:v>637273.39263049746</c:v>
                </c:pt>
                <c:pt idx="104">
                  <c:v>647074.88175301894</c:v>
                </c:pt>
                <c:pt idx="105">
                  <c:v>656471.30044644861</c:v>
                </c:pt>
                <c:pt idx="106">
                  <c:v>666971.19496650598</c:v>
                </c:pt>
                <c:pt idx="107">
                  <c:v>677896.78654032561</c:v>
                </c:pt>
                <c:pt idx="108">
                  <c:v>679150.52724064689</c:v>
                </c:pt>
                <c:pt idx="109">
                  <c:v>685461.22992524039</c:v>
                </c:pt>
                <c:pt idx="110">
                  <c:v>686437.84748576651</c:v>
                </c:pt>
                <c:pt idx="111">
                  <c:v>696960.21213434916</c:v>
                </c:pt>
                <c:pt idx="112">
                  <c:v>699945.7717570801</c:v>
                </c:pt>
                <c:pt idx="113">
                  <c:v>710671.44513997959</c:v>
                </c:pt>
                <c:pt idx="114">
                  <c:v>718620.8760287402</c:v>
                </c:pt>
                <c:pt idx="115">
                  <c:v>720613.57037733088</c:v>
                </c:pt>
                <c:pt idx="116">
                  <c:v>725014.64984471595</c:v>
                </c:pt>
                <c:pt idx="117">
                  <c:v>726398.57989955135</c:v>
                </c:pt>
                <c:pt idx="118">
                  <c:v>732229.73029394902</c:v>
                </c:pt>
                <c:pt idx="119">
                  <c:v>736624.46358052129</c:v>
                </c:pt>
                <c:pt idx="120">
                  <c:v>744509.33717030077</c:v>
                </c:pt>
                <c:pt idx="121">
                  <c:v>735797.42330371228</c:v>
                </c:pt>
                <c:pt idx="122">
                  <c:v>740199.7444116039</c:v>
                </c:pt>
                <c:pt idx="123">
                  <c:v>742333.38750496297</c:v>
                </c:pt>
                <c:pt idx="124">
                  <c:v>738009.34849978855</c:v>
                </c:pt>
                <c:pt idx="125">
                  <c:v>742736.98185529816</c:v>
                </c:pt>
                <c:pt idx="126">
                  <c:v>748106.91063034302</c:v>
                </c:pt>
                <c:pt idx="127">
                  <c:v>753893.25359367323</c:v>
                </c:pt>
                <c:pt idx="128">
                  <c:v>756217.0913765803</c:v>
                </c:pt>
                <c:pt idx="129">
                  <c:v>762330.84220328531</c:v>
                </c:pt>
                <c:pt idx="130">
                  <c:v>761381.55068886466</c:v>
                </c:pt>
                <c:pt idx="131">
                  <c:v>766093.77202013833</c:v>
                </c:pt>
                <c:pt idx="132">
                  <c:v>779903.18903895677</c:v>
                </c:pt>
                <c:pt idx="133">
                  <c:v>787227.8425326919</c:v>
                </c:pt>
                <c:pt idx="134">
                  <c:v>795559.78550789168</c:v>
                </c:pt>
                <c:pt idx="135">
                  <c:v>786625.84166384838</c:v>
                </c:pt>
                <c:pt idx="136">
                  <c:v>791420.78651036543</c:v>
                </c:pt>
                <c:pt idx="137">
                  <c:v>796765.67445672047</c:v>
                </c:pt>
                <c:pt idx="138">
                  <c:v>782221.28619703336</c:v>
                </c:pt>
                <c:pt idx="139">
                  <c:v>786813.44832377415</c:v>
                </c:pt>
                <c:pt idx="140">
                  <c:v>791354.30152533913</c:v>
                </c:pt>
                <c:pt idx="141">
                  <c:v>799322.3214690797</c:v>
                </c:pt>
                <c:pt idx="142">
                  <c:v>803964.5155517743</c:v>
                </c:pt>
                <c:pt idx="143">
                  <c:v>808552.94151025673</c:v>
                </c:pt>
                <c:pt idx="144">
                  <c:v>814133.30729912454</c:v>
                </c:pt>
                <c:pt idx="145">
                  <c:v>817436.47256998799</c:v>
                </c:pt>
                <c:pt idx="146">
                  <c:v>824454.4076479919</c:v>
                </c:pt>
                <c:pt idx="147">
                  <c:v>828842.91013492632</c:v>
                </c:pt>
                <c:pt idx="148">
                  <c:v>836149.55357721681</c:v>
                </c:pt>
                <c:pt idx="149">
                  <c:v>847051.24846024963</c:v>
                </c:pt>
                <c:pt idx="150">
                  <c:v>843221.42202316062</c:v>
                </c:pt>
                <c:pt idx="151">
                  <c:v>853321.41824626061</c:v>
                </c:pt>
                <c:pt idx="152">
                  <c:v>859480.04035027279</c:v>
                </c:pt>
                <c:pt idx="153">
                  <c:v>866112.9207061507</c:v>
                </c:pt>
                <c:pt idx="154">
                  <c:v>870667.85364335822</c:v>
                </c:pt>
                <c:pt idx="155">
                  <c:v>882507.32421949261</c:v>
                </c:pt>
                <c:pt idx="156">
                  <c:v>890438.22561527777</c:v>
                </c:pt>
                <c:pt idx="157">
                  <c:v>896644.90552688786</c:v>
                </c:pt>
                <c:pt idx="158">
                  <c:v>902408.14872548915</c:v>
                </c:pt>
                <c:pt idx="159">
                  <c:v>907072.00702957064</c:v>
                </c:pt>
                <c:pt idx="160">
                  <c:v>913254.45880339842</c:v>
                </c:pt>
                <c:pt idx="161">
                  <c:v>905759.39648933825</c:v>
                </c:pt>
                <c:pt idx="162">
                  <c:v>902963.93628452101</c:v>
                </c:pt>
                <c:pt idx="163">
                  <c:v>910264.53884852759</c:v>
                </c:pt>
                <c:pt idx="164">
                  <c:v>907417.27691573044</c:v>
                </c:pt>
                <c:pt idx="165">
                  <c:v>911209.86883283313</c:v>
                </c:pt>
                <c:pt idx="166">
                  <c:v>913985.44554433448</c:v>
                </c:pt>
                <c:pt idx="167">
                  <c:v>920680.54294969584</c:v>
                </c:pt>
                <c:pt idx="168">
                  <c:v>927162.00437375996</c:v>
                </c:pt>
                <c:pt idx="169">
                  <c:v>933248.83984752395</c:v>
                </c:pt>
                <c:pt idx="170">
                  <c:v>941130.08128023462</c:v>
                </c:pt>
                <c:pt idx="171">
                  <c:v>949400.02688140725</c:v>
                </c:pt>
                <c:pt idx="172">
                  <c:v>955967.26534978475</c:v>
                </c:pt>
                <c:pt idx="173">
                  <c:v>958939.79956163</c:v>
                </c:pt>
                <c:pt idx="174">
                  <c:v>966382.09087128297</c:v>
                </c:pt>
                <c:pt idx="175">
                  <c:v>972262.03519866941</c:v>
                </c:pt>
                <c:pt idx="176">
                  <c:v>981022.55665839021</c:v>
                </c:pt>
                <c:pt idx="177">
                  <c:v>987379.10707882605</c:v>
                </c:pt>
                <c:pt idx="178">
                  <c:v>995192.65556834091</c:v>
                </c:pt>
                <c:pt idx="179">
                  <c:v>1006203.015931077</c:v>
                </c:pt>
                <c:pt idx="180">
                  <c:v>1007531.1082020891</c:v>
                </c:pt>
                <c:pt idx="181">
                  <c:v>1014400.3218391108</c:v>
                </c:pt>
                <c:pt idx="182">
                  <c:v>1024542.3806621685</c:v>
                </c:pt>
                <c:pt idx="183">
                  <c:v>1039950.4110464788</c:v>
                </c:pt>
                <c:pt idx="184">
                  <c:v>1043249.5217867043</c:v>
                </c:pt>
                <c:pt idx="185">
                  <c:v>1043977.1557186359</c:v>
                </c:pt>
                <c:pt idx="186">
                  <c:v>1049357.9959965725</c:v>
                </c:pt>
                <c:pt idx="187">
                  <c:v>1054065.5354963506</c:v>
                </c:pt>
                <c:pt idx="188">
                  <c:v>1061294.0869419826</c:v>
                </c:pt>
                <c:pt idx="189">
                  <c:v>1070037.4488166657</c:v>
                </c:pt>
                <c:pt idx="190">
                  <c:v>1078117.7312127657</c:v>
                </c:pt>
                <c:pt idx="191">
                  <c:v>1085580.2153139438</c:v>
                </c:pt>
                <c:pt idx="192">
                  <c:v>1088042.1728166551</c:v>
                </c:pt>
                <c:pt idx="193">
                  <c:v>1095201.0757338698</c:v>
                </c:pt>
                <c:pt idx="194">
                  <c:v>1092667.5585960997</c:v>
                </c:pt>
                <c:pt idx="195">
                  <c:v>1097563.1168468411</c:v>
                </c:pt>
                <c:pt idx="196">
                  <c:v>1103727.7617973001</c:v>
                </c:pt>
                <c:pt idx="197">
                  <c:v>1113616.3101874571</c:v>
                </c:pt>
                <c:pt idx="198">
                  <c:v>1121884.6493793246</c:v>
                </c:pt>
                <c:pt idx="199">
                  <c:v>1126819.0587622346</c:v>
                </c:pt>
                <c:pt idx="200">
                  <c:v>1130629.2875095808</c:v>
                </c:pt>
                <c:pt idx="201">
                  <c:v>1136216.3900069688</c:v>
                </c:pt>
                <c:pt idx="202">
                  <c:v>1133504.9967583497</c:v>
                </c:pt>
                <c:pt idx="203">
                  <c:v>1139004.8311320317</c:v>
                </c:pt>
                <c:pt idx="204">
                  <c:v>1149011.4833978468</c:v>
                </c:pt>
                <c:pt idx="205">
                  <c:v>1152351.2709238743</c:v>
                </c:pt>
                <c:pt idx="206">
                  <c:v>1163880.5977839059</c:v>
                </c:pt>
                <c:pt idx="207">
                  <c:v>1162545.1119797577</c:v>
                </c:pt>
                <c:pt idx="208">
                  <c:v>1155157.2157621551</c:v>
                </c:pt>
                <c:pt idx="209">
                  <c:v>1160452.9042233592</c:v>
                </c:pt>
                <c:pt idx="210">
                  <c:v>1167387.6995177623</c:v>
                </c:pt>
                <c:pt idx="211">
                  <c:v>1173756.0164495299</c:v>
                </c:pt>
                <c:pt idx="212">
                  <c:v>1182491.470393071</c:v>
                </c:pt>
                <c:pt idx="213">
                  <c:v>1187681.7977213284</c:v>
                </c:pt>
                <c:pt idx="214">
                  <c:v>1187738.2204247254</c:v>
                </c:pt>
                <c:pt idx="215">
                  <c:v>1190434.1525904762</c:v>
                </c:pt>
                <c:pt idx="216">
                  <c:v>1194360.9353672648</c:v>
                </c:pt>
                <c:pt idx="217">
                  <c:v>1201116.2590209697</c:v>
                </c:pt>
                <c:pt idx="218">
                  <c:v>1208308.5533680907</c:v>
                </c:pt>
                <c:pt idx="219">
                  <c:v>1215465.1469400958</c:v>
                </c:pt>
                <c:pt idx="220">
                  <c:v>1220680.3089140342</c:v>
                </c:pt>
                <c:pt idx="221">
                  <c:v>1222382.4199927016</c:v>
                </c:pt>
                <c:pt idx="222">
                  <c:v>1226685.3713244393</c:v>
                </c:pt>
                <c:pt idx="223">
                  <c:v>1230680.7169517875</c:v>
                </c:pt>
                <c:pt idx="224">
                  <c:v>1237452.876885813</c:v>
                </c:pt>
                <c:pt idx="225">
                  <c:v>1243213.1617247469</c:v>
                </c:pt>
                <c:pt idx="226">
                  <c:v>1251450.244524379</c:v>
                </c:pt>
                <c:pt idx="227">
                  <c:v>1257105.2289183496</c:v>
                </c:pt>
                <c:pt idx="228">
                  <c:v>1258731.147315478</c:v>
                </c:pt>
                <c:pt idx="229">
                  <c:v>1269292.6841345429</c:v>
                </c:pt>
                <c:pt idx="230">
                  <c:v>1273906.0380470909</c:v>
                </c:pt>
                <c:pt idx="231">
                  <c:v>1279448.2787343494</c:v>
                </c:pt>
                <c:pt idx="232">
                  <c:v>1286947.0709783337</c:v>
                </c:pt>
                <c:pt idx="233">
                  <c:v>1295039.0071006354</c:v>
                </c:pt>
                <c:pt idx="234">
                  <c:v>1299889.5869225538</c:v>
                </c:pt>
                <c:pt idx="235">
                  <c:v>1302854.4767095617</c:v>
                </c:pt>
                <c:pt idx="236">
                  <c:v>1307428.0604472584</c:v>
                </c:pt>
                <c:pt idx="237">
                  <c:v>1315005.7703283208</c:v>
                </c:pt>
                <c:pt idx="238">
                  <c:v>1321187.4778529734</c:v>
                </c:pt>
                <c:pt idx="239">
                  <c:v>1329047.5945560357</c:v>
                </c:pt>
                <c:pt idx="240">
                  <c:v>1335961.5733670215</c:v>
                </c:pt>
                <c:pt idx="241">
                  <c:v>1340784.5984435086</c:v>
                </c:pt>
                <c:pt idx="242">
                  <c:v>1342019.1519397511</c:v>
                </c:pt>
                <c:pt idx="243">
                  <c:v>1346764.9464865508</c:v>
                </c:pt>
                <c:pt idx="244">
                  <c:v>1352494.3767970912</c:v>
                </c:pt>
                <c:pt idx="245">
                  <c:v>1355254.9424291027</c:v>
                </c:pt>
                <c:pt idx="246">
                  <c:v>1364513.6473624071</c:v>
                </c:pt>
                <c:pt idx="247">
                  <c:v>1372469.4133618516</c:v>
                </c:pt>
                <c:pt idx="248">
                  <c:v>1376985.4437694086</c:v>
                </c:pt>
                <c:pt idx="249">
                  <c:v>1379603.3956365988</c:v>
                </c:pt>
                <c:pt idx="250">
                  <c:v>1383219.1723232742</c:v>
                </c:pt>
                <c:pt idx="251">
                  <c:v>1389703.8255918266</c:v>
                </c:pt>
                <c:pt idx="252">
                  <c:v>1397454.9102319246</c:v>
                </c:pt>
                <c:pt idx="253">
                  <c:v>1409530.7324178638</c:v>
                </c:pt>
                <c:pt idx="254">
                  <c:v>1418576.4356069509</c:v>
                </c:pt>
                <c:pt idx="255">
                  <c:v>1423602.854443796</c:v>
                </c:pt>
                <c:pt idx="256">
                  <c:v>1427012.7851423407</c:v>
                </c:pt>
                <c:pt idx="257">
                  <c:v>1436132.360083862</c:v>
                </c:pt>
                <c:pt idx="258">
                  <c:v>1444147.2219729484</c:v>
                </c:pt>
                <c:pt idx="259">
                  <c:v>1451732.9025503967</c:v>
                </c:pt>
                <c:pt idx="260">
                  <c:v>1462214.7285574283</c:v>
                </c:pt>
                <c:pt idx="261">
                  <c:v>1473479.0955943188</c:v>
                </c:pt>
                <c:pt idx="262">
                  <c:v>1482491.2968602891</c:v>
                </c:pt>
                <c:pt idx="263">
                  <c:v>1486359.347969119</c:v>
                </c:pt>
                <c:pt idx="264">
                  <c:v>1493301.9899328095</c:v>
                </c:pt>
                <c:pt idx="265">
                  <c:v>1503133.7958033802</c:v>
                </c:pt>
                <c:pt idx="266">
                  <c:v>1514544.7143246506</c:v>
                </c:pt>
                <c:pt idx="267">
                  <c:v>1527384.7703314878</c:v>
                </c:pt>
                <c:pt idx="268">
                  <c:v>1540499.4030196324</c:v>
                </c:pt>
                <c:pt idx="269">
                  <c:v>1550363.2052344363</c:v>
                </c:pt>
                <c:pt idx="270">
                  <c:v>1555122.4236776782</c:v>
                </c:pt>
                <c:pt idx="271">
                  <c:v>1567479.9201429465</c:v>
                </c:pt>
                <c:pt idx="272">
                  <c:v>1579954.8828968464</c:v>
                </c:pt>
                <c:pt idx="273">
                  <c:v>1594509.1249093914</c:v>
                </c:pt>
                <c:pt idx="274">
                  <c:v>1608278.4436195793</c:v>
                </c:pt>
                <c:pt idx="275">
                  <c:v>1626027.3330450021</c:v>
                </c:pt>
                <c:pt idx="276">
                  <c:v>1637984.0909181687</c:v>
                </c:pt>
                <c:pt idx="277">
                  <c:v>1647780.0451403821</c:v>
                </c:pt>
                <c:pt idx="278">
                  <c:v>1661300.5288291899</c:v>
                </c:pt>
                <c:pt idx="279">
                  <c:v>1657254.5816612942</c:v>
                </c:pt>
                <c:pt idx="280">
                  <c:v>1672370.0505264231</c:v>
                </c:pt>
                <c:pt idx="281">
                  <c:v>1688953.5601169171</c:v>
                </c:pt>
                <c:pt idx="282">
                  <c:v>1755027.7128765036</c:v>
                </c:pt>
                <c:pt idx="283">
                  <c:v>1720215.3289293619</c:v>
                </c:pt>
                <c:pt idx="284">
                  <c:v>1729591.3562344196</c:v>
                </c:pt>
                <c:pt idx="285">
                  <c:v>1739300.2597326403</c:v>
                </c:pt>
                <c:pt idx="286">
                  <c:v>1752966.7433982298</c:v>
                </c:pt>
                <c:pt idx="287">
                  <c:v>1779319.8274802207</c:v>
                </c:pt>
                <c:pt idx="288">
                  <c:v>1796152.77380347</c:v>
                </c:pt>
                <c:pt idx="289">
                  <c:v>1817776.1577088067</c:v>
                </c:pt>
                <c:pt idx="290">
                  <c:v>1834628.8520590286</c:v>
                </c:pt>
                <c:pt idx="291">
                  <c:v>1849833.2039125664</c:v>
                </c:pt>
                <c:pt idx="292">
                  <c:v>1863228.3542970854</c:v>
                </c:pt>
                <c:pt idx="293">
                  <c:v>1884111.3988354488</c:v>
                </c:pt>
                <c:pt idx="294">
                  <c:v>1902096.8389215299</c:v>
                </c:pt>
                <c:pt idx="295">
                  <c:v>1927738.3607305433</c:v>
                </c:pt>
                <c:pt idx="296">
                  <c:v>1948664.6080912258</c:v>
                </c:pt>
                <c:pt idx="297">
                  <c:v>1968100.6851396845</c:v>
                </c:pt>
                <c:pt idx="298">
                  <c:v>1981729.5170304903</c:v>
                </c:pt>
                <c:pt idx="299">
                  <c:v>1991128.2677564546</c:v>
                </c:pt>
                <c:pt idx="300">
                  <c:v>2005623.5689885993</c:v>
                </c:pt>
                <c:pt idx="301">
                  <c:v>2024852.9176647123</c:v>
                </c:pt>
                <c:pt idx="302">
                  <c:v>2043998.9626134369</c:v>
                </c:pt>
                <c:pt idx="303">
                  <c:v>2065899.935477274</c:v>
                </c:pt>
                <c:pt idx="304">
                  <c:v>2081353.8427335741</c:v>
                </c:pt>
                <c:pt idx="305">
                  <c:v>2094283.1304871873</c:v>
                </c:pt>
                <c:pt idx="306">
                  <c:v>2102935.9903584113</c:v>
                </c:pt>
                <c:pt idx="307">
                  <c:v>2122538.1604374289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727424"/>
        <c:axId val="224728960"/>
      </c:lineChart>
      <c:dateAx>
        <c:axId val="224727424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crossAx val="224728960"/>
        <c:crosses val="autoZero"/>
        <c:auto val="1"/>
        <c:lblOffset val="100"/>
        <c:baseTimeUnit val="days"/>
        <c:majorUnit val="2"/>
        <c:majorTimeUnit val="days"/>
      </c:dateAx>
      <c:valAx>
        <c:axId val="2247289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2472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300250259415248E-2"/>
          <c:y val="0.11243187783345264"/>
          <c:w val="0.797065055240188"/>
          <c:h val="0.70233595800524928"/>
        </c:manualLayout>
      </c:layout>
      <c:lineChart>
        <c:grouping val="standard"/>
        <c:varyColors val="0"/>
        <c:ser>
          <c:idx val="1"/>
          <c:order val="0"/>
          <c:tx>
            <c:strRef>
              <c:f>Summary!$X$1</c:f>
              <c:strCache>
                <c:ptCount val="1"/>
                <c:pt idx="0">
                  <c:v>World Weekly Rate</c:v>
                </c:pt>
              </c:strCache>
            </c:strRef>
          </c:tx>
          <c:marker>
            <c:symbol val="none"/>
          </c:marker>
          <c:cat>
            <c:numRef>
              <c:f>Summary!$A$2:$A$309</c:f>
              <c:numCache>
                <c:formatCode>m/d/yyyy</c:formatCode>
                <c:ptCount val="3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</c:numCache>
            </c:numRef>
          </c:cat>
          <c:val>
            <c:numRef>
              <c:f>Summary!$X$2:$X$309</c:f>
              <c:numCache>
                <c:formatCode>0.0%</c:formatCode>
                <c:ptCount val="308"/>
                <c:pt idx="7">
                  <c:v>11.108108108108109</c:v>
                </c:pt>
                <c:pt idx="8">
                  <c:v>12.611026033690658</c:v>
                </c:pt>
                <c:pt idx="9">
                  <c:v>10.547290116896917</c:v>
                </c:pt>
                <c:pt idx="10">
                  <c:v>8.3713490959666199</c:v>
                </c:pt>
                <c:pt idx="11">
                  <c:v>7.9258734655335221</c:v>
                </c:pt>
                <c:pt idx="12">
                  <c:v>6.7922787837376157</c:v>
                </c:pt>
                <c:pt idx="13">
                  <c:v>4.2832556471853707</c:v>
                </c:pt>
                <c:pt idx="14">
                  <c:v>4.4827250608272502</c:v>
                </c:pt>
                <c:pt idx="15">
                  <c:v>3.7423193685488769</c:v>
                </c:pt>
                <c:pt idx="16">
                  <c:v>3.4651889168765742</c:v>
                </c:pt>
                <c:pt idx="17">
                  <c:v>3.0836517693969099</c:v>
                </c:pt>
                <c:pt idx="18">
                  <c:v>2.3917912670518855</c:v>
                </c:pt>
                <c:pt idx="19">
                  <c:v>2.1509481414415772</c:v>
                </c:pt>
                <c:pt idx="20">
                  <c:v>1.8752302025782688</c:v>
                </c:pt>
                <c:pt idx="21">
                  <c:v>1.6363438992618324</c:v>
                </c:pt>
                <c:pt idx="22">
                  <c:v>1.9589201116230774</c:v>
                </c:pt>
                <c:pt idx="23">
                  <c:v>1.9448418236799256</c:v>
                </c:pt>
                <c:pt idx="24">
                  <c:v>1.8596481775814229</c:v>
                </c:pt>
                <c:pt idx="25">
                  <c:v>1.7739533261936191</c:v>
                </c:pt>
                <c:pt idx="26">
                  <c:v>1.7131632486027641</c:v>
                </c:pt>
                <c:pt idx="27">
                  <c:v>1.6770751958574202</c:v>
                </c:pt>
                <c:pt idx="28">
                  <c:v>1.6726593251072486</c:v>
                </c:pt>
                <c:pt idx="29">
                  <c:v>1.2621997680967367</c:v>
                </c:pt>
                <c:pt idx="30">
                  <c:v>1.1488480571710498</c:v>
                </c:pt>
                <c:pt idx="31">
                  <c:v>1.1385879012631823</c:v>
                </c:pt>
                <c:pt idx="32">
                  <c:v>1.1089349394883892</c:v>
                </c:pt>
                <c:pt idx="33">
                  <c:v>1.0861315861315861</c:v>
                </c:pt>
                <c:pt idx="34">
                  <c:v>1.0702307753733131</c:v>
                </c:pt>
                <c:pt idx="35">
                  <c:v>1.0760962969817955</c:v>
                </c:pt>
                <c:pt idx="36">
                  <c:v>1.0860509980445938</c:v>
                </c:pt>
                <c:pt idx="37">
                  <c:v>1.0947516364535481</c:v>
                </c:pt>
                <c:pt idx="38">
                  <c:v>1.0943268998333313</c:v>
                </c:pt>
                <c:pt idx="39">
                  <c:v>1.1188326897512186</c:v>
                </c:pt>
                <c:pt idx="40">
                  <c:v>1.1349629257257761</c:v>
                </c:pt>
                <c:pt idx="41">
                  <c:v>1.1545607162842753</c:v>
                </c:pt>
                <c:pt idx="42">
                  <c:v>1.1686425789648267</c:v>
                </c:pt>
                <c:pt idx="43">
                  <c:v>1.1828266228430566</c:v>
                </c:pt>
                <c:pt idx="44">
                  <c:v>1.2101183966525606</c:v>
                </c:pt>
                <c:pt idx="45">
                  <c:v>1.2304651622429168</c:v>
                </c:pt>
                <c:pt idx="46">
                  <c:v>1.2428851093684581</c:v>
                </c:pt>
                <c:pt idx="47">
                  <c:v>1.2577041047957569</c:v>
                </c:pt>
                <c:pt idx="48">
                  <c:v>1.2772176985050192</c:v>
                </c:pt>
                <c:pt idx="49">
                  <c:v>1.3231676548505109</c:v>
                </c:pt>
                <c:pt idx="50">
                  <c:v>1.3111476615654944</c:v>
                </c:pt>
                <c:pt idx="51">
                  <c:v>1.4262573673870333</c:v>
                </c:pt>
                <c:pt idx="52">
                  <c:v>1.4749140179145093</c:v>
                </c:pt>
                <c:pt idx="53">
                  <c:v>1.5245322529248417</c:v>
                </c:pt>
                <c:pt idx="54">
                  <c:v>1.5983694599496399</c:v>
                </c:pt>
                <c:pt idx="55">
                  <c:v>1.6627144085948964</c:v>
                </c:pt>
                <c:pt idx="56">
                  <c:v>1.707504071822985</c:v>
                </c:pt>
                <c:pt idx="57">
                  <c:v>1.8911276812915392</c:v>
                </c:pt>
                <c:pt idx="58">
                  <c:v>1.8745187440165849</c:v>
                </c:pt>
                <c:pt idx="59">
                  <c:v>1.950864515467748</c:v>
                </c:pt>
                <c:pt idx="60">
                  <c:v>2.0126965547307507</c:v>
                </c:pt>
                <c:pt idx="61">
                  <c:v>2.0836757626166369</c:v>
                </c:pt>
                <c:pt idx="62">
                  <c:v>2.1198267467337497</c:v>
                </c:pt>
                <c:pt idx="63">
                  <c:v>2.1757159807365705</c:v>
                </c:pt>
                <c:pt idx="64">
                  <c:v>2.1819638832695407</c:v>
                </c:pt>
                <c:pt idx="65">
                  <c:v>2.1798785304610773</c:v>
                </c:pt>
                <c:pt idx="66">
                  <c:v>2.1695640466558084</c:v>
                </c:pt>
                <c:pt idx="67">
                  <c:v>2.1367871342947007</c:v>
                </c:pt>
                <c:pt idx="68">
                  <c:v>2.0682637073302264</c:v>
                </c:pt>
                <c:pt idx="69">
                  <c:v>2.0515908144759569</c:v>
                </c:pt>
                <c:pt idx="70">
                  <c:v>1.9944759770228018</c:v>
                </c:pt>
                <c:pt idx="71">
                  <c:v>1.913368996074329</c:v>
                </c:pt>
                <c:pt idx="72">
                  <c:v>1.8471829169834026</c:v>
                </c:pt>
                <c:pt idx="73">
                  <c:v>1.8123515762994311</c:v>
                </c:pt>
                <c:pt idx="74">
                  <c:v>1.7664829061015914</c:v>
                </c:pt>
                <c:pt idx="75">
                  <c:v>1.7192227907089697</c:v>
                </c:pt>
                <c:pt idx="76">
                  <c:v>1.6631109276292235</c:v>
                </c:pt>
                <c:pt idx="77">
                  <c:v>1.620304416124726</c:v>
                </c:pt>
                <c:pt idx="78">
                  <c:v>1.5744056812226945</c:v>
                </c:pt>
                <c:pt idx="79">
                  <c:v>1.5436561345430357</c:v>
                </c:pt>
                <c:pt idx="80">
                  <c:v>1.4794572944226194</c:v>
                </c:pt>
                <c:pt idx="81">
                  <c:v>1.4516612098748933</c:v>
                </c:pt>
                <c:pt idx="82">
                  <c:v>1.425409690424734</c:v>
                </c:pt>
                <c:pt idx="83">
                  <c:v>1.3857356026522758</c:v>
                </c:pt>
                <c:pt idx="84">
                  <c:v>1.3606310353225191</c:v>
                </c:pt>
                <c:pt idx="85">
                  <c:v>1.3493258532610399</c:v>
                </c:pt>
                <c:pt idx="86">
                  <c:v>1.3242098717340174</c:v>
                </c:pt>
                <c:pt idx="87">
                  <c:v>1.3083492425123369</c:v>
                </c:pt>
                <c:pt idx="88">
                  <c:v>1.3003763510732775</c:v>
                </c:pt>
                <c:pt idx="89">
                  <c:v>1.2894347318131558</c:v>
                </c:pt>
                <c:pt idx="90">
                  <c:v>1.2900031980698232</c:v>
                </c:pt>
                <c:pt idx="91">
                  <c:v>1.2759459255710572</c:v>
                </c:pt>
                <c:pt idx="92">
                  <c:v>1.258397219794978</c:v>
                </c:pt>
                <c:pt idx="93">
                  <c:v>1.2548898732295595</c:v>
                </c:pt>
                <c:pt idx="94">
                  <c:v>1.2498046604500295</c:v>
                </c:pt>
                <c:pt idx="95">
                  <c:v>1.2374035918528479</c:v>
                </c:pt>
                <c:pt idx="96">
                  <c:v>1.2303581461327475</c:v>
                </c:pt>
                <c:pt idx="97">
                  <c:v>1.2224553150793906</c:v>
                </c:pt>
                <c:pt idx="98">
                  <c:v>1.2174535862606564</c:v>
                </c:pt>
                <c:pt idx="99">
                  <c:v>1.2022828580762934</c:v>
                </c:pt>
                <c:pt idx="100">
                  <c:v>1.1894512400962864</c:v>
                </c:pt>
                <c:pt idx="101">
                  <c:v>1.1831700121446616</c:v>
                </c:pt>
                <c:pt idx="102">
                  <c:v>1.1801307431494459</c:v>
                </c:pt>
                <c:pt idx="103">
                  <c:v>1.1779529904358128</c:v>
                </c:pt>
                <c:pt idx="104">
                  <c:v>1.1752962875730251</c:v>
                </c:pt>
                <c:pt idx="105">
                  <c:v>1.1757905573336056</c:v>
                </c:pt>
                <c:pt idx="106">
                  <c:v>1.1808105142214278</c:v>
                </c:pt>
                <c:pt idx="107">
                  <c:v>1.1777292564665647</c:v>
                </c:pt>
                <c:pt idx="108">
                  <c:v>1.1740899583146478</c:v>
                </c:pt>
                <c:pt idx="109">
                  <c:v>1.1696652350381225</c:v>
                </c:pt>
                <c:pt idx="110">
                  <c:v>1.1659056308094629</c:v>
                </c:pt>
                <c:pt idx="111">
                  <c:v>1.1636130375180433</c:v>
                </c:pt>
                <c:pt idx="112">
                  <c:v>1.1575561313872695</c:v>
                </c:pt>
                <c:pt idx="113">
                  <c:v>1.1550932751699423</c:v>
                </c:pt>
                <c:pt idx="114">
                  <c:v>1.1534467189969488</c:v>
                </c:pt>
                <c:pt idx="115">
                  <c:v>1.1516047802079965</c:v>
                </c:pt>
                <c:pt idx="116">
                  <c:v>1.1491872026689427</c:v>
                </c:pt>
                <c:pt idx="117">
                  <c:v>1.1494765774012425</c:v>
                </c:pt>
                <c:pt idx="118">
                  <c:v>1.149118655640428</c:v>
                </c:pt>
                <c:pt idx="119">
                  <c:v>1.1494021878906413</c:v>
                </c:pt>
                <c:pt idx="120">
                  <c:v>1.148635023073219</c:v>
                </c:pt>
                <c:pt idx="121">
                  <c:v>1.1471640101471772</c:v>
                </c:pt>
                <c:pt idx="122">
                  <c:v>1.1459395934630221</c:v>
                </c:pt>
                <c:pt idx="123">
                  <c:v>1.147231427225784</c:v>
                </c:pt>
                <c:pt idx="124">
                  <c:v>1.1443411552365366</c:v>
                </c:pt>
                <c:pt idx="125">
                  <c:v>1.141324171637238</c:v>
                </c:pt>
                <c:pt idx="126">
                  <c:v>1.1391617925608308</c:v>
                </c:pt>
                <c:pt idx="127">
                  <c:v>1.1384679125058992</c:v>
                </c:pt>
                <c:pt idx="128">
                  <c:v>1.1369186444275436</c:v>
                </c:pt>
                <c:pt idx="129">
                  <c:v>1.1409800311165228</c:v>
                </c:pt>
                <c:pt idx="130">
                  <c:v>1.1404192570733149</c:v>
                </c:pt>
                <c:pt idx="131">
                  <c:v>1.1402697804446575</c:v>
                </c:pt>
                <c:pt idx="132">
                  <c:v>1.1410849312637374</c:v>
                </c:pt>
                <c:pt idx="133">
                  <c:v>1.143512849209124</c:v>
                </c:pt>
                <c:pt idx="134">
                  <c:v>1.1418568876350375</c:v>
                </c:pt>
                <c:pt idx="135">
                  <c:v>1.1427845601360505</c:v>
                </c:pt>
                <c:pt idx="136">
                  <c:v>1.1382897588833305</c:v>
                </c:pt>
                <c:pt idx="137">
                  <c:v>1.136799641183821</c:v>
                </c:pt>
                <c:pt idx="138">
                  <c:v>1.1361586580723579</c:v>
                </c:pt>
                <c:pt idx="139">
                  <c:v>1.1354723671333682</c:v>
                </c:pt>
                <c:pt idx="140">
                  <c:v>1.1308421811946745</c:v>
                </c:pt>
                <c:pt idx="141">
                  <c:v>1.1328958229213544</c:v>
                </c:pt>
                <c:pt idx="142">
                  <c:v>1.1274165936749003</c:v>
                </c:pt>
                <c:pt idx="143">
                  <c:v>1.1261483935503356</c:v>
                </c:pt>
                <c:pt idx="144">
                  <c:v>1.1269997269841505</c:v>
                </c:pt>
                <c:pt idx="145">
                  <c:v>1.1285997672145618</c:v>
                </c:pt>
                <c:pt idx="146">
                  <c:v>1.1286366662142329</c:v>
                </c:pt>
                <c:pt idx="147">
                  <c:v>1.1344672367296769</c:v>
                </c:pt>
                <c:pt idx="148">
                  <c:v>1.1296824092043083</c:v>
                </c:pt>
                <c:pt idx="149">
                  <c:v>1.1352300243082423</c:v>
                </c:pt>
                <c:pt idx="150">
                  <c:v>1.1319503455152033</c:v>
                </c:pt>
                <c:pt idx="151">
                  <c:v>1.1334795778316562</c:v>
                </c:pt>
                <c:pt idx="152">
                  <c:v>1.1324458858941386</c:v>
                </c:pt>
                <c:pt idx="153">
                  <c:v>1.1332926348859913</c:v>
                </c:pt>
                <c:pt idx="154">
                  <c:v>1.1294098767058485</c:v>
                </c:pt>
                <c:pt idx="155">
                  <c:v>1.1320361687868867</c:v>
                </c:pt>
                <c:pt idx="156">
                  <c:v>1.1311699753467577</c:v>
                </c:pt>
                <c:pt idx="157">
                  <c:v>1.1350952546257855</c:v>
                </c:pt>
                <c:pt idx="158">
                  <c:v>1.1329071760752232</c:v>
                </c:pt>
                <c:pt idx="159">
                  <c:v>1.1322735999804805</c:v>
                </c:pt>
                <c:pt idx="160">
                  <c:v>1.1308767150438075</c:v>
                </c:pt>
                <c:pt idx="161">
                  <c:v>1.1338245966604585</c:v>
                </c:pt>
                <c:pt idx="162">
                  <c:v>1.1311063911751187</c:v>
                </c:pt>
                <c:pt idx="163">
                  <c:v>1.1299083453144048</c:v>
                </c:pt>
                <c:pt idx="164">
                  <c:v>1.1290414833957694</c:v>
                </c:pt>
                <c:pt idx="165">
                  <c:v>1.128517924329409</c:v>
                </c:pt>
                <c:pt idx="166">
                  <c:v>1.1279291091734143</c:v>
                </c:pt>
                <c:pt idx="167">
                  <c:v>1.1292272751831405</c:v>
                </c:pt>
                <c:pt idx="168">
                  <c:v>1.126155956609419</c:v>
                </c:pt>
                <c:pt idx="169" formatCode="0.00%">
                  <c:v>1.128685610574458</c:v>
                </c:pt>
                <c:pt idx="170" formatCode="0.00%">
                  <c:v>1.1285421834895157</c:v>
                </c:pt>
                <c:pt idx="171" formatCode="0.00%">
                  <c:v>1.1287440505980622</c:v>
                </c:pt>
                <c:pt idx="172" formatCode="0.00%">
                  <c:v>1.1275709500688533</c:v>
                </c:pt>
                <c:pt idx="173" formatCode="0.00%">
                  <c:v>1.1277351753376219</c:v>
                </c:pt>
                <c:pt idx="174" formatCode="0.00%">
                  <c:v>1.1263318072746658</c:v>
                </c:pt>
                <c:pt idx="175" formatCode="0.00%">
                  <c:v>1.1256487574617073</c:v>
                </c:pt>
                <c:pt idx="176" formatCode="0.00%">
                  <c:v>1.1252619101997487</c:v>
                </c:pt>
                <c:pt idx="177" formatCode="0.00%">
                  <c:v>1.1245618362635994</c:v>
                </c:pt>
                <c:pt idx="178" formatCode="0.00%">
                  <c:v>1.1238422231077627</c:v>
                </c:pt>
                <c:pt idx="179" formatCode="0.00%">
                  <c:v>1.1237095147717449</c:v>
                </c:pt>
                <c:pt idx="180" formatCode="0.00%">
                  <c:v>1.1220126902501613</c:v>
                </c:pt>
                <c:pt idx="181" formatCode="0.00%">
                  <c:v>1.1218375904576212</c:v>
                </c:pt>
                <c:pt idx="182" formatCode="0.00%">
                  <c:v>1.1235948093017532</c:v>
                </c:pt>
                <c:pt idx="183" formatCode="0.00%">
                  <c:v>1.1235656953679225</c:v>
                </c:pt>
                <c:pt idx="184" formatCode="0.00%">
                  <c:v>1.1235897578557383</c:v>
                </c:pt>
                <c:pt idx="185" formatCode="0.00%">
                  <c:v>1.122722561558791</c:v>
                </c:pt>
                <c:pt idx="186" formatCode="0.00%">
                  <c:v>1.1202861335567948</c:v>
                </c:pt>
                <c:pt idx="187" formatCode="0.00%">
                  <c:v>1.1209210072872791</c:v>
                </c:pt>
                <c:pt idx="188" formatCode="0.00%">
                  <c:v>1.1164006275862308</c:v>
                </c:pt>
                <c:pt idx="189" formatCode="0.00%">
                  <c:v>1.1181513932608174</c:v>
                </c:pt>
                <c:pt idx="190" formatCode="0.00%">
                  <c:v>1.1157076806069335</c:v>
                </c:pt>
                <c:pt idx="191" formatCode="0.00%">
                  <c:v>1.1139522263571251</c:v>
                </c:pt>
                <c:pt idx="192" formatCode="0.00%">
                  <c:v>1.1123492598547791</c:v>
                </c:pt>
                <c:pt idx="193" formatCode="0.00%">
                  <c:v>1.1124116530455146</c:v>
                </c:pt>
                <c:pt idx="194" formatCode="0.00%">
                  <c:v>1.1092744898287323</c:v>
                </c:pt>
                <c:pt idx="195" formatCode="0.00%">
                  <c:v>1.1110304843474548</c:v>
                </c:pt>
                <c:pt idx="196" formatCode="0.00%">
                  <c:v>1.1046909256507442</c:v>
                </c:pt>
                <c:pt idx="197" formatCode="0.00%">
                  <c:v>1.103504021196912</c:v>
                </c:pt>
                <c:pt idx="198" formatCode="0.00%">
                  <c:v>1.1015274698089492</c:v>
                </c:pt>
                <c:pt idx="199" formatCode="0.00%">
                  <c:v>1.100149452211175</c:v>
                </c:pt>
                <c:pt idx="200" formatCode="0.00%">
                  <c:v>1.0985738224408219</c:v>
                </c:pt>
                <c:pt idx="201" formatCode="0.00%">
                  <c:v>1.0988620192921992</c:v>
                </c:pt>
                <c:pt idx="202" formatCode="0.00%">
                  <c:v>1.0972739171738866</c:v>
                </c:pt>
                <c:pt idx="203" formatCode="0.00%">
                  <c:v>1.0966840072373134</c:v>
                </c:pt>
                <c:pt idx="204" formatCode="0.00%">
                  <c:v>1.0947181173483016</c:v>
                </c:pt>
                <c:pt idx="205" formatCode="0.00%">
                  <c:v>1.0919541588218744</c:v>
                </c:pt>
                <c:pt idx="206" formatCode="0.00%">
                  <c:v>1.0927914675112003</c:v>
                </c:pt>
                <c:pt idx="207" formatCode="0.00%">
                  <c:v>1.091155568236589</c:v>
                </c:pt>
                <c:pt idx="208" formatCode="0.00%">
                  <c:v>1.0892119235282851</c:v>
                </c:pt>
                <c:pt idx="209" formatCode="0.00%">
                  <c:v>1.0882015951069401</c:v>
                </c:pt>
                <c:pt idx="210" formatCode="0.00%">
                  <c:v>1.0863046882210106</c:v>
                </c:pt>
                <c:pt idx="211" formatCode="0.00%">
                  <c:v>1.0847837187371374</c:v>
                </c:pt>
                <c:pt idx="212" formatCode="0.00%">
                  <c:v>1.0845611140340892</c:v>
                </c:pt>
                <c:pt idx="213" formatCode="0.00%">
                  <c:v>1.0812608322232293</c:v>
                </c:pt>
                <c:pt idx="214" formatCode="0.00%">
                  <c:v>1.0806670817609263</c:v>
                </c:pt>
                <c:pt idx="215" formatCode="0.00%">
                  <c:v>1.0806841448290176</c:v>
                </c:pt>
                <c:pt idx="216" formatCode="0.00%">
                  <c:v>1.0791051519460315</c:v>
                </c:pt>
                <c:pt idx="217" formatCode="0.00%">
                  <c:v>1.0787788303222035</c:v>
                </c:pt>
                <c:pt idx="218" formatCode="0.00%">
                  <c:v>1.0782303648793441</c:v>
                </c:pt>
                <c:pt idx="219" formatCode="0.00%">
                  <c:v>1.0777896987760027</c:v>
                </c:pt>
                <c:pt idx="220" formatCode="0.00%">
                  <c:v>1.0772694432899268</c:v>
                </c:pt>
                <c:pt idx="221" formatCode="0.00%">
                  <c:v>1.0769538357513517</c:v>
                </c:pt>
                <c:pt idx="222" formatCode="0.00%">
                  <c:v>1.0776995266747766</c:v>
                </c:pt>
                <c:pt idx="223" formatCode="0.00%">
                  <c:v>1.0778802092163178</c:v>
                </c:pt>
                <c:pt idx="224" formatCode="0.00%">
                  <c:v>1.0767087140765648</c:v>
                </c:pt>
                <c:pt idx="225" formatCode="0.00%">
                  <c:v>1.0757475607224074</c:v>
                </c:pt>
                <c:pt idx="226" formatCode="0.00%">
                  <c:v>1.0758065835954778</c:v>
                </c:pt>
                <c:pt idx="227" formatCode="0.00%">
                  <c:v>1.0750782430917407</c:v>
                </c:pt>
                <c:pt idx="228" formatCode="0.00%">
                  <c:v>1.0745810452001805</c:v>
                </c:pt>
                <c:pt idx="229" formatCode="0.00%">
                  <c:v>1.0725008001838903</c:v>
                </c:pt>
                <c:pt idx="230" formatCode="0.00%">
                  <c:v>1.0707233133571332</c:v>
                </c:pt>
                <c:pt idx="231" formatCode="0.00%">
                  <c:v>1.0703889263009572</c:v>
                </c:pt>
                <c:pt idx="232" formatCode="0.00%">
                  <c:v>1.0705964328411455</c:v>
                </c:pt>
                <c:pt idx="233" formatCode="0.00%">
                  <c:v>1.0703482690869368</c:v>
                </c:pt>
                <c:pt idx="234" formatCode="0.00%">
                  <c:v>1.0701774924305476</c:v>
                </c:pt>
                <c:pt idx="235" formatCode="0.00%">
                  <c:v>1.0663709521656428</c:v>
                </c:pt>
                <c:pt idx="236" formatCode="0.00%">
                  <c:v>1.0679835197986216</c:v>
                </c:pt>
                <c:pt idx="237" formatCode="0.00%">
                  <c:v>1.0721100288124272</c:v>
                </c:pt>
                <c:pt idx="238" formatCode="0.00%">
                  <c:v>1.0682005530271195</c:v>
                </c:pt>
                <c:pt idx="239" formatCode="0.00%">
                  <c:v>1.0680708695458419</c:v>
                </c:pt>
                <c:pt idx="240" formatCode="0.00%">
                  <c:v>1.0675803549493841</c:v>
                </c:pt>
                <c:pt idx="241" formatCode="0.00%">
                  <c:v>1.0670785348994312</c:v>
                </c:pt>
                <c:pt idx="242" formatCode="0.00%">
                  <c:v>1.070313647976717</c:v>
                </c:pt>
                <c:pt idx="243" formatCode="0.00%">
                  <c:v>1.0704065639239606</c:v>
                </c:pt>
                <c:pt idx="244" formatCode="0.00%">
                  <c:v>1.0662480692343135</c:v>
                </c:pt>
                <c:pt idx="245" formatCode="0.00%">
                  <c:v>1.0677253149814432</c:v>
                </c:pt>
                <c:pt idx="246" formatCode="0.00%">
                  <c:v>1.0714251114793503</c:v>
                </c:pt>
                <c:pt idx="247" formatCode="0.00%">
                  <c:v>1.0709025860748058</c:v>
                </c:pt>
                <c:pt idx="248" formatCode="0.00%">
                  <c:v>1.0701202907311129</c:v>
                </c:pt>
                <c:pt idx="249" formatCode="0.00%">
                  <c:v>1.0693309273431324</c:v>
                </c:pt>
                <c:pt idx="250" formatCode="0.00%">
                  <c:v>1.0674592489991535</c:v>
                </c:pt>
                <c:pt idx="251" formatCode="0.00%">
                  <c:v>1.0674068006348429</c:v>
                </c:pt>
                <c:pt idx="252" formatCode="0.00%">
                  <c:v>1.0688568080985945</c:v>
                </c:pt>
                <c:pt idx="253" formatCode="0.00%">
                  <c:v>1.0636858025578766</c:v>
                </c:pt>
                <c:pt idx="254" formatCode="0.00%">
                  <c:v>1.0621472986595601</c:v>
                </c:pt>
                <c:pt idx="255" formatCode="0.00%">
                  <c:v>1.0624704400229816</c:v>
                </c:pt>
                <c:pt idx="256" formatCode="0.00%">
                  <c:v>1.0626919526995415</c:v>
                </c:pt>
                <c:pt idx="257" formatCode="0.00%">
                  <c:v>1.063724306945439</c:v>
                </c:pt>
                <c:pt idx="258" formatCode="0.00%">
                  <c:v>1.0643673911248985</c:v>
                </c:pt>
                <c:pt idx="259" formatCode="0.00%">
                  <c:v>1.064417304792471</c:v>
                </c:pt>
                <c:pt idx="260" formatCode="0.00%">
                  <c:v>1.065224205453158</c:v>
                </c:pt>
                <c:pt idx="261" formatCode="0.00%">
                  <c:v>1.0662275644398902</c:v>
                </c:pt>
                <c:pt idx="262" formatCode="0.00%">
                  <c:v>1.0663632177677902</c:v>
                </c:pt>
                <c:pt idx="263" formatCode="0.00%">
                  <c:v>1.0660451864402276</c:v>
                </c:pt>
                <c:pt idx="264" formatCode="0.00%">
                  <c:v>1.0654604600331616</c:v>
                </c:pt>
                <c:pt idx="265" formatCode="0.00%">
                  <c:v>1.0648911334921032</c:v>
                </c:pt>
                <c:pt idx="266" formatCode="0.00%">
                  <c:v>1.0651317147978885</c:v>
                </c:pt>
                <c:pt idx="267" formatCode="0.00%">
                  <c:v>1.065786744134275</c:v>
                </c:pt>
                <c:pt idx="268" formatCode="0.00%">
                  <c:v>1.0665168538838332</c:v>
                </c:pt>
                <c:pt idx="269" formatCode="0.00%">
                  <c:v>1.0662138636764527</c:v>
                </c:pt>
                <c:pt idx="270" formatCode="0.00%">
                  <c:v>1.0661852031970369</c:v>
                </c:pt>
                <c:pt idx="271" formatCode="0.00%">
                  <c:v>1.0686215948001676</c:v>
                </c:pt>
                <c:pt idx="272" formatCode="0.00%">
                  <c:v>1.0695741236411445</c:v>
                </c:pt>
                <c:pt idx="273" formatCode="0.00%">
                  <c:v>1.0705258994779772</c:v>
                </c:pt>
                <c:pt idx="274" formatCode="0.00%">
                  <c:v>1.0713958339323522</c:v>
                </c:pt>
                <c:pt idx="275" formatCode="0.00%">
                  <c:v>1.0730752566671939</c:v>
                </c:pt>
                <c:pt idx="276" formatCode="0.00%">
                  <c:v>1.0741946949233037</c:v>
                </c:pt>
                <c:pt idx="277" formatCode="0.00%">
                  <c:v>1.0763137626863513</c:v>
                </c:pt>
                <c:pt idx="278" formatCode="0.00%">
                  <c:v>1.0767843677345761</c:v>
                </c:pt>
                <c:pt idx="279" formatCode="0.00%">
                  <c:v>1.0780183371063121</c:v>
                </c:pt>
                <c:pt idx="280" formatCode="0.00%">
                  <c:v>1.0789404299726957</c:v>
                </c:pt>
                <c:pt idx="281" formatCode="0.00%">
                  <c:v>1.0796707684783702</c:v>
                </c:pt>
                <c:pt idx="282" formatCode="0.00%">
                  <c:v>1.0801136607721034</c:v>
                </c:pt>
                <c:pt idx="283" formatCode="0.00%">
                  <c:v>1.0811097348821752</c:v>
                </c:pt>
                <c:pt idx="284" formatCode="0.00%">
                  <c:v>1.0814898066499643</c:v>
                </c:pt>
                <c:pt idx="285" formatCode="0.00%">
                  <c:v>1.079593336336127</c:v>
                </c:pt>
                <c:pt idx="286" formatCode="0.00%">
                  <c:v>1.0782461751636747</c:v>
                </c:pt>
                <c:pt idx="287" formatCode="0.00%">
                  <c:v>1.0811350662734829</c:v>
                </c:pt>
                <c:pt idx="288" formatCode="0.00%">
                  <c:v>1.0813390245231977</c:v>
                </c:pt>
                <c:pt idx="289" formatCode="0.00%">
                  <c:v>1.0820164691368543</c:v>
                </c:pt>
                <c:pt idx="290" formatCode="0.00%">
                  <c:v>1.0831322734941122</c:v>
                </c:pt>
                <c:pt idx="291" formatCode="0.00%">
                  <c:v>1.0850606185801084</c:v>
                </c:pt>
                <c:pt idx="292" formatCode="0.00%">
                  <c:v>1.0846318087989477</c:v>
                </c:pt>
                <c:pt idx="293" formatCode="0.00%">
                  <c:v>1.0862536426497449</c:v>
                </c:pt>
                <c:pt idx="294" formatCode="0.00%">
                  <c:v>1.0841863362742352</c:v>
                </c:pt>
                <c:pt idx="295" formatCode="0.00%">
                  <c:v>1.0843560869211801</c:v>
                </c:pt>
                <c:pt idx="296" formatCode="0.00%">
                  <c:v>1.0833797300385883</c:v>
                </c:pt>
                <c:pt idx="297" formatCode="0.00%">
                  <c:v>1.082743605119864</c:v>
                </c:pt>
                <c:pt idx="298" formatCode="0.00%">
                  <c:v>1.0799447169316791</c:v>
                </c:pt>
                <c:pt idx="299" formatCode="0.00%">
                  <c:v>1.0804264632981817</c:v>
                </c:pt>
                <c:pt idx="300" formatCode="0.00%">
                  <c:v>1.0804866046974573</c:v>
                </c:pt>
                <c:pt idx="301" formatCode="0.00%">
                  <c:v>1.0790821213853228</c:v>
                </c:pt>
                <c:pt idx="302" formatCode="0.00%">
                  <c:v>1.078174321853026</c:v>
                </c:pt>
                <c:pt idx="303" formatCode="0.00%">
                  <c:v>1.0775500660602004</c:v>
                </c:pt>
                <c:pt idx="304" formatCode="0.00%">
                  <c:v>1.0765555357843997</c:v>
                </c:pt>
                <c:pt idx="305" formatCode="0.00%">
                  <c:v>1.0761391601437069</c:v>
                </c:pt>
                <c:pt idx="306" formatCode="0.00%">
                  <c:v>1.0752506558600583</c:v>
                </c:pt>
                <c:pt idx="307" formatCode="0.00%">
                  <c:v>1.0740599159763866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Summary!$Y$1</c:f>
              <c:strCache>
                <c:ptCount val="1"/>
                <c:pt idx="0">
                  <c:v>USA Rate</c:v>
                </c:pt>
              </c:strCache>
            </c:strRef>
          </c:tx>
          <c:marker>
            <c:symbol val="none"/>
          </c:marker>
          <c:cat>
            <c:numRef>
              <c:f>Summary!$A$2:$A$309</c:f>
              <c:numCache>
                <c:formatCode>m/d/yyyy</c:formatCode>
                <c:ptCount val="3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</c:numCache>
            </c:numRef>
          </c:cat>
          <c:val>
            <c:numRef>
              <c:f>Summary!$Y$2:$Y$309</c:f>
              <c:numCache>
                <c:formatCode>_-* #,##0_-;\-* #,##0_-;_-* "-"??_-;_-@_-</c:formatCode>
                <c:ptCount val="308"/>
                <c:pt idx="11" formatCode="0.0%">
                  <c:v>1.6</c:v>
                </c:pt>
                <c:pt idx="12" formatCode="0.0%">
                  <c:v>2.2000000000000002</c:v>
                </c:pt>
                <c:pt idx="13" formatCode="0.0%">
                  <c:v>2.2000000000000002</c:v>
                </c:pt>
                <c:pt idx="14" formatCode="0.0%">
                  <c:v>2.4</c:v>
                </c:pt>
                <c:pt idx="15" formatCode="0.0%">
                  <c:v>2.4</c:v>
                </c:pt>
                <c:pt idx="16" formatCode="0.0%">
                  <c:v>2</c:v>
                </c:pt>
                <c:pt idx="17" formatCode="0.0%">
                  <c:v>1.5</c:v>
                </c:pt>
                <c:pt idx="18" formatCode="0.0%">
                  <c:v>1.5</c:v>
                </c:pt>
                <c:pt idx="19" formatCode="0.0%">
                  <c:v>1.0909090909090908</c:v>
                </c:pt>
                <c:pt idx="20" formatCode="0.0%">
                  <c:v>1.1818181818181819</c:v>
                </c:pt>
                <c:pt idx="21" formatCode="0.0%">
                  <c:v>1.0833333333333333</c:v>
                </c:pt>
                <c:pt idx="22" formatCode="0.0%">
                  <c:v>1.25</c:v>
                </c:pt>
                <c:pt idx="23" formatCode="0.0%">
                  <c:v>1.25</c:v>
                </c:pt>
                <c:pt idx="24" formatCode="0.0%">
                  <c:v>1.25</c:v>
                </c:pt>
                <c:pt idx="25" formatCode="0.0%">
                  <c:v>1.25</c:v>
                </c:pt>
                <c:pt idx="26" formatCode="0.0%">
                  <c:v>1.25</c:v>
                </c:pt>
                <c:pt idx="27" formatCode="0.0%">
                  <c:v>1.1538461538461537</c:v>
                </c:pt>
                <c:pt idx="28" formatCode="0.0%">
                  <c:v>1.1538461538461537</c:v>
                </c:pt>
                <c:pt idx="29" formatCode="0.0%">
                  <c:v>1</c:v>
                </c:pt>
                <c:pt idx="30" formatCode="0.0%">
                  <c:v>2.3333333333333335</c:v>
                </c:pt>
                <c:pt idx="31" formatCode="0.0%">
                  <c:v>2.3333333333333335</c:v>
                </c:pt>
                <c:pt idx="32" formatCode="0.0%">
                  <c:v>2.3333333333333335</c:v>
                </c:pt>
                <c:pt idx="33" formatCode="0.0%">
                  <c:v>3.5333333333333332</c:v>
                </c:pt>
                <c:pt idx="34" formatCode="0.0%">
                  <c:v>3.5333333333333332</c:v>
                </c:pt>
                <c:pt idx="35" formatCode="0.0%">
                  <c:v>3.9333333333333331</c:v>
                </c:pt>
                <c:pt idx="36" formatCode="0.0%">
                  <c:v>4</c:v>
                </c:pt>
                <c:pt idx="37" formatCode="0.0%">
                  <c:v>1.7714285714285714</c:v>
                </c:pt>
                <c:pt idx="38" formatCode="0.0%">
                  <c:v>2</c:v>
                </c:pt>
                <c:pt idx="39" formatCode="0.0%">
                  <c:v>2.1714285714285713</c:v>
                </c:pt>
                <c:pt idx="40" formatCode="0.0%">
                  <c:v>1.9056603773584906</c:v>
                </c:pt>
                <c:pt idx="41" formatCode="0.0%">
                  <c:v>2.3018867924528301</c:v>
                </c:pt>
                <c:pt idx="42" formatCode="0.0%">
                  <c:v>2.593220338983051</c:v>
                </c:pt>
                <c:pt idx="43" formatCode="0.0%">
                  <c:v>3.6833333333333331</c:v>
                </c:pt>
                <c:pt idx="44" formatCode="0.0%">
                  <c:v>4.4838709677419351</c:v>
                </c:pt>
                <c:pt idx="45" formatCode="0.0%">
                  <c:v>5.9571428571428573</c:v>
                </c:pt>
                <c:pt idx="46" formatCode="0.0%">
                  <c:v>7.0657894736842106</c:v>
                </c:pt>
                <c:pt idx="47" formatCode="0.0%">
                  <c:v>5.9900990099009901</c:v>
                </c:pt>
                <c:pt idx="48" formatCode="0.0%">
                  <c:v>7.860655737704918</c:v>
                </c:pt>
                <c:pt idx="49" formatCode="0.0%">
                  <c:v>8.3725490196078436</c:v>
                </c:pt>
                <c:pt idx="50" formatCode="0.0%">
                  <c:v>7.5248868778280542</c:v>
                </c:pt>
                <c:pt idx="51" formatCode="0.0%">
                  <c:v>7.8381294964028774</c:v>
                </c:pt>
                <c:pt idx="52" formatCode="0.0%">
                  <c:v>6.537170263788969</c:v>
                </c:pt>
                <c:pt idx="53" formatCode="0.0%">
                  <c:v>6.5158286778398509</c:v>
                </c:pt>
                <c:pt idx="54" formatCode="0.0%">
                  <c:v>7.6561983471074377</c:v>
                </c:pt>
                <c:pt idx="55" formatCode="0.0%">
                  <c:v>6.6955161626694473</c:v>
                </c:pt>
                <c:pt idx="56" formatCode="0.0%">
                  <c:v>6.0780640124902421</c:v>
                </c:pt>
                <c:pt idx="57" formatCode="0.0%">
                  <c:v>8.2260974143114858</c:v>
                </c:pt>
                <c:pt idx="58" formatCode="0.0%">
                  <c:v>8.7659476824231302</c:v>
                </c:pt>
                <c:pt idx="59" formatCode="0.0%">
                  <c:v>9.3517975055025673</c:v>
                </c:pt>
                <c:pt idx="60" formatCode="0.0%">
                  <c:v>9.6444698485281517</c:v>
                </c:pt>
                <c:pt idx="61" formatCode="0.0%">
                  <c:v>9.4263816925734023</c:v>
                </c:pt>
                <c:pt idx="62" formatCode="0.0%">
                  <c:v>8.3687899081140014</c:v>
                </c:pt>
                <c:pt idx="63" formatCode="0.0%">
                  <c:v>8.4482404315437964</c:v>
                </c:pt>
                <c:pt idx="64" formatCode="0.0%">
                  <c:v>6.1283625730994151</c:v>
                </c:pt>
                <c:pt idx="65" formatCode="0.0%">
                  <c:v>5.3220773781477408</c:v>
                </c:pt>
                <c:pt idx="66" formatCode="0.0%">
                  <c:v>4.7646412740752364</c:v>
                </c:pt>
                <c:pt idx="67" formatCode="0.0%">
                  <c:v>4.1755763646061759</c:v>
                </c:pt>
                <c:pt idx="68" formatCode="0.0%">
                  <c:v>3.7063646565742161</c:v>
                </c:pt>
                <c:pt idx="69" formatCode="0.0%">
                  <c:v>3.501786511835641</c:v>
                </c:pt>
                <c:pt idx="70" formatCode="0.0%">
                  <c:v>3.2438201222293168</c:v>
                </c:pt>
                <c:pt idx="71" formatCode="0.0%">
                  <c:v>2.9056610525311322</c:v>
                </c:pt>
                <c:pt idx="72" formatCode="0.0%">
                  <c:v>2.7109397286955152</c:v>
                </c:pt>
                <c:pt idx="73" formatCode="0.0%">
                  <c:v>2.5427324743753346</c:v>
                </c:pt>
                <c:pt idx="74" formatCode="0.0%">
                  <c:v>2.392125414274461</c:v>
                </c:pt>
                <c:pt idx="75" formatCode="0.0%">
                  <c:v>2.2657401857493311</c:v>
                </c:pt>
                <c:pt idx="76" formatCode="0.0%">
                  <c:v>2.1056427098611907</c:v>
                </c:pt>
                <c:pt idx="77" formatCode="0.0%">
                  <c:v>2.0108167894569111</c:v>
                </c:pt>
                <c:pt idx="78" formatCode="0.0%">
                  <c:v>1.8942483343527683</c:v>
                </c:pt>
                <c:pt idx="79" formatCode="0.0%">
                  <c:v>1.8017424687756272</c:v>
                </c:pt>
                <c:pt idx="80" formatCode="0.0%">
                  <c:v>1.7043577365283809</c:v>
                </c:pt>
                <c:pt idx="81" formatCode="0.0%">
                  <c:v>1.6474610765652442</c:v>
                </c:pt>
                <c:pt idx="82" formatCode="0.0%">
                  <c:v>1.5835049240864327</c:v>
                </c:pt>
                <c:pt idx="83" formatCode="0.0%">
                  <c:v>1.5336565519921863</c:v>
                </c:pt>
                <c:pt idx="84" formatCode="0.0%">
                  <c:v>1.4831535571445886</c:v>
                </c:pt>
                <c:pt idx="85" formatCode="0.0%">
                  <c:v>1.4472203139323461</c:v>
                </c:pt>
                <c:pt idx="86" formatCode="0.0%">
                  <c:v>1.4091776007733594</c:v>
                </c:pt>
                <c:pt idx="87" formatCode="0.0%">
                  <c:v>1.3909623173428369</c:v>
                </c:pt>
                <c:pt idx="88" formatCode="0.0%">
                  <c:v>1.3669516110733946</c:v>
                </c:pt>
                <c:pt idx="89" formatCode="0.0%">
                  <c:v>1.3508445297174223</c:v>
                </c:pt>
                <c:pt idx="90" formatCode="0.0%">
                  <c:v>1.3363108265999637</c:v>
                </c:pt>
                <c:pt idx="91" formatCode="0.0%">
                  <c:v>1.3195175610905947</c:v>
                </c:pt>
                <c:pt idx="92" formatCode="0.0%">
                  <c:v>1.3015404289601245</c:v>
                </c:pt>
                <c:pt idx="93" formatCode="0.0%">
                  <c:v>1.2938762851826338</c:v>
                </c:pt>
                <c:pt idx="94" formatCode="0.0%">
                  <c:v>1.2812863204847875</c:v>
                </c:pt>
                <c:pt idx="95" formatCode="0.0%">
                  <c:v>1.2722972100657897</c:v>
                </c:pt>
                <c:pt idx="96" formatCode="0.0%">
                  <c:v>1.2599314570726967</c:v>
                </c:pt>
                <c:pt idx="97" formatCode="0.0%">
                  <c:v>1.2469668832416296</c:v>
                </c:pt>
                <c:pt idx="98" formatCode="0.0%">
                  <c:v>1.2384660731830768</c:v>
                </c:pt>
                <c:pt idx="99" formatCode="0.0%">
                  <c:v>1.2303968153525777</c:v>
                </c:pt>
                <c:pt idx="100" formatCode="0.0%">
                  <c:v>1.2188454414011198</c:v>
                </c:pt>
                <c:pt idx="101" formatCode="0.0%">
                  <c:v>1.2071994576583376</c:v>
                </c:pt>
                <c:pt idx="102" formatCode="0.0%">
                  <c:v>1.19906852781629</c:v>
                </c:pt>
                <c:pt idx="103" formatCode="0.0%">
                  <c:v>1.1944733691763889</c:v>
                </c:pt>
                <c:pt idx="104" formatCode="0.0%">
                  <c:v>1.189386143541955</c:v>
                </c:pt>
                <c:pt idx="105" formatCode="0.0%">
                  <c:v>1.1814524155478989</c:v>
                </c:pt>
                <c:pt idx="106" formatCode="0.0%">
                  <c:v>1.175420600248358</c:v>
                </c:pt>
                <c:pt idx="107" formatCode="0.0%">
                  <c:v>1.1635472390958992</c:v>
                </c:pt>
                <c:pt idx="108" formatCode="0.0%">
                  <c:v>1.1562957213835461</c:v>
                </c:pt>
                <c:pt idx="109" formatCode="0.0%">
                  <c:v>1.1478532693171219</c:v>
                </c:pt>
                <c:pt idx="110" formatCode="0.0%">
                  <c:v>1.1419091390447951</c:v>
                </c:pt>
                <c:pt idx="111" formatCode="0.0%">
                  <c:v>1.137188411019711</c:v>
                </c:pt>
                <c:pt idx="112" formatCode="0.0%">
                  <c:v>1.1316967319793294</c:v>
                </c:pt>
                <c:pt idx="113" formatCode="0.0%">
                  <c:v>1.1278823060516792</c:v>
                </c:pt>
                <c:pt idx="114" formatCode="0.0%">
                  <c:v>1.123756843252236</c:v>
                </c:pt>
                <c:pt idx="115" formatCode="0.0%">
                  <c:v>1.120858310106525</c:v>
                </c:pt>
                <c:pt idx="116" formatCode="0.0%">
                  <c:v>1.1184847208221116</c:v>
                </c:pt>
                <c:pt idx="117" formatCode="0.0%">
                  <c:v>1.1190216346992057</c:v>
                </c:pt>
                <c:pt idx="118" formatCode="0.0%">
                  <c:v>1.1160901126919758</c:v>
                </c:pt>
                <c:pt idx="119" formatCode="0.0%">
                  <c:v>1.1161150052574571</c:v>
                </c:pt>
                <c:pt idx="120" formatCode="0.0%">
                  <c:v>1.1124107227244964</c:v>
                </c:pt>
                <c:pt idx="121" formatCode="0.0%">
                  <c:v>1.1095857845447539</c:v>
                </c:pt>
                <c:pt idx="122" formatCode="0.0%">
                  <c:v>1.1054570723930728</c:v>
                </c:pt>
                <c:pt idx="123" formatCode="0.0%">
                  <c:v>1.1052552636375683</c:v>
                </c:pt>
                <c:pt idx="124" formatCode="0.0%">
                  <c:v>1.1020971843946992</c:v>
                </c:pt>
                <c:pt idx="125" formatCode="0.0%">
                  <c:v>1.0996651768190882</c:v>
                </c:pt>
                <c:pt idx="126" formatCode="0.0%">
                  <c:v>1.0949336051803875</c:v>
                </c:pt>
                <c:pt idx="127" formatCode="0.0%">
                  <c:v>1.0916883461085112</c:v>
                </c:pt>
                <c:pt idx="128" formatCode="0.0%">
                  <c:v>1.0906231788009146</c:v>
                </c:pt>
                <c:pt idx="129" formatCode="0.0%">
                  <c:v>1.0909354793382522</c:v>
                </c:pt>
                <c:pt idx="130" formatCode="0.0%">
                  <c:v>1.0894120539468832</c:v>
                </c:pt>
                <c:pt idx="131" formatCode="0.0%">
                  <c:v>1.0894650911807842</c:v>
                </c:pt>
                <c:pt idx="132" formatCode="0.0%">
                  <c:v>1.089777400734006</c:v>
                </c:pt>
                <c:pt idx="133" formatCode="0.0%">
                  <c:v>1.0896575752011564</c:v>
                </c:pt>
                <c:pt idx="134" formatCode="0.0%">
                  <c:v>1.0876472990028185</c:v>
                </c:pt>
                <c:pt idx="135" formatCode="0.0%">
                  <c:v>1.0896971911531317</c:v>
                </c:pt>
                <c:pt idx="136" formatCode="0.0%">
                  <c:v>1.0879014103205069</c:v>
                </c:pt>
                <c:pt idx="137" formatCode="0.0%">
                  <c:v>1.0858621406211246</c:v>
                </c:pt>
                <c:pt idx="138" formatCode="0.0%">
                  <c:v>1.0830515400161236</c:v>
                </c:pt>
                <c:pt idx="139" formatCode="0.0%">
                  <c:v>1.0806126799507156</c:v>
                </c:pt>
                <c:pt idx="140" formatCode="0.0%">
                  <c:v>1.0804441755962668</c:v>
                </c:pt>
                <c:pt idx="141" formatCode="0.0%">
                  <c:v>1.0804668225945981</c:v>
                </c:pt>
                <c:pt idx="142" formatCode="0.0%">
                  <c:v>1.0769218640283564</c:v>
                </c:pt>
                <c:pt idx="143" formatCode="0.0%">
                  <c:v>1.0772477431046883</c:v>
                </c:pt>
                <c:pt idx="144" formatCode="0.0%">
                  <c:v>1.0772568265530793</c:v>
                </c:pt>
                <c:pt idx="145" formatCode="0.0%">
                  <c:v>1.077799439999837</c:v>
                </c:pt>
                <c:pt idx="146" formatCode="0.0%">
                  <c:v>1.0799408332150369</c:v>
                </c:pt>
                <c:pt idx="147" formatCode="0.0%">
                  <c:v>1.081394116564957</c:v>
                </c:pt>
                <c:pt idx="148" formatCode="0.0%">
                  <c:v>1.0828854368528977</c:v>
                </c:pt>
                <c:pt idx="149" formatCode="0.0%">
                  <c:v>1.0848351330853407</c:v>
                </c:pt>
                <c:pt idx="150" formatCode="0.0%">
                  <c:v>1.0870526568478776</c:v>
                </c:pt>
                <c:pt idx="151" formatCode="0.0%">
                  <c:v>1.0894110860348662</c:v>
                </c:pt>
                <c:pt idx="152" formatCode="0.0%">
                  <c:v>1.0937897641750858</c:v>
                </c:pt>
                <c:pt idx="153" formatCode="0.0%">
                  <c:v>1.097903337697774</c:v>
                </c:pt>
                <c:pt idx="154" formatCode="0.0%">
                  <c:v>1.1008662731302785</c:v>
                </c:pt>
                <c:pt idx="155" formatCode="0.0%">
                  <c:v>1.1055410343793601</c:v>
                </c:pt>
                <c:pt idx="156" formatCode="0.0%">
                  <c:v>1.1101046782184008</c:v>
                </c:pt>
                <c:pt idx="157" formatCode="0.0%">
                  <c:v>1.1130902626424592</c:v>
                </c:pt>
                <c:pt idx="158" formatCode="0.0%">
                  <c:v>1.1173485177246207</c:v>
                </c:pt>
                <c:pt idx="159" formatCode="0.0%">
                  <c:v>1.1203784111058255</c:v>
                </c:pt>
                <c:pt idx="160" formatCode="0.0%">
                  <c:v>1.1228769905011542</c:v>
                </c:pt>
                <c:pt idx="161" formatCode="0.0%">
                  <c:v>1.1279722426225902</c:v>
                </c:pt>
                <c:pt idx="162" formatCode="0.0%">
                  <c:v>1.1311068534479021</c:v>
                </c:pt>
                <c:pt idx="163" formatCode="0.0%">
                  <c:v>1.1323573871129062</c:v>
                </c:pt>
                <c:pt idx="164" formatCode="0.0%">
                  <c:v>1.1311813512414193</c:v>
                </c:pt>
                <c:pt idx="165" formatCode="0.0%">
                  <c:v>1.1332442263542195</c:v>
                </c:pt>
                <c:pt idx="166" formatCode="0.0%">
                  <c:v>1.1333355978863999</c:v>
                </c:pt>
                <c:pt idx="167" formatCode="0.0%">
                  <c:v>1.1368591763656377</c:v>
                </c:pt>
                <c:pt idx="168" formatCode="0.0%">
                  <c:v>1.1371577115824318</c:v>
                </c:pt>
                <c:pt idx="169" formatCode="0.00%">
                  <c:v>1.1379867505097854</c:v>
                </c:pt>
                <c:pt idx="170" formatCode="0.00%">
                  <c:v>1.1397274952373762</c:v>
                </c:pt>
                <c:pt idx="171" formatCode="0.00%">
                  <c:v>1.143158359617896</c:v>
                </c:pt>
                <c:pt idx="172" formatCode="0.00%">
                  <c:v>1.1441189350679473</c:v>
                </c:pt>
                <c:pt idx="173" formatCode="0.00%">
                  <c:v>1.1457999909402921</c:v>
                </c:pt>
                <c:pt idx="174" formatCode="0.00%">
                  <c:v>1.1453477155954177</c:v>
                </c:pt>
                <c:pt idx="175" formatCode="0.00%">
                  <c:v>1.1450709218813375</c:v>
                </c:pt>
                <c:pt idx="176" formatCode="0.00%">
                  <c:v>1.146959248171713</c:v>
                </c:pt>
                <c:pt idx="177" formatCode="0.00%">
                  <c:v>1.1454329983957032</c:v>
                </c:pt>
                <c:pt idx="178" formatCode="0.00%">
                  <c:v>1.1434068870968985</c:v>
                </c:pt>
                <c:pt idx="179" formatCode="0.00%">
                  <c:v>1.1417023354721505</c:v>
                </c:pt>
                <c:pt idx="180" formatCode="0.00%">
                  <c:v>1.1384754040908316</c:v>
                </c:pt>
                <c:pt idx="181" formatCode="0.00%">
                  <c:v>1.1362747823593489</c:v>
                </c:pt>
                <c:pt idx="182" formatCode="0.00%">
                  <c:v>1.1350081921822195</c:v>
                </c:pt>
                <c:pt idx="183" formatCode="0.00%">
                  <c:v>1.1293542201866418</c:v>
                </c:pt>
                <c:pt idx="184" formatCode="0.00%">
                  <c:v>1.1274266218715003</c:v>
                </c:pt>
                <c:pt idx="185" formatCode="0.00%">
                  <c:v>1.1257224674268265</c:v>
                </c:pt>
                <c:pt idx="186" formatCode="0.00%">
                  <c:v>1.1220862066223902</c:v>
                </c:pt>
                <c:pt idx="187" formatCode="0.00%">
                  <c:v>1.1201691379395877</c:v>
                </c:pt>
                <c:pt idx="188" formatCode="0.00%">
                  <c:v>1.1161224668272633</c:v>
                </c:pt>
                <c:pt idx="189" formatCode="0.00%">
                  <c:v>1.1150849415062902</c:v>
                </c:pt>
                <c:pt idx="190" formatCode="0.00%">
                  <c:v>1.1129723864920515</c:v>
                </c:pt>
                <c:pt idx="191" formatCode="0.00%">
                  <c:v>1.1093017900655338</c:v>
                </c:pt>
                <c:pt idx="192" formatCode="0.00%">
                  <c:v>1.1058929574552163</c:v>
                </c:pt>
                <c:pt idx="193" formatCode="0.00%">
                  <c:v>1.1025129649263816</c:v>
                </c:pt>
                <c:pt idx="194" formatCode="0.00%">
                  <c:v>1.0986609433136787</c:v>
                </c:pt>
                <c:pt idx="195" formatCode="0.00%">
                  <c:v>1.0962967116015934</c:v>
                </c:pt>
                <c:pt idx="196" formatCode="0.00%">
                  <c:v>1.089656565127213</c:v>
                </c:pt>
                <c:pt idx="197" formatCode="0.00%">
                  <c:v>1.0864439829455519</c:v>
                </c:pt>
                <c:pt idx="198" formatCode="0.00%">
                  <c:v>1.0832340721405653</c:v>
                </c:pt>
                <c:pt idx="199" formatCode="0.00%">
                  <c:v>1.0816988583781126</c:v>
                </c:pt>
                <c:pt idx="200" formatCode="0.00%">
                  <c:v>1.0807439231954892</c:v>
                </c:pt>
                <c:pt idx="201" formatCode="0.00%">
                  <c:v>1.0808012661396742</c:v>
                </c:pt>
                <c:pt idx="202" formatCode="0.00%">
                  <c:v>1.077577403858246</c:v>
                </c:pt>
                <c:pt idx="203" formatCode="0.00%">
                  <c:v>1.0774314920116337</c:v>
                </c:pt>
                <c:pt idx="204" formatCode="0.00%">
                  <c:v>1.0748172140858903</c:v>
                </c:pt>
                <c:pt idx="205" formatCode="0.00%">
                  <c:v>1.0751751149136288</c:v>
                </c:pt>
                <c:pt idx="206" formatCode="0.00%">
                  <c:v>1.0726773029388772</c:v>
                </c:pt>
                <c:pt idx="207" formatCode="0.00%">
                  <c:v>1.0710324401212798</c:v>
                </c:pt>
                <c:pt idx="208" formatCode="0.00%">
                  <c:v>1.0675104035804019</c:v>
                </c:pt>
                <c:pt idx="209" formatCode="0.00%">
                  <c:v>1.0665563424004632</c:v>
                </c:pt>
                <c:pt idx="210" formatCode="0.00%">
                  <c:v>1.0639574203387032</c:v>
                </c:pt>
                <c:pt idx="211" formatCode="0.00%">
                  <c:v>1.0618959039108333</c:v>
                </c:pt>
                <c:pt idx="212" formatCode="0.00%">
                  <c:v>1.0582106777544149</c:v>
                </c:pt>
                <c:pt idx="213" formatCode="0.00%">
                  <c:v>1.0570672605674327</c:v>
                </c:pt>
                <c:pt idx="214" formatCode="0.00%">
                  <c:v>1.0552386145058505</c:v>
                </c:pt>
                <c:pt idx="215" formatCode="0.00%">
                  <c:v>1.0554212924016126</c:v>
                </c:pt>
                <c:pt idx="216" formatCode="0.00%">
                  <c:v>1.0536752095602209</c:v>
                </c:pt>
                <c:pt idx="217" formatCode="0.00%">
                  <c:v>1.0528036697008802</c:v>
                </c:pt>
                <c:pt idx="218" formatCode="0.00%">
                  <c:v>1.0527352114257891</c:v>
                </c:pt>
                <c:pt idx="219" formatCode="0.00%">
                  <c:v>1.051827288022851</c:v>
                </c:pt>
                <c:pt idx="220" formatCode="0.00%">
                  <c:v>1.0518750996980473</c:v>
                </c:pt>
                <c:pt idx="221" formatCode="0.00%">
                  <c:v>1.0516956496498664</c:v>
                </c:pt>
                <c:pt idx="222" formatCode="0.00%">
                  <c:v>1.0506754331741386</c:v>
                </c:pt>
                <c:pt idx="223" formatCode="0.00%">
                  <c:v>1.051253870478096</c:v>
                </c:pt>
                <c:pt idx="224" formatCode="0.00%">
                  <c:v>1.0501030691610302</c:v>
                </c:pt>
                <c:pt idx="225" formatCode="0.00%">
                  <c:v>1.0480983880629573</c:v>
                </c:pt>
                <c:pt idx="226" formatCode="0.00%">
                  <c:v>1.0484578726774583</c:v>
                </c:pt>
                <c:pt idx="227" formatCode="0.00%">
                  <c:v>1.0476214600876954</c:v>
                </c:pt>
                <c:pt idx="228" formatCode="0.00%">
                  <c:v>1.0466834355302346</c:v>
                </c:pt>
                <c:pt idx="229" formatCode="0.00%">
                  <c:v>1.044777564771058</c:v>
                </c:pt>
                <c:pt idx="230" formatCode="0.00%">
                  <c:v>1.0416818684720046</c:v>
                </c:pt>
                <c:pt idx="231" formatCode="0.00%">
                  <c:v>1.0405258190466689</c:v>
                </c:pt>
                <c:pt idx="232" formatCode="0.00%">
                  <c:v>1.0400868875788292</c:v>
                </c:pt>
                <c:pt idx="233" formatCode="0.00%">
                  <c:v>1.0392265613937417</c:v>
                </c:pt>
                <c:pt idx="234" formatCode="0.00%">
                  <c:v>1.0384700006565284</c:v>
                </c:pt>
                <c:pt idx="235" formatCode="0.00%">
                  <c:v>1.0387498177687244</c:v>
                </c:pt>
                <c:pt idx="236" formatCode="0.00%">
                  <c:v>1.040119372341334</c:v>
                </c:pt>
                <c:pt idx="237" formatCode="0.00%">
                  <c:v>1.0420830759052184</c:v>
                </c:pt>
                <c:pt idx="238" formatCode="0.00%">
                  <c:v>1.0422535454819128</c:v>
                </c:pt>
                <c:pt idx="239" formatCode="0.00%">
                  <c:v>1.0434390345672222</c:v>
                </c:pt>
                <c:pt idx="240" formatCode="0.00%">
                  <c:v>1.0434824914649761</c:v>
                </c:pt>
                <c:pt idx="241" formatCode="0.00%">
                  <c:v>1.0436230785907759</c:v>
                </c:pt>
                <c:pt idx="242" formatCode="0.00%">
                  <c:v>1.0437514849515452</c:v>
                </c:pt>
                <c:pt idx="243" formatCode="0.00%">
                  <c:v>1.0463095563081082</c:v>
                </c:pt>
                <c:pt idx="244" formatCode="0.00%">
                  <c:v>1.0459482238628517</c:v>
                </c:pt>
                <c:pt idx="245" formatCode="0.00%">
                  <c:v>1.0457759676358447</c:v>
                </c:pt>
                <c:pt idx="246" formatCode="0.00%">
                  <c:v>1.045434271278769</c:v>
                </c:pt>
                <c:pt idx="247" formatCode="0.00%">
                  <c:v>1.0459223790599936</c:v>
                </c:pt>
                <c:pt idx="248" formatCode="0.00%">
                  <c:v>1.0457985446177882</c:v>
                </c:pt>
                <c:pt idx="249" formatCode="0.00%">
                  <c:v>1.0455844935658785</c:v>
                </c:pt>
                <c:pt idx="250" formatCode="0.00%">
                  <c:v>1.042462582129142</c:v>
                </c:pt>
                <c:pt idx="251" formatCode="0.00%">
                  <c:v>1.0426338030497295</c:v>
                </c:pt>
                <c:pt idx="252" formatCode="0.00%">
                  <c:v>1.0431949126190516</c:v>
                </c:pt>
                <c:pt idx="253" formatCode="0.00%">
                  <c:v>1.0430088433683622</c:v>
                </c:pt>
                <c:pt idx="254" formatCode="0.00%">
                  <c:v>1.0425987869260109</c:v>
                </c:pt>
                <c:pt idx="255" formatCode="0.00%">
                  <c:v>1.0429850486480179</c:v>
                </c:pt>
                <c:pt idx="256" formatCode="0.00%">
                  <c:v>1.0425631285305652</c:v>
                </c:pt>
                <c:pt idx="257" formatCode="0.00%">
                  <c:v>1.0432785467914654</c:v>
                </c:pt>
                <c:pt idx="258" formatCode="0.00%">
                  <c:v>1.0429904189434831</c:v>
                </c:pt>
                <c:pt idx="259" formatCode="0.00%">
                  <c:v>1.0437768783867147</c:v>
                </c:pt>
                <c:pt idx="260" formatCode="0.00%">
                  <c:v>1.0450844827370622</c:v>
                </c:pt>
                <c:pt idx="261" formatCode="0.00%">
                  <c:v>1.0451421975951056</c:v>
                </c:pt>
                <c:pt idx="262" formatCode="0.00%">
                  <c:v>1.0454586153633381</c:v>
                </c:pt>
                <c:pt idx="263" formatCode="0.00%">
                  <c:v>1.0464691564733424</c:v>
                </c:pt>
                <c:pt idx="264" formatCode="0.00%">
                  <c:v>1.0465037287784673</c:v>
                </c:pt>
                <c:pt idx="265" formatCode="0.00%">
                  <c:v>1.0476393859140423</c:v>
                </c:pt>
                <c:pt idx="266" formatCode="0.00%">
                  <c:v>1.0485340971977364</c:v>
                </c:pt>
                <c:pt idx="267" formatCode="0.00%">
                  <c:v>1.049150965313252</c:v>
                </c:pt>
                <c:pt idx="268" formatCode="0.00%">
                  <c:v>1.0503141404093514</c:v>
                </c:pt>
                <c:pt idx="269" formatCode="0.00%">
                  <c:v>1.0503310990560684</c:v>
                </c:pt>
                <c:pt idx="270" formatCode="0.00%">
                  <c:v>1.0505050791325423</c:v>
                </c:pt>
                <c:pt idx="271" formatCode="0.00%">
                  <c:v>1.0523797509520196</c:v>
                </c:pt>
                <c:pt idx="272" formatCode="0.00%">
                  <c:v>1.0530370306258237</c:v>
                </c:pt>
                <c:pt idx="273" formatCode="0.00%">
                  <c:v>1.0530478459150145</c:v>
                </c:pt>
                <c:pt idx="274" formatCode="0.00%">
                  <c:v>1.05370258489376</c:v>
                </c:pt>
                <c:pt idx="275" formatCode="0.00%">
                  <c:v>1.0550572037175427</c:v>
                </c:pt>
                <c:pt idx="276" formatCode="0.00%">
                  <c:v>1.0579017722328476</c:v>
                </c:pt>
                <c:pt idx="277" formatCode="0.00%">
                  <c:v>1.0591039848213166</c:v>
                </c:pt>
                <c:pt idx="278" formatCode="0.00%">
                  <c:v>1.0597080402353298</c:v>
                </c:pt>
                <c:pt idx="279" formatCode="0.00%">
                  <c:v>1.0610106298626327</c:v>
                </c:pt>
                <c:pt idx="280" formatCode="0.00%">
                  <c:v>1.0624256315745466</c:v>
                </c:pt>
                <c:pt idx="281" formatCode="0.00%">
                  <c:v>1.0638295291285691</c:v>
                </c:pt>
                <c:pt idx="282" formatCode="0.00%">
                  <c:v>1.0650334614419454</c:v>
                </c:pt>
                <c:pt idx="283" formatCode="0.00%">
                  <c:v>1.0650258554404171</c:v>
                </c:pt>
                <c:pt idx="284" formatCode="0.00%">
                  <c:v>1.0660488437356388</c:v>
                </c:pt>
                <c:pt idx="285" formatCode="0.00%">
                  <c:v>1.0675285022040908</c:v>
                </c:pt>
                <c:pt idx="286" formatCode="0.00%">
                  <c:v>1.0688719767647845</c:v>
                </c:pt>
                <c:pt idx="287" formatCode="0.00%">
                  <c:v>1.0710259334111902</c:v>
                </c:pt>
                <c:pt idx="288" formatCode="0.00%">
                  <c:v>1.0740533133056096</c:v>
                </c:pt>
                <c:pt idx="289" formatCode="0.00%">
                  <c:v>1.0762402482541999</c:v>
                </c:pt>
                <c:pt idx="290" formatCode="0.00%">
                  <c:v>1.0870284507287753</c:v>
                </c:pt>
                <c:pt idx="291" formatCode="0.00%">
                  <c:v>1.0902793722774784</c:v>
                </c:pt>
                <c:pt idx="292" formatCode="0.00%">
                  <c:v>1.0898644044555821</c:v>
                </c:pt>
                <c:pt idx="293" formatCode="0.00%">
                  <c:v>1.0944117190331866</c:v>
                </c:pt>
                <c:pt idx="294" formatCode="0.00%">
                  <c:v>1.0976807842918963</c:v>
                </c:pt>
                <c:pt idx="295" formatCode="0.00%">
                  <c:v>1.1005383802544222</c:v>
                </c:pt>
                <c:pt idx="296" formatCode="0.00%">
                  <c:v>1.1044805038435079</c:v>
                </c:pt>
                <c:pt idx="297" formatCode="0.00%">
                  <c:v>1.0996396149580945</c:v>
                </c:pt>
                <c:pt idx="298" formatCode="0.00%">
                  <c:v>1.1008718694586679</c:v>
                </c:pt>
                <c:pt idx="299" formatCode="0.00%">
                  <c:v>1.1071540905735469</c:v>
                </c:pt>
                <c:pt idx="300" formatCode="0.00%">
                  <c:v>1.1074299850240241</c:v>
                </c:pt>
                <c:pt idx="301" formatCode="0.00%">
                  <c:v>1.1085279150180072</c:v>
                </c:pt>
                <c:pt idx="302" formatCode="0.00%">
                  <c:v>1.1093994632866626</c:v>
                </c:pt>
                <c:pt idx="303" formatCode="0.00%">
                  <c:v>1.109307949819595</c:v>
                </c:pt>
                <c:pt idx="304" formatCode="0.00%">
                  <c:v>1.1086797284254784</c:v>
                </c:pt>
                <c:pt idx="305" formatCode="0.00%">
                  <c:v>1.1082271899194012</c:v>
                </c:pt>
                <c:pt idx="306" formatCode="0.00%">
                  <c:v>1.1076755385525199</c:v>
                </c:pt>
                <c:pt idx="307" formatCode="0.00%">
                  <c:v>1.1072478462764865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Summary!$Z$1</c:f>
              <c:strCache>
                <c:ptCount val="1"/>
                <c:pt idx="0">
                  <c:v>Can Rate</c:v>
                </c:pt>
              </c:strCache>
            </c:strRef>
          </c:tx>
          <c:marker>
            <c:symbol val="none"/>
          </c:marker>
          <c:cat>
            <c:numRef>
              <c:f>Summary!$A$2:$A$309</c:f>
              <c:numCache>
                <c:formatCode>m/d/yyyy</c:formatCode>
                <c:ptCount val="3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</c:numCache>
            </c:numRef>
          </c:cat>
          <c:val>
            <c:numRef>
              <c:f>Summary!$Z$2:$Z$309</c:f>
              <c:numCache>
                <c:formatCode>_-* #,##0_-;\-* #,##0_-;_-* "-"??_-;_-@_-</c:formatCode>
                <c:ptCount val="308"/>
                <c:pt idx="11" formatCode="0.0%">
                  <c:v>4</c:v>
                </c:pt>
                <c:pt idx="12" formatCode="0.0%">
                  <c:v>4</c:v>
                </c:pt>
                <c:pt idx="13" formatCode="0.0%">
                  <c:v>2</c:v>
                </c:pt>
                <c:pt idx="14" formatCode="0.0%">
                  <c:v>2.5</c:v>
                </c:pt>
                <c:pt idx="15" formatCode="0.0%">
                  <c:v>1.6666666666666667</c:v>
                </c:pt>
                <c:pt idx="16" formatCode="0.0%">
                  <c:v>2.3333333333333335</c:v>
                </c:pt>
                <c:pt idx="17" formatCode="0.0%">
                  <c:v>1.75</c:v>
                </c:pt>
                <c:pt idx="18" formatCode="0.0%">
                  <c:v>1.75</c:v>
                </c:pt>
                <c:pt idx="19" formatCode="0.0%">
                  <c:v>1.75</c:v>
                </c:pt>
                <c:pt idx="20" formatCode="0.0%">
                  <c:v>1.75</c:v>
                </c:pt>
                <c:pt idx="21" formatCode="0.0%">
                  <c:v>1.4</c:v>
                </c:pt>
                <c:pt idx="22" formatCode="0.0%">
                  <c:v>1.4</c:v>
                </c:pt>
                <c:pt idx="23" formatCode="0.0%">
                  <c:v>1</c:v>
                </c:pt>
                <c:pt idx="24" formatCode="0.0%">
                  <c:v>1</c:v>
                </c:pt>
                <c:pt idx="25" formatCode="0.0%">
                  <c:v>1</c:v>
                </c:pt>
                <c:pt idx="26" formatCode="0.0%">
                  <c:v>1.1428571428571428</c:v>
                </c:pt>
                <c:pt idx="27" formatCode="0.0%">
                  <c:v>1.1428571428571428</c:v>
                </c:pt>
                <c:pt idx="28" formatCode="0.0%">
                  <c:v>1.1428571428571428</c:v>
                </c:pt>
                <c:pt idx="29" formatCode="0.0%">
                  <c:v>1.1428571428571428</c:v>
                </c:pt>
                <c:pt idx="30" formatCode="0.0%">
                  <c:v>1.2857142857142858</c:v>
                </c:pt>
                <c:pt idx="31" formatCode="0.0%">
                  <c:v>1.2857142857142858</c:v>
                </c:pt>
                <c:pt idx="32" formatCode="0.0%">
                  <c:v>1.2857142857142858</c:v>
                </c:pt>
                <c:pt idx="33" formatCode="0.0%">
                  <c:v>1.25</c:v>
                </c:pt>
                <c:pt idx="34" formatCode="0.0%">
                  <c:v>1.375</c:v>
                </c:pt>
                <c:pt idx="35" formatCode="0.0%">
                  <c:v>1.375</c:v>
                </c:pt>
                <c:pt idx="36" formatCode="0.0%">
                  <c:v>1.625</c:v>
                </c:pt>
                <c:pt idx="37" formatCode="0.0%">
                  <c:v>1.5555555555555556</c:v>
                </c:pt>
                <c:pt idx="38" formatCode="0.0%">
                  <c:v>2.2222222222222223</c:v>
                </c:pt>
                <c:pt idx="39" formatCode="0.0%">
                  <c:v>2.6666666666666665</c:v>
                </c:pt>
                <c:pt idx="40" formatCode="0.0%">
                  <c:v>2.7</c:v>
                </c:pt>
                <c:pt idx="41" formatCode="0.0%">
                  <c:v>2.7272727272727271</c:v>
                </c:pt>
                <c:pt idx="42" formatCode="0.0%">
                  <c:v>3</c:v>
                </c:pt>
                <c:pt idx="43" formatCode="0.0%">
                  <c:v>2.8461538461538463</c:v>
                </c:pt>
                <c:pt idx="44" formatCode="0.0%">
                  <c:v>3.5</c:v>
                </c:pt>
                <c:pt idx="45" formatCode="0.0%">
                  <c:v>2.7</c:v>
                </c:pt>
                <c:pt idx="46" formatCode="0.0%">
                  <c:v>2.6666666666666665</c:v>
                </c:pt>
                <c:pt idx="47" formatCode="0.0%">
                  <c:v>2.8148148148148149</c:v>
                </c:pt>
                <c:pt idx="48" formatCode="0.0%">
                  <c:v>2.6333333333333333</c:v>
                </c:pt>
                <c:pt idx="49" formatCode="0.0%">
                  <c:v>3.2727272727272729</c:v>
                </c:pt>
                <c:pt idx="50" formatCode="0.0%">
                  <c:v>3.1621621621621623</c:v>
                </c:pt>
                <c:pt idx="51" formatCode="0.0%">
                  <c:v>3.9387755102040818</c:v>
                </c:pt>
                <c:pt idx="52" formatCode="0.0%">
                  <c:v>3.6296296296296298</c:v>
                </c:pt>
                <c:pt idx="53" formatCode="0.0%">
                  <c:v>3.90625</c:v>
                </c:pt>
                <c:pt idx="54" formatCode="0.0%">
                  <c:v>5.4605263157894735</c:v>
                </c:pt>
                <c:pt idx="55" formatCode="0.0%">
                  <c:v>6.0506329113924053</c:v>
                </c:pt>
                <c:pt idx="56" formatCode="0.0%">
                  <c:v>6.083333333333333</c:v>
                </c:pt>
                <c:pt idx="57" formatCode="0.0%">
                  <c:v>6.8376068376068373</c:v>
                </c:pt>
                <c:pt idx="58" formatCode="0.0%">
                  <c:v>4.8860103626943001</c:v>
                </c:pt>
                <c:pt idx="59" formatCode="0.0%">
                  <c:v>6.5204081632653059</c:v>
                </c:pt>
                <c:pt idx="60" formatCode="0.0%">
                  <c:v>5.88</c:v>
                </c:pt>
                <c:pt idx="61" formatCode="0.0%">
                  <c:v>5.0313253012048191</c:v>
                </c:pt>
                <c:pt idx="62" formatCode="0.0%">
                  <c:v>5.8368200836820083</c:v>
                </c:pt>
                <c:pt idx="63" formatCode="0.0%">
                  <c:v>4.9482496194824961</c:v>
                </c:pt>
                <c:pt idx="64" formatCode="0.0%">
                  <c:v>5.0525000000000002</c:v>
                </c:pt>
                <c:pt idx="65" formatCode="0.0%">
                  <c:v>4.9650053022269356</c:v>
                </c:pt>
                <c:pt idx="66" formatCode="0.0%">
                  <c:v>4.3630672926447573</c:v>
                </c:pt>
                <c:pt idx="67" formatCode="0.0%">
                  <c:v>4.2721088435374153</c:v>
                </c:pt>
                <c:pt idx="68" formatCode="0.0%">
                  <c:v>3.5431034482758621</c:v>
                </c:pt>
                <c:pt idx="69" formatCode="0.0%">
                  <c:v>3.0562724014336919</c:v>
                </c:pt>
                <c:pt idx="70" formatCode="0.0%">
                  <c:v>2.940633651184251</c:v>
                </c:pt>
                <c:pt idx="71" formatCode="0.0%">
                  <c:v>2.7916872835230082</c:v>
                </c:pt>
                <c:pt idx="72" formatCode="0.0%">
                  <c:v>2.6563434429730886</c:v>
                </c:pt>
                <c:pt idx="73" formatCode="0.0%">
                  <c:v>2.3274748923959829</c:v>
                </c:pt>
                <c:pt idx="74" formatCode="0.0%">
                  <c:v>2.5089171974522295</c:v>
                </c:pt>
                <c:pt idx="75" formatCode="0.0%">
                  <c:v>2.2388483373884833</c:v>
                </c:pt>
                <c:pt idx="76" formatCode="0.0%">
                  <c:v>2.0959305734724993</c:v>
                </c:pt>
                <c:pt idx="77" formatCode="0.0%">
                  <c:v>2.0021966527196651</c:v>
                </c:pt>
                <c:pt idx="78" formatCode="0.0%">
                  <c:v>1.8303792981212337</c:v>
                </c:pt>
                <c:pt idx="79" formatCode="0.0%">
                  <c:v>1.7736592425826163</c:v>
                </c:pt>
                <c:pt idx="80" formatCode="0.0%">
                  <c:v>1.7965788257050392</c:v>
                </c:pt>
                <c:pt idx="81" formatCode="0.0%">
                  <c:v>1.5422061436912922</c:v>
                </c:pt>
                <c:pt idx="82" formatCode="0.0%">
                  <c:v>1.5504437601883716</c:v>
                </c:pt>
                <c:pt idx="83" formatCode="0.0%">
                  <c:v>1.5127014324082364</c:v>
                </c:pt>
                <c:pt idx="84" formatCode="0.0%">
                  <c:v>1.4737474531111228</c:v>
                </c:pt>
                <c:pt idx="85" formatCode="0.0%">
                  <c:v>1.4916723152900164</c:v>
                </c:pt>
                <c:pt idx="86" formatCode="0.0%">
                  <c:v>1.4875560995512036</c:v>
                </c:pt>
                <c:pt idx="87" formatCode="0.0%">
                  <c:v>1.4734945959855892</c:v>
                </c:pt>
                <c:pt idx="88" formatCode="0.0%">
                  <c:v>1.4664389481048603</c:v>
                </c:pt>
                <c:pt idx="89" formatCode="0.0%">
                  <c:v>1.4664330218068535</c:v>
                </c:pt>
                <c:pt idx="90" formatCode="0.0%">
                  <c:v>1.4574440540040687</c:v>
                </c:pt>
                <c:pt idx="91" formatCode="0.0%">
                  <c:v>1.4764791378638022</c:v>
                </c:pt>
                <c:pt idx="92" formatCode="0.0%">
                  <c:v>1.4049790645590574</c:v>
                </c:pt>
                <c:pt idx="93" formatCode="0.0%">
                  <c:v>1.3425976717254831</c:v>
                </c:pt>
                <c:pt idx="94" formatCode="0.0%">
                  <c:v>1.3241646291768541</c:v>
                </c:pt>
                <c:pt idx="95" formatCode="0.0%">
                  <c:v>1.3231274380489995</c:v>
                </c:pt>
                <c:pt idx="96" formatCode="0.0%">
                  <c:v>1.3175420893302885</c:v>
                </c:pt>
                <c:pt idx="97" formatCode="0.0%">
                  <c:v>1.2981574539363485</c:v>
                </c:pt>
                <c:pt idx="98" formatCode="0.0%">
                  <c:v>1.2692677070828331</c:v>
                </c:pt>
                <c:pt idx="99" formatCode="0.0%">
                  <c:v>1.2580742041306658</c:v>
                </c:pt>
                <c:pt idx="100" formatCode="0.0%">
                  <c:v>1.2788950426729617</c:v>
                </c:pt>
                <c:pt idx="101" formatCode="0.0%">
                  <c:v>1.2732947926054559</c:v>
                </c:pt>
                <c:pt idx="102" formatCode="0.0%">
                  <c:v>1.2833054064945808</c:v>
                </c:pt>
                <c:pt idx="103" formatCode="0.0%">
                  <c:v>1.2487302483069977</c:v>
                </c:pt>
                <c:pt idx="104" formatCode="0.0%">
                  <c:v>1.2358748778103616</c:v>
                </c:pt>
                <c:pt idx="105" formatCode="0.0%">
                  <c:v>1.2237586304738486</c:v>
                </c:pt>
                <c:pt idx="106" formatCode="0.0%">
                  <c:v>1.2156563894448831</c:v>
                </c:pt>
                <c:pt idx="107" formatCode="0.0%">
                  <c:v>1.2011075022629254</c:v>
                </c:pt>
                <c:pt idx="108" formatCode="0.0%">
                  <c:v>1.189759348133826</c:v>
                </c:pt>
                <c:pt idx="109" formatCode="0.0%">
                  <c:v>1.1584523337300012</c:v>
                </c:pt>
                <c:pt idx="110" formatCode="0.0%">
                  <c:v>1.1502170860435463</c:v>
                </c:pt>
                <c:pt idx="111" formatCode="0.0%">
                  <c:v>1.1455983548208495</c:v>
                </c:pt>
                <c:pt idx="112" formatCode="0.0%">
                  <c:v>1.1371688255479642</c:v>
                </c:pt>
                <c:pt idx="113" formatCode="0.0%">
                  <c:v>1.1296052929714053</c:v>
                </c:pt>
                <c:pt idx="114" formatCode="0.0%">
                  <c:v>1.1224251558944351</c:v>
                </c:pt>
                <c:pt idx="115" formatCode="0.0%">
                  <c:v>1.1202588583534054</c:v>
                </c:pt>
                <c:pt idx="116" formatCode="0.0%">
                  <c:v>1.1175757229886862</c:v>
                </c:pt>
                <c:pt idx="117" formatCode="0.0%">
                  <c:v>1.1143213964975303</c:v>
                </c:pt>
                <c:pt idx="118" formatCode="0.0%">
                  <c:v>1.1114900785705408</c:v>
                </c:pt>
                <c:pt idx="119" formatCode="0.0%">
                  <c:v>1.1088380817746846</c:v>
                </c:pt>
                <c:pt idx="120" formatCode="0.0%">
                  <c:v>1.1064575226327542</c:v>
                </c:pt>
                <c:pt idx="121" formatCode="0.0%">
                  <c:v>1.1051619952869312</c:v>
                </c:pt>
                <c:pt idx="122" formatCode="0.0%">
                  <c:v>1.102906509856747</c:v>
                </c:pt>
                <c:pt idx="123" formatCode="0.0%">
                  <c:v>1.0992442424551907</c:v>
                </c:pt>
                <c:pt idx="124" formatCode="0.0%">
                  <c:v>1.0970646384002216</c:v>
                </c:pt>
                <c:pt idx="125" formatCode="0.0%">
                  <c:v>1.094380877840309</c:v>
                </c:pt>
                <c:pt idx="126" formatCode="0.0%">
                  <c:v>1.090885688017162</c:v>
                </c:pt>
                <c:pt idx="127" formatCode="0.0%">
                  <c:v>1.0874283918687002</c:v>
                </c:pt>
                <c:pt idx="128" formatCode="0.0%">
                  <c:v>1.0829332793310065</c:v>
                </c:pt>
                <c:pt idx="129" formatCode="0.0%">
                  <c:v>1.076687296684713</c:v>
                </c:pt>
                <c:pt idx="130" formatCode="0.0%">
                  <c:v>1.0740134253129863</c:v>
                </c:pt>
                <c:pt idx="131" formatCode="0.0%">
                  <c:v>1.0708111892928065</c:v>
                </c:pt>
                <c:pt idx="132" formatCode="0.0%">
                  <c:v>1.0666363945964354</c:v>
                </c:pt>
                <c:pt idx="133" formatCode="0.0%">
                  <c:v>1.0635134679567138</c:v>
                </c:pt>
                <c:pt idx="134" formatCode="0.0%">
                  <c:v>1.058826798257313</c:v>
                </c:pt>
                <c:pt idx="135" formatCode="0.0%">
                  <c:v>1.0554180554180554</c:v>
                </c:pt>
                <c:pt idx="136" formatCode="0.0%">
                  <c:v>1.0522900055627666</c:v>
                </c:pt>
                <c:pt idx="137" formatCode="0.0%">
                  <c:v>1.0508115355918641</c:v>
                </c:pt>
                <c:pt idx="138" formatCode="0.0%">
                  <c:v>1.0481412400308721</c:v>
                </c:pt>
                <c:pt idx="139" formatCode="0.0%">
                  <c:v>1.0455619412515964</c:v>
                </c:pt>
                <c:pt idx="140" formatCode="0.0%">
                  <c:v>1.0430997136547584</c:v>
                </c:pt>
                <c:pt idx="141" formatCode="0.0%">
                  <c:v>1.0408317500970934</c:v>
                </c:pt>
                <c:pt idx="142" formatCode="0.00%">
                  <c:v>1.0380209907553128</c:v>
                </c:pt>
                <c:pt idx="143" formatCode="0.00%">
                  <c:v>1.0369836745270795</c:v>
                </c:pt>
                <c:pt idx="144" formatCode="0.00%">
                  <c:v>1.0331968140937249</c:v>
                </c:pt>
                <c:pt idx="145" formatCode="0.00%">
                  <c:v>1.0305178003456774</c:v>
                </c:pt>
                <c:pt idx="146" formatCode="0.00%">
                  <c:v>1.0289695748211032</c:v>
                </c:pt>
                <c:pt idx="147" formatCode="0.00%">
                  <c:v>1.0280692868719612</c:v>
                </c:pt>
                <c:pt idx="148" formatCode="0.00%">
                  <c:v>1.0274105224941761</c:v>
                </c:pt>
                <c:pt idx="149" formatCode="0.00%">
                  <c:v>1.027300567297555</c:v>
                </c:pt>
                <c:pt idx="150" formatCode="0.00%">
                  <c:v>1.0271783133252701</c:v>
                </c:pt>
                <c:pt idx="151" formatCode="0.00%">
                  <c:v>1.0266324050834628</c:v>
                </c:pt>
                <c:pt idx="152" formatCode="0.00%">
                  <c:v>1.0263489574546212</c:v>
                </c:pt>
                <c:pt idx="153" formatCode="0.00%">
                  <c:v>1.0265118165540574</c:v>
                </c:pt>
                <c:pt idx="154" formatCode="0.00%">
                  <c:v>1.0255786227350208</c:v>
                </c:pt>
                <c:pt idx="155" formatCode="0.00%">
                  <c:v>1.0253835507523779</c:v>
                </c:pt>
                <c:pt idx="156" formatCode="0.00%">
                  <c:v>1.0226264245362315</c:v>
                </c:pt>
                <c:pt idx="157" formatCode="0.00%">
                  <c:v>1.0205912691461825</c:v>
                </c:pt>
                <c:pt idx="158" formatCode="0.00%">
                  <c:v>1.0205184423446323</c:v>
                </c:pt>
                <c:pt idx="159" formatCode="0.00%">
                  <c:v>1.0233228258136882</c:v>
                </c:pt>
                <c:pt idx="160" formatCode="0.00%">
                  <c:v>1.0224541520907418</c:v>
                </c:pt>
                <c:pt idx="161" formatCode="0.00%">
                  <c:v>1.0211457722866448</c:v>
                </c:pt>
                <c:pt idx="162" formatCode="0.00%">
                  <c:v>1.0208686329130889</c:v>
                </c:pt>
                <c:pt idx="163" formatCode="0.00%">
                  <c:v>1.0222978332966959</c:v>
                </c:pt>
                <c:pt idx="164" formatCode="0.00%">
                  <c:v>1.0219969869753427</c:v>
                </c:pt>
                <c:pt idx="165" formatCode="0.00%">
                  <c:v>1.02092344547641</c:v>
                </c:pt>
                <c:pt idx="166" formatCode="0.00%">
                  <c:v>1.018756496267599</c:v>
                </c:pt>
                <c:pt idx="167" formatCode="0.00%">
                  <c:v>1.0181531994307096</c:v>
                </c:pt>
                <c:pt idx="168" formatCode="0.00%">
                  <c:v>1.0192495860304081</c:v>
                </c:pt>
                <c:pt idx="169" formatCode="0.00%">
                  <c:v>1.0188760631265061</c:v>
                </c:pt>
                <c:pt idx="170" formatCode="0.00%">
                  <c:v>1.0189039097997419</c:v>
                </c:pt>
                <c:pt idx="171" formatCode="0.00%">
                  <c:v>1.0183327891029528</c:v>
                </c:pt>
                <c:pt idx="172" formatCode="0.00%">
                  <c:v>1.0181946849917127</c:v>
                </c:pt>
                <c:pt idx="173" formatCode="0.00%">
                  <c:v>1.0201177943699857</c:v>
                </c:pt>
                <c:pt idx="174" formatCode="0.00%">
                  <c:v>1.0215417087101821</c:v>
                </c:pt>
                <c:pt idx="175" formatCode="0.00%">
                  <c:v>1.0217752506138424</c:v>
                </c:pt>
                <c:pt idx="176" formatCode="0.00%">
                  <c:v>1.0228979531733176</c:v>
                </c:pt>
                <c:pt idx="177" formatCode="0.00%">
                  <c:v>1.0236273214416796</c:v>
                </c:pt>
                <c:pt idx="178" formatCode="0.00%">
                  <c:v>1.0249656436097114</c:v>
                </c:pt>
                <c:pt idx="179" formatCode="0.00%">
                  <c:v>1.0257892233968613</c:v>
                </c:pt>
                <c:pt idx="180" formatCode="0.00%">
                  <c:v>1.0268584521384929</c:v>
                </c:pt>
                <c:pt idx="181" formatCode="0.00%">
                  <c:v>1.0283008608971453</c:v>
                </c:pt>
                <c:pt idx="182" formatCode="0.00%">
                  <c:v>1.0279782822762054</c:v>
                </c:pt>
                <c:pt idx="183" formatCode="0.00%">
                  <c:v>1.029277333909163</c:v>
                </c:pt>
                <c:pt idx="184" formatCode="0.00%">
                  <c:v>1.0318755098199159</c:v>
                </c:pt>
                <c:pt idx="185" formatCode="0.00%">
                  <c:v>1.0321340782122905</c:v>
                </c:pt>
                <c:pt idx="186" formatCode="0.00%">
                  <c:v>1.0322819342414948</c:v>
                </c:pt>
                <c:pt idx="187" formatCode="0.00%">
                  <c:v>1.0312826506578832</c:v>
                </c:pt>
                <c:pt idx="188" formatCode="0.00%">
                  <c:v>1.0299454495783138</c:v>
                </c:pt>
                <c:pt idx="189" formatCode="0.00%">
                  <c:v>1.0313472185605062</c:v>
                </c:pt>
                <c:pt idx="190" formatCode="0.00%">
                  <c:v>1.0286630885155335</c:v>
                </c:pt>
                <c:pt idx="191" formatCode="0.00%">
                  <c:v>1.027502931850758</c:v>
                </c:pt>
                <c:pt idx="192" formatCode="0.00%">
                  <c:v>1.0264397679050836</c:v>
                </c:pt>
                <c:pt idx="193" formatCode="0.00%">
                  <c:v>1.0257278325229513</c:v>
                </c:pt>
                <c:pt idx="194" formatCode="0.00%">
                  <c:v>1.0214817422362648</c:v>
                </c:pt>
                <c:pt idx="195" formatCode="0.00%">
                  <c:v>1.0238553618947386</c:v>
                </c:pt>
                <c:pt idx="196" formatCode="0.00%">
                  <c:v>1.0228022188706256</c:v>
                </c:pt>
                <c:pt idx="197" formatCode="0.00%">
                  <c:v>1.0230291390841031</c:v>
                </c:pt>
                <c:pt idx="198" formatCode="0.00%">
                  <c:v>1.0221675501559844</c:v>
                </c:pt>
                <c:pt idx="199" formatCode="0.00%">
                  <c:v>1.0221476000438734</c:v>
                </c:pt>
                <c:pt idx="200" formatCode="0.00%">
                  <c:v>1.0218829987875522</c:v>
                </c:pt>
                <c:pt idx="201" formatCode="0.00%">
                  <c:v>1.0258882267405209</c:v>
                </c:pt>
                <c:pt idx="202" formatCode="0.00%">
                  <c:v>1.0228148321480206</c:v>
                </c:pt>
                <c:pt idx="203" formatCode="0.00%">
                  <c:v>1.0222438829321936</c:v>
                </c:pt>
                <c:pt idx="204" formatCode="0.00%">
                  <c:v>1.0232001794213661</c:v>
                </c:pt>
                <c:pt idx="205" formatCode="0.00%">
                  <c:v>1.0223484942474546</c:v>
                </c:pt>
                <c:pt idx="206" formatCode="0.00%">
                  <c:v>1.0220969392808796</c:v>
                </c:pt>
                <c:pt idx="207" formatCode="0.00%">
                  <c:v>1.0217274877025879</c:v>
                </c:pt>
                <c:pt idx="208" formatCode="0.00%">
                  <c:v>1.0177381957018672</c:v>
                </c:pt>
                <c:pt idx="209" formatCode="0.00%">
                  <c:v>1.0220199527735336</c:v>
                </c:pt>
                <c:pt idx="210" formatCode="0.00%">
                  <c:v>1.0220451007717823</c:v>
                </c:pt>
                <c:pt idx="211" formatCode="0.00%">
                  <c:v>1.0198490014612762</c:v>
                </c:pt>
                <c:pt idx="212" formatCode="0.00%">
                  <c:v>1.0219570405727925</c:v>
                </c:pt>
                <c:pt idx="213" formatCode="0.00%">
                  <c:v>1.0220876236624268</c:v>
                </c:pt>
                <c:pt idx="214" formatCode="0.00%">
                  <c:v>1.0226847521047708</c:v>
                </c:pt>
                <c:pt idx="215" formatCode="0.00%">
                  <c:v>1.0271780257289604</c:v>
                </c:pt>
                <c:pt idx="216" formatCode="0.00%">
                  <c:v>1.0225368552332832</c:v>
                </c:pt>
                <c:pt idx="217" formatCode="0.00%">
                  <c:v>1.0236986476141874</c:v>
                </c:pt>
                <c:pt idx="218" formatCode="0.00%">
                  <c:v>1.0255601990049752</c:v>
                </c:pt>
                <c:pt idx="219" formatCode="0.00%">
                  <c:v>1.0239314750750086</c:v>
                </c:pt>
                <c:pt idx="220" formatCode="0.00%">
                  <c:v>1.024328381795196</c:v>
                </c:pt>
                <c:pt idx="221" formatCode="0.00%">
                  <c:v>1.0242159962781014</c:v>
                </c:pt>
                <c:pt idx="222" formatCode="0.00%">
                  <c:v>1.0260513817264134</c:v>
                </c:pt>
                <c:pt idx="223" formatCode="0.00%">
                  <c:v>1.0275130372235211</c:v>
                </c:pt>
                <c:pt idx="224" formatCode="0.00%">
                  <c:v>1.0277379654151737</c:v>
                </c:pt>
                <c:pt idx="225" formatCode="0.00%">
                  <c:v>1.028648824862616</c:v>
                </c:pt>
                <c:pt idx="226" formatCode="0.00%">
                  <c:v>1.0293717431306149</c:v>
                </c:pt>
                <c:pt idx="227" formatCode="0.00%">
                  <c:v>1.0298675552881462</c:v>
                </c:pt>
                <c:pt idx="228" formatCode="0.00%">
                  <c:v>1.0308111603843311</c:v>
                </c:pt>
                <c:pt idx="229" formatCode="0.00%">
                  <c:v>1.0257947723002185</c:v>
                </c:pt>
                <c:pt idx="230" formatCode="0.00%">
                  <c:v>1.03298534491942</c:v>
                </c:pt>
                <c:pt idx="231" formatCode="0.00%">
                  <c:v>1.0317869350694628</c:v>
                </c:pt>
                <c:pt idx="232" formatCode="0.00%">
                  <c:v>1.03341960506161</c:v>
                </c:pt>
                <c:pt idx="233" formatCode="0.00%">
                  <c:v>1.0340616339069106</c:v>
                </c:pt>
                <c:pt idx="234" formatCode="0.00%">
                  <c:v>1.0348510609612691</c:v>
                </c:pt>
                <c:pt idx="235" formatCode="0.00%">
                  <c:v>1.0354768840092614</c:v>
                </c:pt>
                <c:pt idx="236" formatCode="0.00%">
                  <c:v>1.0432108418034922</c:v>
                </c:pt>
                <c:pt idx="237" formatCode="0.00%">
                  <c:v>1.0378838660253247</c:v>
                </c:pt>
                <c:pt idx="238" formatCode="0.00%">
                  <c:v>1.0419950784148089</c:v>
                </c:pt>
                <c:pt idx="239" formatCode="0.00%">
                  <c:v>1.0432474663395543</c:v>
                </c:pt>
                <c:pt idx="240" formatCode="0.00%">
                  <c:v>1.0463188936343299</c:v>
                </c:pt>
                <c:pt idx="241" formatCode="0.00%">
                  <c:v>1.0466329868851509</c:v>
                </c:pt>
                <c:pt idx="242" formatCode="0.00%">
                  <c:v>1.0512839007501442</c:v>
                </c:pt>
                <c:pt idx="243" formatCode="0.00%">
                  <c:v>1.0534268868934602</c:v>
                </c:pt>
                <c:pt idx="244" formatCode="0.00%">
                  <c:v>1.056458481192335</c:v>
                </c:pt>
                <c:pt idx="245" formatCode="0.00%">
                  <c:v>1.0570101232270253</c:v>
                </c:pt>
                <c:pt idx="246" formatCode="0.00%">
                  <c:v>1.0574472105767818</c:v>
                </c:pt>
                <c:pt idx="247" formatCode="0.00%">
                  <c:v>1.0601445301382131</c:v>
                </c:pt>
                <c:pt idx="248" formatCode="0.00%">
                  <c:v>1.0633648440255312</c:v>
                </c:pt>
                <c:pt idx="249" formatCode="0.00%">
                  <c:v>1.066401372212693</c:v>
                </c:pt>
                <c:pt idx="250" formatCode="0.00%">
                  <c:v>1.0652920729352298</c:v>
                </c:pt>
                <c:pt idx="251" formatCode="0.00%">
                  <c:v>1.0680931107453562</c:v>
                </c:pt>
                <c:pt idx="252" formatCode="0.00%">
                  <c:v>1.0744836233401582</c:v>
                </c:pt>
                <c:pt idx="253" formatCode="0.00%">
                  <c:v>1.078385301184086</c:v>
                </c:pt>
                <c:pt idx="254" formatCode="0.00%">
                  <c:v>1.080783409836495</c:v>
                </c:pt>
                <c:pt idx="255" formatCode="0.00%">
                  <c:v>1.0818755283865513</c:v>
                </c:pt>
                <c:pt idx="256" formatCode="0.00%">
                  <c:v>1.0841096842267803</c:v>
                </c:pt>
                <c:pt idx="257" formatCode="0.00%">
                  <c:v>1.0900972528765607</c:v>
                </c:pt>
                <c:pt idx="258" formatCode="0.00%">
                  <c:v>1.0928668918366449</c:v>
                </c:pt>
                <c:pt idx="259" formatCode="0.00%">
                  <c:v>1.0885932951392552</c:v>
                </c:pt>
                <c:pt idx="260" formatCode="0.00%">
                  <c:v>1.0908365555760142</c:v>
                </c:pt>
                <c:pt idx="261" formatCode="0.00%">
                  <c:v>1.0943388224459873</c:v>
                </c:pt>
                <c:pt idx="262" formatCode="0.00%">
                  <c:v>1.0986234671796105</c:v>
                </c:pt>
                <c:pt idx="263" formatCode="0.00%">
                  <c:v>1.0943733271612632</c:v>
                </c:pt>
                <c:pt idx="264" formatCode="0.00%">
                  <c:v>1.0816528964197358</c:v>
                </c:pt>
                <c:pt idx="265" formatCode="0.00%">
                  <c:v>1.0905465135016921</c:v>
                </c:pt>
                <c:pt idx="266" formatCode="0.00%">
                  <c:v>1.0951305736115862</c:v>
                </c:pt>
                <c:pt idx="267" formatCode="0.00%">
                  <c:v>1.0935801496652224</c:v>
                </c:pt>
                <c:pt idx="268" formatCode="0.00%">
                  <c:v>1.0902588235294117</c:v>
                </c:pt>
                <c:pt idx="269" formatCode="0.00%">
                  <c:v>1.0782416957109324</c:v>
                </c:pt>
                <c:pt idx="270" formatCode="0.00%">
                  <c:v>1.0889410692884607</c:v>
                </c:pt>
                <c:pt idx="271" formatCode="0.00%">
                  <c:v>1.1010529836334408</c:v>
                </c:pt>
                <c:pt idx="272" formatCode="0.00%">
                  <c:v>1.0889761410952614</c:v>
                </c:pt>
                <c:pt idx="273" formatCode="0.00%">
                  <c:v>1.088366377874042</c:v>
                </c:pt>
                <c:pt idx="274" formatCode="0.00%">
                  <c:v>1.0887776417200894</c:v>
                </c:pt>
                <c:pt idx="275" formatCode="0.00%">
                  <c:v>1.0893270636984076</c:v>
                </c:pt>
                <c:pt idx="276" formatCode="0.00%">
                  <c:v>1.0963327193289591</c:v>
                </c:pt>
                <c:pt idx="277" formatCode="0.00%">
                  <c:v>1.0899882472460707</c:v>
                </c:pt>
                <c:pt idx="278" formatCode="0.00%">
                  <c:v>1.0924105021287436</c:v>
                </c:pt>
                <c:pt idx="279" formatCode="0.00%">
                  <c:v>1.0937925553310168</c:v>
                </c:pt>
                <c:pt idx="280" formatCode="0.00%">
                  <c:v>1.0924721100671655</c:v>
                </c:pt>
                <c:pt idx="281" formatCode="0.00%">
                  <c:v>1.0934045941488633</c:v>
                </c:pt>
                <c:pt idx="282" formatCode="0.00%">
                  <c:v>1.0951897034761489</c:v>
                </c:pt>
                <c:pt idx="283" formatCode="0.00%">
                  <c:v>1.0984119490305531</c:v>
                </c:pt>
                <c:pt idx="284" formatCode="0.00%">
                  <c:v>1.0949176238383727</c:v>
                </c:pt>
                <c:pt idx="285" formatCode="0.00%">
                  <c:v>1.0906163526525634</c:v>
                </c:pt>
                <c:pt idx="286" formatCode="0.00%">
                  <c:v>1.0984169461637638</c:v>
                </c:pt>
                <c:pt idx="287" formatCode="0.00%">
                  <c:v>1.0977903891122145</c:v>
                </c:pt>
                <c:pt idx="288" formatCode="0.00%">
                  <c:v>1.0955083130567069</c:v>
                </c:pt>
                <c:pt idx="289" formatCode="0.00%">
                  <c:v>1.1018775086298997</c:v>
                </c:pt>
                <c:pt idx="290" formatCode="0.00%">
                  <c:v>1.1091722745909411</c:v>
                </c:pt>
                <c:pt idx="291" formatCode="0.00%">
                  <c:v>1.1148179212097693</c:v>
                </c:pt>
                <c:pt idx="292" formatCode="0.00%">
                  <c:v>1.118670274449169</c:v>
                </c:pt>
                <c:pt idx="293" formatCode="0.00%">
                  <c:v>1.1152204779038062</c:v>
                </c:pt>
                <c:pt idx="294" formatCode="0.00%">
                  <c:v>1.1187364877262682</c:v>
                </c:pt>
                <c:pt idx="295" formatCode="0.00%">
                  <c:v>1.1280445948824769</c:v>
                </c:pt>
                <c:pt idx="296" formatCode="0.00%">
                  <c:v>1.1229748835340745</c:v>
                </c:pt>
                <c:pt idx="297" formatCode="0.00%">
                  <c:v>1.121259322014581</c:v>
                </c:pt>
                <c:pt idx="298" formatCode="0.00%">
                  <c:v>1.1208054947317201</c:v>
                </c:pt>
                <c:pt idx="299" formatCode="0.00%">
                  <c:v>1.1229138790454205</c:v>
                </c:pt>
                <c:pt idx="300" formatCode="0.00%">
                  <c:v>1.1209992730061016</c:v>
                </c:pt>
                <c:pt idx="301" formatCode="0.00%">
                  <c:v>1.1211844615192625</c:v>
                </c:pt>
                <c:pt idx="302" formatCode="0.00%">
                  <c:v>1.1164863834594092</c:v>
                </c:pt>
                <c:pt idx="303" formatCode="0.00%">
                  <c:v>1.1153215070740843</c:v>
                </c:pt>
                <c:pt idx="304" formatCode="0.00%">
                  <c:v>1.1153761447995689</c:v>
                </c:pt>
                <c:pt idx="305" formatCode="0.00%">
                  <c:v>1.1152017098584024</c:v>
                </c:pt>
                <c:pt idx="306" formatCode="0.00%">
                  <c:v>1.1154210028382214</c:v>
                </c:pt>
                <c:pt idx="307" formatCode="0.00%">
                  <c:v>1.1164050526723346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Summary!$AA$1</c:f>
              <c:strCache>
                <c:ptCount val="1"/>
                <c:pt idx="0">
                  <c:v>Ont Rate</c:v>
                </c:pt>
              </c:strCache>
            </c:strRef>
          </c:tx>
          <c:marker>
            <c:symbol val="none"/>
          </c:marker>
          <c:cat>
            <c:numRef>
              <c:f>Summary!$A$2:$A$309</c:f>
              <c:numCache>
                <c:formatCode>m/d/yyyy</c:formatCode>
                <c:ptCount val="3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</c:numCache>
            </c:numRef>
          </c:cat>
          <c:val>
            <c:numRef>
              <c:f>Summary!$AA$2:$AA$309</c:f>
              <c:numCache>
                <c:formatCode>_-* #,##0_-;\-* #,##0_-;_-* "-"??_-;_-@_-</c:formatCode>
                <c:ptCount val="308"/>
                <c:pt idx="11" formatCode="0.00%">
                  <c:v>3</c:v>
                </c:pt>
                <c:pt idx="12" formatCode="0.00%">
                  <c:v>3</c:v>
                </c:pt>
                <c:pt idx="13" formatCode="0.00%">
                  <c:v>3</c:v>
                </c:pt>
                <c:pt idx="14" formatCode="0.00%">
                  <c:v>3</c:v>
                </c:pt>
                <c:pt idx="15" formatCode="0.00%">
                  <c:v>1.5</c:v>
                </c:pt>
                <c:pt idx="16" formatCode="0.00%">
                  <c:v>1.5</c:v>
                </c:pt>
                <c:pt idx="17" formatCode="0.00%">
                  <c:v>1</c:v>
                </c:pt>
                <c:pt idx="18" formatCode="0.00%">
                  <c:v>1</c:v>
                </c:pt>
                <c:pt idx="19" formatCode="0.00%">
                  <c:v>1</c:v>
                </c:pt>
                <c:pt idx="20" formatCode="0.00%">
                  <c:v>1</c:v>
                </c:pt>
                <c:pt idx="21" formatCode="0.00%">
                  <c:v>1</c:v>
                </c:pt>
                <c:pt idx="22" formatCode="0.00%">
                  <c:v>1</c:v>
                </c:pt>
                <c:pt idx="23" formatCode="0.00%">
                  <c:v>1</c:v>
                </c:pt>
                <c:pt idx="24" formatCode="0.00%">
                  <c:v>1</c:v>
                </c:pt>
                <c:pt idx="25" formatCode="0.00%">
                  <c:v>1</c:v>
                </c:pt>
                <c:pt idx="26" formatCode="0.00%">
                  <c:v>1</c:v>
                </c:pt>
                <c:pt idx="27" formatCode="0.00%">
                  <c:v>1</c:v>
                </c:pt>
                <c:pt idx="28" formatCode="0.00%">
                  <c:v>1</c:v>
                </c:pt>
                <c:pt idx="29" formatCode="0.00%">
                  <c:v>1</c:v>
                </c:pt>
                <c:pt idx="30" formatCode="0.00%">
                  <c:v>1</c:v>
                </c:pt>
                <c:pt idx="31" formatCode="0.00%">
                  <c:v>1</c:v>
                </c:pt>
                <c:pt idx="32" formatCode="0.00%">
                  <c:v>1</c:v>
                </c:pt>
                <c:pt idx="33" formatCode="0.00%">
                  <c:v>1.3333333333333333</c:v>
                </c:pt>
                <c:pt idx="34" formatCode="0.00%">
                  <c:v>1.3333333333333333</c:v>
                </c:pt>
                <c:pt idx="35" formatCode="0.00%">
                  <c:v>1.3333333333333333</c:v>
                </c:pt>
                <c:pt idx="36" formatCode="0.00%">
                  <c:v>2</c:v>
                </c:pt>
                <c:pt idx="37" formatCode="0.00%">
                  <c:v>2</c:v>
                </c:pt>
                <c:pt idx="38" formatCode="0.00%">
                  <c:v>3.6666666666666665</c:v>
                </c:pt>
                <c:pt idx="39" formatCode="0.00%">
                  <c:v>5</c:v>
                </c:pt>
                <c:pt idx="40" formatCode="0.00%">
                  <c:v>4.5</c:v>
                </c:pt>
                <c:pt idx="41" formatCode="0.00%">
                  <c:v>5</c:v>
                </c:pt>
                <c:pt idx="42" formatCode="0.00%">
                  <c:v>5</c:v>
                </c:pt>
                <c:pt idx="43" formatCode="0.00%">
                  <c:v>3.6666666666666665</c:v>
                </c:pt>
                <c:pt idx="44" formatCode="0.00%">
                  <c:v>4.166666666666667</c:v>
                </c:pt>
                <c:pt idx="45" formatCode="0.00%">
                  <c:v>2.5454545454545454</c:v>
                </c:pt>
                <c:pt idx="46" formatCode="0.00%">
                  <c:v>1.9333333333333333</c:v>
                </c:pt>
                <c:pt idx="47" formatCode="0.00%">
                  <c:v>1.8888888888888888</c:v>
                </c:pt>
                <c:pt idx="48" formatCode="0.00%">
                  <c:v>1.8</c:v>
                </c:pt>
                <c:pt idx="49" formatCode="0.00%">
                  <c:v>2.0499999999999998</c:v>
                </c:pt>
                <c:pt idx="50" formatCode="0.00%">
                  <c:v>1.9090909090909092</c:v>
                </c:pt>
                <c:pt idx="51" formatCode="0.00%">
                  <c:v>2.96</c:v>
                </c:pt>
                <c:pt idx="52" formatCode="0.00%">
                  <c:v>2.8214285714285716</c:v>
                </c:pt>
                <c:pt idx="53" formatCode="0.00%">
                  <c:v>3.5862068965517242</c:v>
                </c:pt>
                <c:pt idx="54" formatCode="0.00%">
                  <c:v>5.2058823529411766</c:v>
                </c:pt>
                <c:pt idx="55" formatCode="0.00%">
                  <c:v>5.1388888888888893</c:v>
                </c:pt>
                <c:pt idx="56" formatCode="0.00%">
                  <c:v>5.3902439024390247</c:v>
                </c:pt>
                <c:pt idx="57" formatCode="0.00%">
                  <c:v>6.1190476190476186</c:v>
                </c:pt>
                <c:pt idx="58" formatCode="0.00%">
                  <c:v>4.1621621621621623</c:v>
                </c:pt>
                <c:pt idx="59" formatCode="0.00%">
                  <c:v>4.7721518987341769</c:v>
                </c:pt>
                <c:pt idx="60" formatCode="0.00%">
                  <c:v>4.0865384615384617</c:v>
                </c:pt>
                <c:pt idx="61" formatCode="0.00%">
                  <c:v>2.8418079096045199</c:v>
                </c:pt>
                <c:pt idx="62" formatCode="0.00%">
                  <c:v>3.1783783783783783</c:v>
                </c:pt>
                <c:pt idx="63" formatCode="0.00%">
                  <c:v>3.1131221719457014</c:v>
                </c:pt>
                <c:pt idx="64" formatCode="0.00%">
                  <c:v>3.3385214007782102</c:v>
                </c:pt>
                <c:pt idx="65" formatCode="0.00%">
                  <c:v>3.2272727272727271</c:v>
                </c:pt>
                <c:pt idx="66" formatCode="0.00%">
                  <c:v>3.0344827586206895</c:v>
                </c:pt>
                <c:pt idx="67" formatCode="0.00%">
                  <c:v>3.1882352941176473</c:v>
                </c:pt>
                <c:pt idx="68" formatCode="0.00%">
                  <c:v>3.3916500994035785</c:v>
                </c:pt>
                <c:pt idx="69" formatCode="0.00%">
                  <c:v>3.3435374149659864</c:v>
                </c:pt>
                <c:pt idx="70" formatCode="0.00%">
                  <c:v>3.4767441860465116</c:v>
                </c:pt>
                <c:pt idx="71" formatCode="0.00%">
                  <c:v>3.2552447552447554</c:v>
                </c:pt>
                <c:pt idx="72" formatCode="0.00%">
                  <c:v>3.2746478873239435</c:v>
                </c:pt>
                <c:pt idx="73" formatCode="0.00%">
                  <c:v>3.1730769230769229</c:v>
                </c:pt>
                <c:pt idx="74" formatCode="0.00%">
                  <c:v>3.2132841328413284</c:v>
                </c:pt>
                <c:pt idx="75" formatCode="0.00%">
                  <c:v>2.5480656506447832</c:v>
                </c:pt>
                <c:pt idx="76" formatCode="0.00%">
                  <c:v>2.4038657171922684</c:v>
                </c:pt>
                <c:pt idx="77" formatCode="0.00%">
                  <c:v>2.2056856187290972</c:v>
                </c:pt>
                <c:pt idx="78" formatCode="0.00%">
                  <c:v>2.0619405656999641</c:v>
                </c:pt>
                <c:pt idx="79" formatCode="0.00%">
                  <c:v>1.9161290322580644</c:v>
                </c:pt>
                <c:pt idx="80" formatCode="0.00%">
                  <c:v>1.8314049586776859</c:v>
                </c:pt>
                <c:pt idx="81" formatCode="0.00%">
                  <c:v>1.6189710610932475</c:v>
                </c:pt>
                <c:pt idx="82" formatCode="0.00%">
                  <c:v>1.7184265010351967</c:v>
                </c:pt>
                <c:pt idx="83" formatCode="0.00%">
                  <c:v>1.6828184511214557</c:v>
                </c:pt>
                <c:pt idx="84" formatCode="0.00%">
                  <c:v>1.6010235026535253</c:v>
                </c:pt>
                <c:pt idx="85" formatCode="0.00%">
                  <c:v>1.7086299704809862</c:v>
                </c:pt>
                <c:pt idx="86" formatCode="0.00%">
                  <c:v>1.6764470097803432</c:v>
                </c:pt>
                <c:pt idx="87" formatCode="0.00%">
                  <c:v>1.6565884476534296</c:v>
                </c:pt>
                <c:pt idx="88" formatCode="0.00%">
                  <c:v>1.6400907930202866</c:v>
                </c:pt>
                <c:pt idx="89" formatCode="0.00%">
                  <c:v>1.6148594377510039</c:v>
                </c:pt>
                <c:pt idx="90" formatCode="0.00%">
                  <c:v>1.5987677605934867</c:v>
                </c:pt>
                <c:pt idx="91" formatCode="0.00%">
                  <c:v>1.6240085237362376</c:v>
                </c:pt>
                <c:pt idx="92" formatCode="0.00%">
                  <c:v>1.4296747967479675</c:v>
                </c:pt>
                <c:pt idx="93" formatCode="0.00%">
                  <c:v>1.3915455241009946</c:v>
                </c:pt>
                <c:pt idx="94" formatCode="0.00%">
                  <c:v>1.3631163170798148</c:v>
                </c:pt>
                <c:pt idx="95" formatCode="0.00%">
                  <c:v>1.3465963151976472</c:v>
                </c:pt>
                <c:pt idx="96" formatCode="0.00%">
                  <c:v>1.3238829478570837</c:v>
                </c:pt>
                <c:pt idx="97" formatCode="0.00%">
                  <c:v>1.2976799056232795</c:v>
                </c:pt>
                <c:pt idx="98" formatCode="0.00%">
                  <c:v>1.2376439714244059</c:v>
                </c:pt>
                <c:pt idx="99" formatCode="0.00%">
                  <c:v>1.2364941711686097</c:v>
                </c:pt>
                <c:pt idx="100" formatCode="0.00%">
                  <c:v>1.2288659793814434</c:v>
                </c:pt>
                <c:pt idx="101" formatCode="0.00%">
                  <c:v>1.2204236610711432</c:v>
                </c:pt>
                <c:pt idx="102" formatCode="0.00%">
                  <c:v>1.1930883864337101</c:v>
                </c:pt>
                <c:pt idx="103" formatCode="0.00%">
                  <c:v>1.1958046336881654</c:v>
                </c:pt>
                <c:pt idx="104" formatCode="0.00%">
                  <c:v>1.179878787878788</c:v>
                </c:pt>
                <c:pt idx="105" formatCode="0.00%">
                  <c:v>1.1726940746848864</c:v>
                </c:pt>
                <c:pt idx="106" formatCode="0.00%">
                  <c:v>1.1720609370508768</c:v>
                </c:pt>
                <c:pt idx="107" formatCode="0.00%">
                  <c:v>1.164765100671141</c:v>
                </c:pt>
                <c:pt idx="108" formatCode="0.00%">
                  <c:v>1.1543038043774903</c:v>
                </c:pt>
                <c:pt idx="109" formatCode="0.00%">
                  <c:v>1.1558630343490901</c:v>
                </c:pt>
                <c:pt idx="110" formatCode="0.00%">
                  <c:v>1.1424307482850709</c:v>
                </c:pt>
                <c:pt idx="111" formatCode="0.00%">
                  <c:v>1.1381754674337374</c:v>
                </c:pt>
                <c:pt idx="112" formatCode="0.00%">
                  <c:v>1.1308890005022603</c:v>
                </c:pt>
                <c:pt idx="113" formatCode="0.00%">
                  <c:v>1.1214930351186974</c:v>
                </c:pt>
                <c:pt idx="114" formatCode="0.00%">
                  <c:v>1.1167771055411504</c:v>
                </c:pt>
                <c:pt idx="115" formatCode="0.00%">
                  <c:v>1.1180726309816531</c:v>
                </c:pt>
                <c:pt idx="116" formatCode="0.00%">
                  <c:v>1.1166798639899389</c:v>
                </c:pt>
                <c:pt idx="117" formatCode="0.00%">
                  <c:v>1.1131686299674566</c:v>
                </c:pt>
                <c:pt idx="118" formatCode="0.00%">
                  <c:v>1.1172037187471793</c:v>
                </c:pt>
                <c:pt idx="119" formatCode="0.00%">
                  <c:v>1.1190708829276959</c:v>
                </c:pt>
                <c:pt idx="120" formatCode="0.00%">
                  <c:v>1.1193964574677455</c:v>
                </c:pt>
                <c:pt idx="121" formatCode="0.00%">
                  <c:v>1.1215495743400121</c:v>
                </c:pt>
                <c:pt idx="122" formatCode="0.00%">
                  <c:v>1.1232818777754283</c:v>
                </c:pt>
                <c:pt idx="123" formatCode="0.00%">
                  <c:v>1.1219237507299575</c:v>
                </c:pt>
                <c:pt idx="124" formatCode="0.00%">
                  <c:v>1.1241867742732439</c:v>
                </c:pt>
                <c:pt idx="125" formatCode="0.00%">
                  <c:v>1.1158957786305796</c:v>
                </c:pt>
                <c:pt idx="126" formatCode="0.00%">
                  <c:v>1.1089812279239593</c:v>
                </c:pt>
                <c:pt idx="127" formatCode="0.00%">
                  <c:v>1.1064661066614574</c:v>
                </c:pt>
                <c:pt idx="128" formatCode="0.00%">
                  <c:v>1.1002491853555683</c:v>
                </c:pt>
                <c:pt idx="129" formatCode="0.00%">
                  <c:v>1.0927334337349397</c:v>
                </c:pt>
                <c:pt idx="130" formatCode="0.00%">
                  <c:v>1.0926869167565156</c:v>
                </c:pt>
                <c:pt idx="131" formatCode="0.00%">
                  <c:v>1.0931433594608453</c:v>
                </c:pt>
                <c:pt idx="132" formatCode="0.00%">
                  <c:v>1.0953880683463655</c:v>
                </c:pt>
                <c:pt idx="133" formatCode="0.00%">
                  <c:v>1.0951937873528255</c:v>
                </c:pt>
                <c:pt idx="134" formatCode="0.00%">
                  <c:v>1.0927259887005649</c:v>
                </c:pt>
                <c:pt idx="135" formatCode="0.00%">
                  <c:v>1.0926480836236934</c:v>
                </c:pt>
                <c:pt idx="136" formatCode="0.00%">
                  <c:v>1.0894807566412845</c:v>
                </c:pt>
                <c:pt idx="137" formatCode="0.00%">
                  <c:v>1.0920721333787002</c:v>
                </c:pt>
                <c:pt idx="138" formatCode="0.00%">
                  <c:v>1.0854414474786396</c:v>
                </c:pt>
                <c:pt idx="139" formatCode="0.00%">
                  <c:v>1.0799431574077134</c:v>
                </c:pt>
                <c:pt idx="140" formatCode="0.00%">
                  <c:v>1.0762343561088783</c:v>
                </c:pt>
                <c:pt idx="141" formatCode="0.00%">
                  <c:v>1.0719640664383119</c:v>
                </c:pt>
                <c:pt idx="142" formatCode="0.00%">
                  <c:v>1.0643834305940878</c:v>
                </c:pt>
                <c:pt idx="143" formatCode="0.00%">
                  <c:v>1.0634092346616066</c:v>
                </c:pt>
                <c:pt idx="144" formatCode="0.00%">
                  <c:v>1.0532776669990029</c:v>
                </c:pt>
                <c:pt idx="145" formatCode="0.00%">
                  <c:v>1.0491125173637907</c:v>
                </c:pt>
                <c:pt idx="146" formatCode="0.00%">
                  <c:v>1.0457800354978886</c:v>
                </c:pt>
                <c:pt idx="147" formatCode="0.00%">
                  <c:v>1.0439033276657761</c:v>
                </c:pt>
                <c:pt idx="148" formatCode="0.00%">
                  <c:v>1.0422331414101831</c:v>
                </c:pt>
                <c:pt idx="149" formatCode="0.00%">
                  <c:v>1.0420037150218706</c:v>
                </c:pt>
                <c:pt idx="150" formatCode="0.00%">
                  <c:v>1.0422007434944238</c:v>
                </c:pt>
                <c:pt idx="151" formatCode="0.00%">
                  <c:v>1.0417381529905934</c:v>
                </c:pt>
                <c:pt idx="152" formatCode="0.00%">
                  <c:v>1.0421349967633731</c:v>
                </c:pt>
                <c:pt idx="153" formatCode="0.00%">
                  <c:v>1.0433955638789723</c:v>
                </c:pt>
                <c:pt idx="154" formatCode="0.00%">
                  <c:v>1.0430166947821535</c:v>
                </c:pt>
                <c:pt idx="155" formatCode="0.00%">
                  <c:v>1.0425753456354485</c:v>
                </c:pt>
                <c:pt idx="156" formatCode="0.00%">
                  <c:v>1.039419206440483</c:v>
                </c:pt>
                <c:pt idx="157" formatCode="0.00%">
                  <c:v>1.0364684396758361</c:v>
                </c:pt>
                <c:pt idx="158" formatCode="0.00%">
                  <c:v>1.0391856205809695</c:v>
                </c:pt>
                <c:pt idx="159" formatCode="0.00%">
                  <c:v>1.0396690948105483</c:v>
                </c:pt>
                <c:pt idx="160" formatCode="0.00%">
                  <c:v>1.0365706593375774</c:v>
                </c:pt>
                <c:pt idx="161" formatCode="0.00%">
                  <c:v>1.0341317866205628</c:v>
                </c:pt>
                <c:pt idx="162" formatCode="0.00%">
                  <c:v>1.0331798257781724</c:v>
                </c:pt>
                <c:pt idx="163" formatCode="0.00%">
                  <c:v>1.0347431606317945</c:v>
                </c:pt>
                <c:pt idx="164" formatCode="0.00%">
                  <c:v>1.0331204228842024</c:v>
                </c:pt>
                <c:pt idx="165" formatCode="0.00%">
                  <c:v>1.0288548241659152</c:v>
                </c:pt>
                <c:pt idx="166" formatCode="0.00%">
                  <c:v>1.0273198815957418</c:v>
                </c:pt>
                <c:pt idx="167" formatCode="0.00%">
                  <c:v>1.0258651010524606</c:v>
                </c:pt>
                <c:pt idx="168" formatCode="0.00%">
                  <c:v>1.026803289739787</c:v>
                </c:pt>
                <c:pt idx="169" formatCode="0.00%">
                  <c:v>1.0257236453466516</c:v>
                </c:pt>
                <c:pt idx="170" formatCode="0.00%">
                  <c:v>1.0244873954072766</c:v>
                </c:pt>
                <c:pt idx="171" formatCode="0.00%">
                  <c:v>1.0232644903397734</c:v>
                </c:pt>
                <c:pt idx="172" formatCode="0.00%">
                  <c:v>1.0219902796589913</c:v>
                </c:pt>
                <c:pt idx="173" formatCode="0.00%">
                  <c:v>1.0238177059927569</c:v>
                </c:pt>
                <c:pt idx="174" formatCode="0.00%">
                  <c:v>1.0236569348840889</c:v>
                </c:pt>
                <c:pt idx="175" formatCode="0.00%">
                  <c:v>1.0220331416266184</c:v>
                </c:pt>
                <c:pt idx="176" formatCode="0.00%">
                  <c:v>1.0220680628272252</c:v>
                </c:pt>
                <c:pt idx="177" formatCode="0.00%">
                  <c:v>1.0219450460558934</c:v>
                </c:pt>
                <c:pt idx="178" formatCode="0.00%">
                  <c:v>1.0239074951820408</c:v>
                </c:pt>
                <c:pt idx="179" formatCode="0.00%">
                  <c:v>1.0247654686728516</c:v>
                </c:pt>
                <c:pt idx="180" formatCode="0.00%">
                  <c:v>1.0212496772527757</c:v>
                </c:pt>
                <c:pt idx="181" formatCode="0.00%">
                  <c:v>1.0232905652599578</c:v>
                </c:pt>
                <c:pt idx="182" formatCode="0.00%">
                  <c:v>1.0232797163266354</c:v>
                </c:pt>
                <c:pt idx="183" formatCode="0.00%">
                  <c:v>1.0228722178111314</c:v>
                </c:pt>
                <c:pt idx="184" formatCode="0.00%">
                  <c:v>1.0300531099989787</c:v>
                </c:pt>
                <c:pt idx="185" formatCode="0.00%">
                  <c:v>1.0290212636076914</c:v>
                </c:pt>
                <c:pt idx="186" formatCode="0.00%">
                  <c:v>1.0285033220063904</c:v>
                </c:pt>
                <c:pt idx="187" formatCode="0.00%">
                  <c:v>1.0283164361742472</c:v>
                </c:pt>
                <c:pt idx="188" formatCode="0.00%">
                  <c:v>1.0269147489803112</c:v>
                </c:pt>
                <c:pt idx="189" formatCode="0.00%">
                  <c:v>1.0263408999598231</c:v>
                </c:pt>
                <c:pt idx="190" formatCode="0.00%">
                  <c:v>1.0254657451923077</c:v>
                </c:pt>
                <c:pt idx="191" formatCode="0.00%">
                  <c:v>1.0207481222577526</c:v>
                </c:pt>
                <c:pt idx="192" formatCode="0.00%">
                  <c:v>1.0197740811231677</c:v>
                </c:pt>
                <c:pt idx="193" formatCode="0.00%">
                  <c:v>1.0191084372996697</c:v>
                </c:pt>
                <c:pt idx="194" formatCode="0.00%">
                  <c:v>1.0176529884690089</c:v>
                </c:pt>
                <c:pt idx="195" formatCode="0.00%">
                  <c:v>1.0173584720621767</c:v>
                </c:pt>
                <c:pt idx="196" formatCode="0.00%">
                  <c:v>1.0168081618672473</c:v>
                </c:pt>
                <c:pt idx="197" formatCode="0.00%">
                  <c:v>1.0166532366371206</c:v>
                </c:pt>
                <c:pt idx="198" formatCode="0.00%">
                  <c:v>1.0154694254213414</c:v>
                </c:pt>
                <c:pt idx="199" formatCode="0.00%">
                  <c:v>1.0154398041544466</c:v>
                </c:pt>
                <c:pt idx="200" formatCode="0.00%">
                  <c:v>1.0152178646601988</c:v>
                </c:pt>
                <c:pt idx="201" formatCode="0.00%">
                  <c:v>1.0166944504844049</c:v>
                </c:pt>
                <c:pt idx="202" formatCode="0.00%">
                  <c:v>1.0160742258103386</c:v>
                </c:pt>
                <c:pt idx="203" formatCode="0.00%">
                  <c:v>1.0161934552454284</c:v>
                </c:pt>
                <c:pt idx="204" formatCode="0.00%">
                  <c:v>1.0162843761258558</c:v>
                </c:pt>
                <c:pt idx="205" formatCode="0.00%">
                  <c:v>1.014277173263183</c:v>
                </c:pt>
                <c:pt idx="206" formatCode="0.00%">
                  <c:v>1.0144889482980857</c:v>
                </c:pt>
                <c:pt idx="207" formatCode="0.00%">
                  <c:v>1.0143224822458414</c:v>
                </c:pt>
                <c:pt idx="208" formatCode="0.00%">
                  <c:v>1.0143529299938217</c:v>
                </c:pt>
                <c:pt idx="209" formatCode="0.00%">
                  <c:v>1.0151321094824723</c:v>
                </c:pt>
                <c:pt idx="210" formatCode="0.00%">
                  <c:v>1.0155565553003576</c:v>
                </c:pt>
                <c:pt idx="211" formatCode="0.00%">
                  <c:v>1.0158343771417768</c:v>
                </c:pt>
                <c:pt idx="212" formatCode="0.00%">
                  <c:v>1.0168348580590398</c:v>
                </c:pt>
                <c:pt idx="213" formatCode="0.00%">
                  <c:v>1.0168701912896168</c:v>
                </c:pt>
                <c:pt idx="214" formatCode="0.00%">
                  <c:v>1.0178558842186876</c:v>
                </c:pt>
                <c:pt idx="215" formatCode="0.00%">
                  <c:v>1.017991847444127</c:v>
                </c:pt>
                <c:pt idx="216" formatCode="0.00%">
                  <c:v>1.0173130841121496</c:v>
                </c:pt>
                <c:pt idx="217" formatCode="0.00%">
                  <c:v>1.0179062718582421</c:v>
                </c:pt>
                <c:pt idx="218" formatCode="0.00%">
                  <c:v>1.0190307796105438</c:v>
                </c:pt>
                <c:pt idx="219" formatCode="0.00%">
                  <c:v>1.018387979409173</c:v>
                </c:pt>
                <c:pt idx="220" formatCode="0.00%">
                  <c:v>1.0191355453746125</c:v>
                </c:pt>
                <c:pt idx="221" formatCode="0.00%">
                  <c:v>1.0189275904254091</c:v>
                </c:pt>
                <c:pt idx="222" formatCode="0.00%">
                  <c:v>1.0189855939614305</c:v>
                </c:pt>
                <c:pt idx="223" formatCode="0.00%">
                  <c:v>1.0201419351875245</c:v>
                </c:pt>
                <c:pt idx="224" formatCode="0.00%">
                  <c:v>1.0209354528379679</c:v>
                </c:pt>
                <c:pt idx="225" formatCode="0.00%">
                  <c:v>1.0209812561357046</c:v>
                </c:pt>
                <c:pt idx="226" formatCode="0.00%">
                  <c:v>1.0212436530886404</c:v>
                </c:pt>
                <c:pt idx="227" formatCode="0.00%">
                  <c:v>1.0221137473038937</c:v>
                </c:pt>
                <c:pt idx="228" formatCode="0.00%">
                  <c:v>1.0229481457988809</c:v>
                </c:pt>
                <c:pt idx="229" formatCode="0.00%">
                  <c:v>1.0233745116195037</c:v>
                </c:pt>
                <c:pt idx="230" formatCode="0.00%">
                  <c:v>1.0253725966950336</c:v>
                </c:pt>
                <c:pt idx="231" formatCode="0.00%">
                  <c:v>1.0258458224894553</c:v>
                </c:pt>
                <c:pt idx="232" formatCode="0.00%">
                  <c:v>1.0260957066189624</c:v>
                </c:pt>
                <c:pt idx="233" formatCode="0.00%">
                  <c:v>1.0282261660572549</c:v>
                </c:pt>
                <c:pt idx="234" formatCode="0.00%">
                  <c:v>1.0289655478797841</c:v>
                </c:pt>
                <c:pt idx="235" formatCode="0.00%">
                  <c:v>1.0294313048099921</c:v>
                </c:pt>
                <c:pt idx="236" formatCode="0.00%">
                  <c:v>1.0351105618572627</c:v>
                </c:pt>
                <c:pt idx="237" formatCode="0.00%">
                  <c:v>1.0355692172576572</c:v>
                </c:pt>
                <c:pt idx="238" formatCode="0.00%">
                  <c:v>1.0385793018983467</c:v>
                </c:pt>
                <c:pt idx="239" formatCode="0.00%">
                  <c:v>1.0392485889249679</c:v>
                </c:pt>
                <c:pt idx="240" formatCode="0.00%">
                  <c:v>1.0455570493082962</c:v>
                </c:pt>
                <c:pt idx="241" formatCode="0.00%">
                  <c:v>1.0430455713144657</c:v>
                </c:pt>
                <c:pt idx="242" formatCode="0.00%">
                  <c:v>1.0530278584489621</c:v>
                </c:pt>
                <c:pt idx="243" formatCode="0.00%">
                  <c:v>1.0540880503144654</c:v>
                </c:pt>
                <c:pt idx="244" formatCode="0.00%">
                  <c:v>1.0589208099226122</c:v>
                </c:pt>
                <c:pt idx="245" formatCode="0.00%">
                  <c:v>1.0586463948787062</c:v>
                </c:pt>
                <c:pt idx="246" formatCode="0.00%">
                  <c:v>1.0618394564670357</c:v>
                </c:pt>
                <c:pt idx="247" formatCode="0.00%">
                  <c:v>1.0611169870797819</c:v>
                </c:pt>
                <c:pt idx="248" formatCode="0.00%">
                  <c:v>1.0646149388414017</c:v>
                </c:pt>
                <c:pt idx="249" formatCode="0.00%">
                  <c:v>1.0650459652706843</c:v>
                </c:pt>
                <c:pt idx="250" formatCode="0.00%">
                  <c:v>1.0608187371061042</c:v>
                </c:pt>
                <c:pt idx="251" formatCode="0.00%">
                  <c:v>1.0634911100432485</c:v>
                </c:pt>
                <c:pt idx="252" formatCode="0.00%">
                  <c:v>1.0753088138762357</c:v>
                </c:pt>
                <c:pt idx="253" formatCode="0.00%">
                  <c:v>1.0791121116969804</c:v>
                </c:pt>
                <c:pt idx="254" formatCode="0.00%">
                  <c:v>1.0822616581323534</c:v>
                </c:pt>
                <c:pt idx="255" formatCode="0.00%">
                  <c:v>1.0793755710647563</c:v>
                </c:pt>
                <c:pt idx="256" formatCode="0.00%">
                  <c:v>1.0845897111290137</c:v>
                </c:pt>
                <c:pt idx="257" formatCode="0.00%">
                  <c:v>1.0913077465728613</c:v>
                </c:pt>
                <c:pt idx="258" formatCode="0.00%">
                  <c:v>1.088110703191189</c:v>
                </c:pt>
                <c:pt idx="259" formatCode="0.00%">
                  <c:v>1.0766384875783865</c:v>
                </c:pt>
                <c:pt idx="260" formatCode="0.00%">
                  <c:v>1.0781435865527149</c:v>
                </c:pt>
                <c:pt idx="261" formatCode="0.00%">
                  <c:v>1.0869345372460497</c:v>
                </c:pt>
                <c:pt idx="262" formatCode="0.00%">
                  <c:v>1.1000684413385684</c:v>
                </c:pt>
                <c:pt idx="263" formatCode="0.00%">
                  <c:v>1.0907965478211659</c:v>
                </c:pt>
                <c:pt idx="264" formatCode="0.00%">
                  <c:v>1.0775708445438346</c:v>
                </c:pt>
                <c:pt idx="265" formatCode="0.00%">
                  <c:v>1.0952504541915391</c:v>
                </c:pt>
                <c:pt idx="266" formatCode="0.00%">
                  <c:v>1.1011992715026975</c:v>
                </c:pt>
                <c:pt idx="267" formatCode="0.00%">
                  <c:v>1.1003683397552322</c:v>
                </c:pt>
                <c:pt idx="268" formatCode="0.00%">
                  <c:v>1.0920600109654588</c:v>
                </c:pt>
                <c:pt idx="269" formatCode="0.00%">
                  <c:v>1.0784406824061037</c:v>
                </c:pt>
                <c:pt idx="270" formatCode="0.00%">
                  <c:v>1.0867246019650443</c:v>
                </c:pt>
                <c:pt idx="271" formatCode="0.00%">
                  <c:v>1.0984305587081293</c:v>
                </c:pt>
                <c:pt idx="272" formatCode="0.00%">
                  <c:v>1.0830331753554503</c:v>
                </c:pt>
                <c:pt idx="273" formatCode="0.00%">
                  <c:v>1.082225550770767</c:v>
                </c:pt>
                <c:pt idx="274" formatCode="0.00%">
                  <c:v>1.0839786505414495</c:v>
                </c:pt>
                <c:pt idx="275" formatCode="0.00%">
                  <c:v>1.082306404990111</c:v>
                </c:pt>
                <c:pt idx="276" formatCode="0.00%">
                  <c:v>1.0843188753434847</c:v>
                </c:pt>
                <c:pt idx="277" formatCode="0.00%">
                  <c:v>1.0912468109866174</c:v>
                </c:pt>
                <c:pt idx="278" formatCode="0.00%">
                  <c:v>1.0920308786845563</c:v>
                </c:pt>
                <c:pt idx="279" formatCode="0.00%">
                  <c:v>1.0920561292957582</c:v>
                </c:pt>
                <c:pt idx="280" formatCode="0.00%">
                  <c:v>1.0908710821487271</c:v>
                </c:pt>
                <c:pt idx="281" formatCode="0.00%">
                  <c:v>1.0909349651344813</c:v>
                </c:pt>
                <c:pt idx="282" formatCode="0.00%">
                  <c:v>1.0915799831318527</c:v>
                </c:pt>
                <c:pt idx="283" formatCode="0.00%">
                  <c:v>1.0995337636335634</c:v>
                </c:pt>
                <c:pt idx="284" formatCode="0.00%">
                  <c:v>1.0871170173495754</c:v>
                </c:pt>
                <c:pt idx="285" formatCode="0.00%">
                  <c:v>1.0890192474048443</c:v>
                </c:pt>
                <c:pt idx="286" formatCode="0.00%">
                  <c:v>1.0910815178917279</c:v>
                </c:pt>
                <c:pt idx="287" formatCode="0.00%">
                  <c:v>1.0928038062512391</c:v>
                </c:pt>
                <c:pt idx="288" formatCode="0.00%">
                  <c:v>1.0805374380380903</c:v>
                </c:pt>
                <c:pt idx="289" formatCode="0.00%">
                  <c:v>1.0914815530229862</c:v>
                </c:pt>
                <c:pt idx="290" formatCode="0.00%">
                  <c:v>1.0949803901594255</c:v>
                </c:pt>
                <c:pt idx="291" formatCode="0.00%">
                  <c:v>1.0967113123310068</c:v>
                </c:pt>
                <c:pt idx="292" formatCode="0.00%">
                  <c:v>1.1008563981630879</c:v>
                </c:pt>
                <c:pt idx="293" formatCode="0.00%">
                  <c:v>1.104558920745293</c:v>
                </c:pt>
                <c:pt idx="294" formatCode="0.00%">
                  <c:v>1.1079492544172602</c:v>
                </c:pt>
                <c:pt idx="295" formatCode="0.00%">
                  <c:v>1.1244778714054615</c:v>
                </c:pt>
                <c:pt idx="296" formatCode="0.00%">
                  <c:v>1.1157517195814013</c:v>
                </c:pt>
                <c:pt idx="297" formatCode="0.00%">
                  <c:v>1.1159772534334989</c:v>
                </c:pt>
                <c:pt idx="298" formatCode="0.00%">
                  <c:v>1.1165758844102975</c:v>
                </c:pt>
                <c:pt idx="299" formatCode="0.00%">
                  <c:v>1.1136691620817174</c:v>
                </c:pt>
                <c:pt idx="300" formatCode="0.00%">
                  <c:v>1.1106874882241458</c:v>
                </c:pt>
                <c:pt idx="301" formatCode="0.00%">
                  <c:v>1.1080086887232161</c:v>
                </c:pt>
                <c:pt idx="302" formatCode="0.00%">
                  <c:v>1.1043748993504752</c:v>
                </c:pt>
                <c:pt idx="303" formatCode="0.00%">
                  <c:v>1.102960769800148</c:v>
                </c:pt>
                <c:pt idx="304" formatCode="0.00%">
                  <c:v>1.103122004084865</c:v>
                </c:pt>
                <c:pt idx="305" formatCode="0.00%">
                  <c:v>1.1024535025829045</c:v>
                </c:pt>
                <c:pt idx="306" formatCode="0.00%">
                  <c:v>1.1002146226892628</c:v>
                </c:pt>
                <c:pt idx="307" formatCode="0.00%">
                  <c:v>1.0983096174187239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67968"/>
        <c:axId val="224069504"/>
      </c:lineChart>
      <c:dateAx>
        <c:axId val="224067968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crossAx val="224069504"/>
        <c:crosses val="autoZero"/>
        <c:auto val="1"/>
        <c:lblOffset val="100"/>
        <c:baseTimeUnit val="days"/>
        <c:majorUnit val="2"/>
      </c:dateAx>
      <c:valAx>
        <c:axId val="224069504"/>
        <c:scaling>
          <c:orientation val="minMax"/>
          <c:max val="1.1500000000000001"/>
          <c:min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24067968"/>
        <c:crosses val="autoZero"/>
        <c:crossBetween val="between"/>
        <c:majorUnit val="5.000000000000001E-2"/>
        <c:minorUnit val="1.0000000000000002E-2"/>
      </c:valAx>
    </c:plotArea>
    <c:legend>
      <c:legendPos val="r"/>
      <c:layout>
        <c:manualLayout>
          <c:xMode val="edge"/>
          <c:yMode val="edge"/>
          <c:x val="0.45986459134468655"/>
          <c:y val="0.11480935337628251"/>
          <c:w val="0.13330911310504792"/>
          <c:h val="0.21918682891911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763424842165002E-2"/>
          <c:y val="0.12639196673608949"/>
          <c:w val="0.83599132121532338"/>
          <c:h val="0.66388753618113272"/>
        </c:manualLayout>
      </c:layout>
      <c:lineChart>
        <c:grouping val="standard"/>
        <c:varyColors val="0"/>
        <c:ser>
          <c:idx val="0"/>
          <c:order val="0"/>
          <c:tx>
            <c:strRef>
              <c:f>Summary!$V$1</c:f>
              <c:strCache>
                <c:ptCount val="1"/>
                <c:pt idx="0">
                  <c:v>Ont_Delta</c:v>
                </c:pt>
              </c:strCache>
            </c:strRef>
          </c:tx>
          <c:marker>
            <c:symbol val="none"/>
          </c:marker>
          <c:cat>
            <c:numRef>
              <c:f>Summary!$A$2:$A$309</c:f>
              <c:numCache>
                <c:formatCode>m/d/yyyy</c:formatCode>
                <c:ptCount val="3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</c:numCache>
            </c:numRef>
          </c:cat>
          <c:val>
            <c:numRef>
              <c:f>Summary!$V$2:$V$309</c:f>
              <c:numCache>
                <c:formatCode>_-* #,##0_-;\-* #,##0_-;_-* "-"??_-;_-@_-</c:formatCode>
                <c:ptCount val="30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0.42857142857142855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0.14285714285714285</c:v>
                </c:pt>
                <c:pt idx="34">
                  <c:v>0.14285714285714285</c:v>
                </c:pt>
                <c:pt idx="35">
                  <c:v>0.14285714285714285</c:v>
                </c:pt>
                <c:pt idx="36">
                  <c:v>0.42857142857142855</c:v>
                </c:pt>
                <c:pt idx="37">
                  <c:v>0.42857142857142855</c:v>
                </c:pt>
                <c:pt idx="38">
                  <c:v>1.1428571428571428</c:v>
                </c:pt>
                <c:pt idx="39">
                  <c:v>1.7142857142857142</c:v>
                </c:pt>
                <c:pt idx="40">
                  <c:v>2</c:v>
                </c:pt>
                <c:pt idx="41">
                  <c:v>2.2857142857142856</c:v>
                </c:pt>
                <c:pt idx="42">
                  <c:v>2.2857142857142856</c:v>
                </c:pt>
                <c:pt idx="43">
                  <c:v>2.2857142857142856</c:v>
                </c:pt>
                <c:pt idx="44">
                  <c:v>2.7142857142857144</c:v>
                </c:pt>
                <c:pt idx="45">
                  <c:v>2.4285714285714284</c:v>
                </c:pt>
                <c:pt idx="46">
                  <c:v>2</c:v>
                </c:pt>
                <c:pt idx="47">
                  <c:v>2.2857142857142856</c:v>
                </c:pt>
                <c:pt idx="48">
                  <c:v>2.2857142857142856</c:v>
                </c:pt>
                <c:pt idx="49">
                  <c:v>3</c:v>
                </c:pt>
                <c:pt idx="50">
                  <c:v>2.8571428571428572</c:v>
                </c:pt>
                <c:pt idx="51">
                  <c:v>7</c:v>
                </c:pt>
                <c:pt idx="52">
                  <c:v>7.2857142857142856</c:v>
                </c:pt>
                <c:pt idx="53">
                  <c:v>10.714285714285714</c:v>
                </c:pt>
                <c:pt idx="54">
                  <c:v>20.428571428571427</c:v>
                </c:pt>
                <c:pt idx="55">
                  <c:v>21.285714285714285</c:v>
                </c:pt>
                <c:pt idx="56">
                  <c:v>25.714285714285715</c:v>
                </c:pt>
                <c:pt idx="57">
                  <c:v>30.714285714285715</c:v>
                </c:pt>
                <c:pt idx="58">
                  <c:v>33.428571428571431</c:v>
                </c:pt>
                <c:pt idx="59">
                  <c:v>42.571428571428569</c:v>
                </c:pt>
                <c:pt idx="60">
                  <c:v>45.857142857142854</c:v>
                </c:pt>
                <c:pt idx="61">
                  <c:v>46.571428571428569</c:v>
                </c:pt>
                <c:pt idx="62">
                  <c:v>57.571428571428569</c:v>
                </c:pt>
                <c:pt idx="63">
                  <c:v>66.714285714285708</c:v>
                </c:pt>
                <c:pt idx="64">
                  <c:v>85.857142857142861</c:v>
                </c:pt>
                <c:pt idx="65">
                  <c:v>98</c:v>
                </c:pt>
                <c:pt idx="66">
                  <c:v>109.57142857142857</c:v>
                </c:pt>
                <c:pt idx="67">
                  <c:v>132.85714285714286</c:v>
                </c:pt>
                <c:pt idx="68">
                  <c:v>171.85714285714286</c:v>
                </c:pt>
                <c:pt idx="69">
                  <c:v>196.85714285714286</c:v>
                </c:pt>
                <c:pt idx="70">
                  <c:v>243.42857142857142</c:v>
                </c:pt>
                <c:pt idx="71">
                  <c:v>276.42857142857144</c:v>
                </c:pt>
                <c:pt idx="72">
                  <c:v>323</c:v>
                </c:pt>
                <c:pt idx="73">
                  <c:v>355.14285714285717</c:v>
                </c:pt>
                <c:pt idx="74">
                  <c:v>428.42857142857144</c:v>
                </c:pt>
                <c:pt idx="75">
                  <c:v>377.28571428571428</c:v>
                </c:pt>
                <c:pt idx="76">
                  <c:v>394.28571428571428</c:v>
                </c:pt>
                <c:pt idx="77">
                  <c:v>412</c:v>
                </c:pt>
                <c:pt idx="78">
                  <c:v>423.71428571428572</c:v>
                </c:pt>
                <c:pt idx="79">
                  <c:v>426</c:v>
                </c:pt>
                <c:pt idx="80">
                  <c:v>431.14285714285717</c:v>
                </c:pt>
                <c:pt idx="81">
                  <c:v>385</c:v>
                </c:pt>
                <c:pt idx="82">
                  <c:v>446.14285714285717</c:v>
                </c:pt>
                <c:pt idx="83">
                  <c:v>461</c:v>
                </c:pt>
                <c:pt idx="84">
                  <c:v>453</c:v>
                </c:pt>
                <c:pt idx="85">
                  <c:v>583</c:v>
                </c:pt>
                <c:pt idx="86">
                  <c:v>602.71428571428567</c:v>
                </c:pt>
                <c:pt idx="87">
                  <c:v>623.57142857142856</c:v>
                </c:pt>
                <c:pt idx="88">
                  <c:v>644.57142857142856</c:v>
                </c:pt>
                <c:pt idx="89">
                  <c:v>656.14285714285711</c:v>
                </c:pt>
                <c:pt idx="90">
                  <c:v>680.28571428571433</c:v>
                </c:pt>
                <c:pt idx="91">
                  <c:v>753</c:v>
                </c:pt>
                <c:pt idx="92">
                  <c:v>604</c:v>
                </c:pt>
                <c:pt idx="93">
                  <c:v>584.85714285714289</c:v>
                </c:pt>
                <c:pt idx="94">
                  <c:v>571.28571428571433</c:v>
                </c:pt>
                <c:pt idx="95">
                  <c:v>572.42857142857144</c:v>
                </c:pt>
                <c:pt idx="96">
                  <c:v>558.14285714285711</c:v>
                </c:pt>
                <c:pt idx="97">
                  <c:v>540.71428571428567</c:v>
                </c:pt>
                <c:pt idx="98">
                  <c:v>465.71428571428572</c:v>
                </c:pt>
                <c:pt idx="99">
                  <c:v>475.28571428571428</c:v>
                </c:pt>
                <c:pt idx="100">
                  <c:v>475.71428571428572</c:v>
                </c:pt>
                <c:pt idx="101">
                  <c:v>472.71428571428572</c:v>
                </c:pt>
                <c:pt idx="102">
                  <c:v>429.42857142857144</c:v>
                </c:pt>
                <c:pt idx="103">
                  <c:v>446.71428571428572</c:v>
                </c:pt>
                <c:pt idx="104">
                  <c:v>424</c:v>
                </c:pt>
                <c:pt idx="105">
                  <c:v>418.85714285714283</c:v>
                </c:pt>
                <c:pt idx="106">
                  <c:v>427.57142857142856</c:v>
                </c:pt>
                <c:pt idx="107">
                  <c:v>420.85714285714283</c:v>
                </c:pt>
                <c:pt idx="108">
                  <c:v>403.85714285714283</c:v>
                </c:pt>
                <c:pt idx="109">
                  <c:v>413.57142857142856</c:v>
                </c:pt>
                <c:pt idx="110">
                  <c:v>388.57142857142856</c:v>
                </c:pt>
                <c:pt idx="111">
                  <c:v>384.28571428571428</c:v>
                </c:pt>
                <c:pt idx="112">
                  <c:v>372.28571428571428</c:v>
                </c:pt>
                <c:pt idx="113">
                  <c:v>353.85714285714283</c:v>
                </c:pt>
                <c:pt idx="114">
                  <c:v>347.42857142857144</c:v>
                </c:pt>
                <c:pt idx="115">
                  <c:v>356.71428571428572</c:v>
                </c:pt>
                <c:pt idx="116">
                  <c:v>357.85714285714283</c:v>
                </c:pt>
                <c:pt idx="117">
                  <c:v>352.71428571428572</c:v>
                </c:pt>
                <c:pt idx="118">
                  <c:v>371</c:v>
                </c:pt>
                <c:pt idx="119">
                  <c:v>383</c:v>
                </c:pt>
                <c:pt idx="120">
                  <c:v>390</c:v>
                </c:pt>
                <c:pt idx="121">
                  <c:v>403.85714285714283</c:v>
                </c:pt>
                <c:pt idx="122">
                  <c:v>416.42857142857144</c:v>
                </c:pt>
                <c:pt idx="123">
                  <c:v>417.57142857142856</c:v>
                </c:pt>
                <c:pt idx="124">
                  <c:v>430.85714285714283</c:v>
                </c:pt>
                <c:pt idx="125">
                  <c:v>409.85714285714283</c:v>
                </c:pt>
                <c:pt idx="126">
                  <c:v>392.28571428571428</c:v>
                </c:pt>
                <c:pt idx="127">
                  <c:v>389.28571428571428</c:v>
                </c:pt>
                <c:pt idx="128">
                  <c:v>373.57142857142856</c:v>
                </c:pt>
                <c:pt idx="129">
                  <c:v>351.85714285714283</c:v>
                </c:pt>
                <c:pt idx="130">
                  <c:v>356.14285714285717</c:v>
                </c:pt>
                <c:pt idx="131">
                  <c:v>363.28571428571428</c:v>
                </c:pt>
                <c:pt idx="132">
                  <c:v>376.42857142857144</c:v>
                </c:pt>
                <c:pt idx="133">
                  <c:v>380</c:v>
                </c:pt>
                <c:pt idx="134">
                  <c:v>375.14285714285717</c:v>
                </c:pt>
                <c:pt idx="135">
                  <c:v>379.85714285714283</c:v>
                </c:pt>
                <c:pt idx="136">
                  <c:v>371</c:v>
                </c:pt>
                <c:pt idx="137">
                  <c:v>386.57142857142856</c:v>
                </c:pt>
                <c:pt idx="138">
                  <c:v>364.28571428571428</c:v>
                </c:pt>
                <c:pt idx="139">
                  <c:v>345.57142857142856</c:v>
                </c:pt>
                <c:pt idx="140">
                  <c:v>333.28571428571428</c:v>
                </c:pt>
                <c:pt idx="141">
                  <c:v>318.14285714285717</c:v>
                </c:pt>
                <c:pt idx="142">
                  <c:v>288.42857142857144</c:v>
                </c:pt>
                <c:pt idx="143">
                  <c:v>286.42857142857144</c:v>
                </c:pt>
                <c:pt idx="144">
                  <c:v>244.28571428571428</c:v>
                </c:pt>
                <c:pt idx="145">
                  <c:v>227.28571428571428</c:v>
                </c:pt>
                <c:pt idx="146">
                  <c:v>213.71428571428572</c:v>
                </c:pt>
                <c:pt idx="147">
                  <c:v>206.57142857142858</c:v>
                </c:pt>
                <c:pt idx="148">
                  <c:v>200.14285714285714</c:v>
                </c:pt>
                <c:pt idx="149">
                  <c:v>200.28571428571428</c:v>
                </c:pt>
                <c:pt idx="150">
                  <c:v>202.71428571428572</c:v>
                </c:pt>
                <c:pt idx="151">
                  <c:v>201.57142857142858</c:v>
                </c:pt>
                <c:pt idx="152">
                  <c:v>204.57142857142858</c:v>
                </c:pt>
                <c:pt idx="153">
                  <c:v>211.85714285714286</c:v>
                </c:pt>
                <c:pt idx="154">
                  <c:v>211.28571428571428</c:v>
                </c:pt>
                <c:pt idx="155">
                  <c:v>210.28571428571428</c:v>
                </c:pt>
                <c:pt idx="156">
                  <c:v>195.85714285714286</c:v>
                </c:pt>
                <c:pt idx="157">
                  <c:v>182.57142857142858</c:v>
                </c:pt>
                <c:pt idx="158">
                  <c:v>197.14285714285714</c:v>
                </c:pt>
                <c:pt idx="159">
                  <c:v>200.71428571428572</c:v>
                </c:pt>
                <c:pt idx="160">
                  <c:v>186.28571428571428</c:v>
                </c:pt>
                <c:pt idx="161">
                  <c:v>174.85714285714286</c:v>
                </c:pt>
                <c:pt idx="162">
                  <c:v>170.85714285714286</c:v>
                </c:pt>
                <c:pt idx="163">
                  <c:v>179.42857142857142</c:v>
                </c:pt>
                <c:pt idx="164">
                  <c:v>171.85714285714286</c:v>
                </c:pt>
                <c:pt idx="165">
                  <c:v>150.85714285714286</c:v>
                </c:pt>
                <c:pt idx="166">
                  <c:v>143.71428571428572</c:v>
                </c:pt>
                <c:pt idx="167">
                  <c:v>136.57142857142858</c:v>
                </c:pt>
                <c:pt idx="168">
                  <c:v>142</c:v>
                </c:pt>
                <c:pt idx="169">
                  <c:v>136.85714285714286</c:v>
                </c:pt>
                <c:pt idx="170">
                  <c:v>130.85714285714286</c:v>
                </c:pt>
                <c:pt idx="171">
                  <c:v>124.71428571428571</c:v>
                </c:pt>
                <c:pt idx="172">
                  <c:v>118.28571428571429</c:v>
                </c:pt>
                <c:pt idx="173">
                  <c:v>128.71428571428572</c:v>
                </c:pt>
                <c:pt idx="174">
                  <c:v>128.14285714285714</c:v>
                </c:pt>
                <c:pt idx="175">
                  <c:v>119.85714285714286</c:v>
                </c:pt>
                <c:pt idx="176">
                  <c:v>120.42857142857143</c:v>
                </c:pt>
                <c:pt idx="177">
                  <c:v>120.14285714285714</c:v>
                </c:pt>
                <c:pt idx="178">
                  <c:v>131.14285714285714</c:v>
                </c:pt>
                <c:pt idx="179">
                  <c:v>136.14285714285714</c:v>
                </c:pt>
                <c:pt idx="180">
                  <c:v>117.57142857142857</c:v>
                </c:pt>
                <c:pt idx="181">
                  <c:v>129.14285714285714</c:v>
                </c:pt>
                <c:pt idx="182">
                  <c:v>129.42857142857142</c:v>
                </c:pt>
                <c:pt idx="183">
                  <c:v>127.57142857142857</c:v>
                </c:pt>
                <c:pt idx="184">
                  <c:v>168.14285714285714</c:v>
                </c:pt>
                <c:pt idx="185">
                  <c:v>163</c:v>
                </c:pt>
                <c:pt idx="186">
                  <c:v>160.57142857142858</c:v>
                </c:pt>
                <c:pt idx="187">
                  <c:v>160</c:v>
                </c:pt>
                <c:pt idx="188">
                  <c:v>152.71428571428572</c:v>
                </c:pt>
                <c:pt idx="189">
                  <c:v>149.85714285714286</c:v>
                </c:pt>
                <c:pt idx="190">
                  <c:v>145.28571428571428</c:v>
                </c:pt>
                <c:pt idx="191">
                  <c:v>119.57142857142857</c:v>
                </c:pt>
                <c:pt idx="192">
                  <c:v>114.28571428571429</c:v>
                </c:pt>
                <c:pt idx="193">
                  <c:v>110.71428571428571</c:v>
                </c:pt>
                <c:pt idx="194">
                  <c:v>102.57142857142857</c:v>
                </c:pt>
                <c:pt idx="195">
                  <c:v>101.14285714285714</c:v>
                </c:pt>
                <c:pt idx="196">
                  <c:v>98.142857142857139</c:v>
                </c:pt>
                <c:pt idx="197">
                  <c:v>97.428571428571431</c:v>
                </c:pt>
                <c:pt idx="198">
                  <c:v>91</c:v>
                </c:pt>
                <c:pt idx="199">
                  <c:v>91</c:v>
                </c:pt>
                <c:pt idx="200">
                  <c:v>89.857142857142861</c:v>
                </c:pt>
                <c:pt idx="201">
                  <c:v>98.714285714285708</c:v>
                </c:pt>
                <c:pt idx="202">
                  <c:v>95.285714285714292</c:v>
                </c:pt>
                <c:pt idx="203">
                  <c:v>96.142857142857139</c:v>
                </c:pt>
                <c:pt idx="204">
                  <c:v>96.857142857142861</c:v>
                </c:pt>
                <c:pt idx="205">
                  <c:v>85.285714285714292</c:v>
                </c:pt>
                <c:pt idx="206">
                  <c:v>86.714285714285708</c:v>
                </c:pt>
                <c:pt idx="207">
                  <c:v>85.857142857142861</c:v>
                </c:pt>
                <c:pt idx="208">
                  <c:v>86.285714285714292</c:v>
                </c:pt>
                <c:pt idx="209">
                  <c:v>91.142857142857139</c:v>
                </c:pt>
                <c:pt idx="210">
                  <c:v>93.857142857142861</c:v>
                </c:pt>
                <c:pt idx="211">
                  <c:v>95.714285714285708</c:v>
                </c:pt>
                <c:pt idx="212">
                  <c:v>102</c:v>
                </c:pt>
                <c:pt idx="213">
                  <c:v>102.42857142857143</c:v>
                </c:pt>
                <c:pt idx="214">
                  <c:v>108.57142857142857</c:v>
                </c:pt>
                <c:pt idx="215">
                  <c:v>109.71428571428571</c:v>
                </c:pt>
                <c:pt idx="216">
                  <c:v>105.85714285714286</c:v>
                </c:pt>
                <c:pt idx="217">
                  <c:v>109.71428571428571</c:v>
                </c:pt>
                <c:pt idx="218">
                  <c:v>116.85714285714286</c:v>
                </c:pt>
                <c:pt idx="219">
                  <c:v>113.28571428571429</c:v>
                </c:pt>
                <c:pt idx="220">
                  <c:v>118.14285714285714</c:v>
                </c:pt>
                <c:pt idx="221">
                  <c:v>117.14285714285714</c:v>
                </c:pt>
                <c:pt idx="222">
                  <c:v>117.85714285714286</c:v>
                </c:pt>
                <c:pt idx="223">
                  <c:v>125.28571428571429</c:v>
                </c:pt>
                <c:pt idx="224">
                  <c:v>130.57142857142858</c:v>
                </c:pt>
                <c:pt idx="225">
                  <c:v>131.28571428571428</c:v>
                </c:pt>
                <c:pt idx="226">
                  <c:v>133.28571428571428</c:v>
                </c:pt>
                <c:pt idx="227">
                  <c:v>139.14285714285714</c:v>
                </c:pt>
                <c:pt idx="228">
                  <c:v>144.71428571428572</c:v>
                </c:pt>
                <c:pt idx="229">
                  <c:v>147.85714285714286</c:v>
                </c:pt>
                <c:pt idx="230">
                  <c:v>161</c:v>
                </c:pt>
                <c:pt idx="231">
                  <c:v>164.57142857142858</c:v>
                </c:pt>
                <c:pt idx="232">
                  <c:v>166.71428571428572</c:v>
                </c:pt>
                <c:pt idx="233">
                  <c:v>180.85714285714286</c:v>
                </c:pt>
                <c:pt idx="234">
                  <c:v>186.28571428571428</c:v>
                </c:pt>
                <c:pt idx="235">
                  <c:v>189.85714285714286</c:v>
                </c:pt>
                <c:pt idx="236">
                  <c:v>227.28571428571428</c:v>
                </c:pt>
                <c:pt idx="237">
                  <c:v>231.42857142857142</c:v>
                </c:pt>
                <c:pt idx="238">
                  <c:v>252</c:v>
                </c:pt>
                <c:pt idx="239">
                  <c:v>257.28571428571428</c:v>
                </c:pt>
                <c:pt idx="240">
                  <c:v>300.14285714285717</c:v>
                </c:pt>
                <c:pt idx="241">
                  <c:v>284.85714285714283</c:v>
                </c:pt>
                <c:pt idx="242">
                  <c:v>352.14285714285717</c:v>
                </c:pt>
                <c:pt idx="243">
                  <c:v>362.42857142857144</c:v>
                </c:pt>
                <c:pt idx="244">
                  <c:v>397</c:v>
                </c:pt>
                <c:pt idx="245">
                  <c:v>397.85714285714283</c:v>
                </c:pt>
                <c:pt idx="246">
                  <c:v>421.28571428571428</c:v>
                </c:pt>
                <c:pt idx="247">
                  <c:v>421</c:v>
                </c:pt>
                <c:pt idx="248">
                  <c:v>446</c:v>
                </c:pt>
                <c:pt idx="249">
                  <c:v>454.85714285714283</c:v>
                </c:pt>
                <c:pt idx="250">
                  <c:v>429.57142857142856</c:v>
                </c:pt>
                <c:pt idx="251">
                  <c:v>453</c:v>
                </c:pt>
                <c:pt idx="252">
                  <c:v>540.85714285714289</c:v>
                </c:pt>
                <c:pt idx="253">
                  <c:v>572.28571428571433</c:v>
                </c:pt>
                <c:pt idx="254">
                  <c:v>601.28571428571433</c:v>
                </c:pt>
                <c:pt idx="255">
                  <c:v>583.28571428571433</c:v>
                </c:pt>
                <c:pt idx="256">
                  <c:v>630</c:v>
                </c:pt>
                <c:pt idx="257">
                  <c:v>684.14285714285711</c:v>
                </c:pt>
                <c:pt idx="258">
                  <c:v>668.57142857142856</c:v>
                </c:pt>
                <c:pt idx="259">
                  <c:v>591.85714285714289</c:v>
                </c:pt>
                <c:pt idx="260">
                  <c:v>610</c:v>
                </c:pt>
                <c:pt idx="261">
                  <c:v>687.71428571428567</c:v>
                </c:pt>
                <c:pt idx="262">
                  <c:v>793.71428571428567</c:v>
                </c:pt>
                <c:pt idx="263">
                  <c:v>733.42857142857144</c:v>
                </c:pt>
                <c:pt idx="264">
                  <c:v>634.28571428571433</c:v>
                </c:pt>
                <c:pt idx="265">
                  <c:v>786.42857142857144</c:v>
                </c:pt>
                <c:pt idx="266">
                  <c:v>841.42857142857144</c:v>
                </c:pt>
                <c:pt idx="267">
                  <c:v>844.71428571428567</c:v>
                </c:pt>
                <c:pt idx="268">
                  <c:v>791.57142857142856</c:v>
                </c:pt>
                <c:pt idx="269">
                  <c:v>684.42857142857144</c:v>
                </c:pt>
                <c:pt idx="270">
                  <c:v>764.14285714285711</c:v>
                </c:pt>
                <c:pt idx="271">
                  <c:v>867.28571428571433</c:v>
                </c:pt>
                <c:pt idx="272">
                  <c:v>750.85714285714289</c:v>
                </c:pt>
                <c:pt idx="273">
                  <c:v>752.85714285714289</c:v>
                </c:pt>
                <c:pt idx="274">
                  <c:v>777.71428571428567</c:v>
                </c:pt>
                <c:pt idx="275">
                  <c:v>772.85714285714289</c:v>
                </c:pt>
                <c:pt idx="276">
                  <c:v>793.42857142857144</c:v>
                </c:pt>
                <c:pt idx="277">
                  <c:v>873.71428571428567</c:v>
                </c:pt>
                <c:pt idx="278">
                  <c:v>890.71428571428567</c:v>
                </c:pt>
                <c:pt idx="279">
                  <c:v>901.57142857142856</c:v>
                </c:pt>
                <c:pt idx="280">
                  <c:v>900.42857142857144</c:v>
                </c:pt>
                <c:pt idx="281">
                  <c:v>912.85714285714289</c:v>
                </c:pt>
                <c:pt idx="282">
                  <c:v>930.71428571428567</c:v>
                </c:pt>
                <c:pt idx="283">
                  <c:v>1015.5714285714286</c:v>
                </c:pt>
                <c:pt idx="284">
                  <c:v>910.28571428571433</c:v>
                </c:pt>
                <c:pt idx="285">
                  <c:v>940.85714285714289</c:v>
                </c:pt>
                <c:pt idx="286">
                  <c:v>974.14285714285711</c:v>
                </c:pt>
                <c:pt idx="287">
                  <c:v>1003.1428571428571</c:v>
                </c:pt>
                <c:pt idx="288">
                  <c:v>882</c:v>
                </c:pt>
                <c:pt idx="289">
                  <c:v>1014.8571428571429</c:v>
                </c:pt>
                <c:pt idx="290">
                  <c:v>1065.5714285714287</c:v>
                </c:pt>
                <c:pt idx="291">
                  <c:v>1098.5714285714287</c:v>
                </c:pt>
                <c:pt idx="292">
                  <c:v>1160.8571428571429</c:v>
                </c:pt>
                <c:pt idx="293">
                  <c:v>1220.1428571428571</c:v>
                </c:pt>
                <c:pt idx="294">
                  <c:v>1275.1428571428571</c:v>
                </c:pt>
                <c:pt idx="295">
                  <c:v>1473</c:v>
                </c:pt>
                <c:pt idx="296">
                  <c:v>1401.5714285714287</c:v>
                </c:pt>
                <c:pt idx="297">
                  <c:v>1424.7142857142858</c:v>
                </c:pt>
                <c:pt idx="298">
                  <c:v>1452.2857142857142</c:v>
                </c:pt>
                <c:pt idx="299">
                  <c:v>1440.2857142857142</c:v>
                </c:pt>
                <c:pt idx="300">
                  <c:v>1426.7142857142858</c:v>
                </c:pt>
                <c:pt idx="301">
                  <c:v>1413.5714285714287</c:v>
                </c:pt>
                <c:pt idx="302">
                  <c:v>1388.8571428571429</c:v>
                </c:pt>
                <c:pt idx="303">
                  <c:v>1391</c:v>
                </c:pt>
                <c:pt idx="304">
                  <c:v>1413.7142857142858</c:v>
                </c:pt>
                <c:pt idx="305">
                  <c:v>1425.1428571428571</c:v>
                </c:pt>
                <c:pt idx="306">
                  <c:v>1414.1428571428571</c:v>
                </c:pt>
                <c:pt idx="307">
                  <c:v>1407.4285714285713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Summary!$W$1</c:f>
              <c:strCache>
                <c:ptCount val="1"/>
                <c:pt idx="0">
                  <c:v>Can_Delta</c:v>
                </c:pt>
              </c:strCache>
            </c:strRef>
          </c:tx>
          <c:marker>
            <c:symbol val="none"/>
          </c:marker>
          <c:cat>
            <c:numRef>
              <c:f>Summary!$A$2:$A$309</c:f>
              <c:numCache>
                <c:formatCode>m/d/yyyy</c:formatCode>
                <c:ptCount val="3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</c:numCache>
            </c:numRef>
          </c:cat>
          <c:val>
            <c:numRef>
              <c:f>Summary!$W$2:$W$309</c:f>
              <c:numCache>
                <c:formatCode>_-* #,##0_-;\-* #,##0_-;_-* "-"??_-;_-@_-</c:formatCode>
                <c:ptCount val="30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0.5714285714285714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0.2857142857142857</c:v>
                </c:pt>
                <c:pt idx="14">
                  <c:v>0.42857142857142855</c:v>
                </c:pt>
                <c:pt idx="15">
                  <c:v>0.2857142857142857</c:v>
                </c:pt>
                <c:pt idx="16">
                  <c:v>0.5714285714285714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0.14285714285714285</c:v>
                </c:pt>
                <c:pt idx="27">
                  <c:v>0.14285714285714285</c:v>
                </c:pt>
                <c:pt idx="28">
                  <c:v>0.14285714285714285</c:v>
                </c:pt>
                <c:pt idx="29">
                  <c:v>0.14285714285714285</c:v>
                </c:pt>
                <c:pt idx="30">
                  <c:v>0.2857142857142857</c:v>
                </c:pt>
                <c:pt idx="31">
                  <c:v>0.2857142857142857</c:v>
                </c:pt>
                <c:pt idx="32">
                  <c:v>0.2857142857142857</c:v>
                </c:pt>
                <c:pt idx="33">
                  <c:v>0.2857142857142857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0.7142857142857143</c:v>
                </c:pt>
                <c:pt idx="37">
                  <c:v>0.7142857142857143</c:v>
                </c:pt>
                <c:pt idx="38">
                  <c:v>1.5714285714285714</c:v>
                </c:pt>
                <c:pt idx="39">
                  <c:v>2.1428571428571428</c:v>
                </c:pt>
                <c:pt idx="40">
                  <c:v>2.4285714285714284</c:v>
                </c:pt>
                <c:pt idx="41">
                  <c:v>2.7142857142857144</c:v>
                </c:pt>
                <c:pt idx="42">
                  <c:v>3.1428571428571428</c:v>
                </c:pt>
                <c:pt idx="43">
                  <c:v>3.4285714285714284</c:v>
                </c:pt>
                <c:pt idx="44">
                  <c:v>5</c:v>
                </c:pt>
                <c:pt idx="45">
                  <c:v>4.8571428571428568</c:v>
                </c:pt>
                <c:pt idx="46">
                  <c:v>5.7142857142857144</c:v>
                </c:pt>
                <c:pt idx="47">
                  <c:v>7</c:v>
                </c:pt>
                <c:pt idx="48">
                  <c:v>7</c:v>
                </c:pt>
                <c:pt idx="49">
                  <c:v>10.714285714285714</c:v>
                </c:pt>
                <c:pt idx="50">
                  <c:v>11.428571428571429</c:v>
                </c:pt>
                <c:pt idx="51">
                  <c:v>20.571428571428573</c:v>
                </c:pt>
                <c:pt idx="52">
                  <c:v>20.285714285714285</c:v>
                </c:pt>
                <c:pt idx="53">
                  <c:v>26.571428571428573</c:v>
                </c:pt>
                <c:pt idx="54">
                  <c:v>48.428571428571431</c:v>
                </c:pt>
                <c:pt idx="55">
                  <c:v>57</c:v>
                </c:pt>
                <c:pt idx="56">
                  <c:v>78.428571428571431</c:v>
                </c:pt>
                <c:pt idx="57">
                  <c:v>97.571428571428569</c:v>
                </c:pt>
                <c:pt idx="58">
                  <c:v>107.14285714285714</c:v>
                </c:pt>
                <c:pt idx="59">
                  <c:v>154.57142857142858</c:v>
                </c:pt>
                <c:pt idx="60">
                  <c:v>174.28571428571428</c:v>
                </c:pt>
                <c:pt idx="61">
                  <c:v>239</c:v>
                </c:pt>
                <c:pt idx="62">
                  <c:v>330.28571428571428</c:v>
                </c:pt>
                <c:pt idx="63">
                  <c:v>370.57142857142856</c:v>
                </c:pt>
                <c:pt idx="64">
                  <c:v>463.14285714285717</c:v>
                </c:pt>
                <c:pt idx="65">
                  <c:v>534.14285714285711</c:v>
                </c:pt>
                <c:pt idx="66">
                  <c:v>614</c:v>
                </c:pt>
                <c:pt idx="67">
                  <c:v>687.14285714285711</c:v>
                </c:pt>
                <c:pt idx="68">
                  <c:v>758.57142857142856</c:v>
                </c:pt>
                <c:pt idx="69">
                  <c:v>819.57142857142856</c:v>
                </c:pt>
                <c:pt idx="70">
                  <c:v>901.28571428571433</c:v>
                </c:pt>
                <c:pt idx="71">
                  <c:v>1034.5714285714287</c:v>
                </c:pt>
                <c:pt idx="72">
                  <c:v>1107.8571428571429</c:v>
                </c:pt>
                <c:pt idx="73">
                  <c:v>1057.4285714285713</c:v>
                </c:pt>
                <c:pt idx="74">
                  <c:v>1353.7142857142858</c:v>
                </c:pt>
                <c:pt idx="75">
                  <c:v>1309.2857142857142</c:v>
                </c:pt>
                <c:pt idx="76">
                  <c:v>1335</c:v>
                </c:pt>
                <c:pt idx="77">
                  <c:v>1368.7142857142858</c:v>
                </c:pt>
                <c:pt idx="78">
                  <c:v>1338.5714285714287</c:v>
                </c:pt>
                <c:pt idx="79">
                  <c:v>1374.5714285714287</c:v>
                </c:pt>
                <c:pt idx="80">
                  <c:v>1476.8571428571429</c:v>
                </c:pt>
                <c:pt idx="81">
                  <c:v>1220.4285714285713</c:v>
                </c:pt>
                <c:pt idx="82">
                  <c:v>1302.4285714285713</c:v>
                </c:pt>
                <c:pt idx="83">
                  <c:v>1309</c:v>
                </c:pt>
                <c:pt idx="84">
                  <c:v>1295.4285714285713</c:v>
                </c:pt>
                <c:pt idx="85">
                  <c:v>1450.7142857142858</c:v>
                </c:pt>
                <c:pt idx="86">
                  <c:v>1536.4285714285713</c:v>
                </c:pt>
                <c:pt idx="87">
                  <c:v>1577.1428571428571</c:v>
                </c:pt>
                <c:pt idx="88">
                  <c:v>1619.1428571428571</c:v>
                </c:pt>
                <c:pt idx="89">
                  <c:v>1711.1428571428571</c:v>
                </c:pt>
                <c:pt idx="90">
                  <c:v>1766.7142857142858</c:v>
                </c:pt>
                <c:pt idx="91">
                  <c:v>1920.1428571428571</c:v>
                </c:pt>
                <c:pt idx="92">
                  <c:v>1782.4285714285713</c:v>
                </c:pt>
                <c:pt idx="93">
                  <c:v>1606</c:v>
                </c:pt>
                <c:pt idx="94">
                  <c:v>1591</c:v>
                </c:pt>
                <c:pt idx="95">
                  <c:v>1644.8571428571429</c:v>
                </c:pt>
                <c:pt idx="96">
                  <c:v>1708.2857142857142</c:v>
                </c:pt>
                <c:pt idx="97">
                  <c:v>1678.2857142857142</c:v>
                </c:pt>
                <c:pt idx="98">
                  <c:v>1602.1428571428571</c:v>
                </c:pt>
                <c:pt idx="99">
                  <c:v>1595.8571428571429</c:v>
                </c:pt>
                <c:pt idx="100">
                  <c:v>1755.2857142857142</c:v>
                </c:pt>
                <c:pt idx="101">
                  <c:v>1776.1428571428571</c:v>
                </c:pt>
                <c:pt idx="102">
                  <c:v>1908.1428571428571</c:v>
                </c:pt>
                <c:pt idx="103">
                  <c:v>1763</c:v>
                </c:pt>
                <c:pt idx="104">
                  <c:v>1723.5714285714287</c:v>
                </c:pt>
                <c:pt idx="105">
                  <c:v>1689.8571428571429</c:v>
                </c:pt>
                <c:pt idx="106">
                  <c:v>1677.7142857142858</c:v>
                </c:pt>
                <c:pt idx="107">
                  <c:v>1618.7142857142858</c:v>
                </c:pt>
                <c:pt idx="108">
                  <c:v>1570.2857142857142</c:v>
                </c:pt>
                <c:pt idx="109">
                  <c:v>1369.5714285714287</c:v>
                </c:pt>
                <c:pt idx="110">
                  <c:v>1329.5714285714287</c:v>
                </c:pt>
                <c:pt idx="111">
                  <c:v>1314.8571428571429</c:v>
                </c:pt>
                <c:pt idx="112">
                  <c:v>1267.7142857142858</c:v>
                </c:pt>
                <c:pt idx="113">
                  <c:v>1225.7142857142858</c:v>
                </c:pt>
                <c:pt idx="114">
                  <c:v>1183.5714285714287</c:v>
                </c:pt>
                <c:pt idx="115">
                  <c:v>1184</c:v>
                </c:pt>
                <c:pt idx="116">
                  <c:v>1177.2857142857142</c:v>
                </c:pt>
                <c:pt idx="117">
                  <c:v>1163.8571428571429</c:v>
                </c:pt>
                <c:pt idx="118">
                  <c:v>1153.4285714285713</c:v>
                </c:pt>
                <c:pt idx="119">
                  <c:v>1143.8571428571429</c:v>
                </c:pt>
                <c:pt idx="120">
                  <c:v>1137.2857142857142</c:v>
                </c:pt>
                <c:pt idx="121">
                  <c:v>1141.1428571428571</c:v>
                </c:pt>
                <c:pt idx="122">
                  <c:v>1135</c:v>
                </c:pt>
                <c:pt idx="123">
                  <c:v>1110.5714285714287</c:v>
                </c:pt>
                <c:pt idx="124">
                  <c:v>1101.1428571428571</c:v>
                </c:pt>
                <c:pt idx="125">
                  <c:v>1085.2857142857142</c:v>
                </c:pt>
                <c:pt idx="126">
                  <c:v>1059.1428571428571</c:v>
                </c:pt>
                <c:pt idx="127">
                  <c:v>1033.4285714285713</c:v>
                </c:pt>
                <c:pt idx="128">
                  <c:v>994.57142857142856</c:v>
                </c:pt>
                <c:pt idx="129">
                  <c:v>932.85714285714289</c:v>
                </c:pt>
                <c:pt idx="130">
                  <c:v>910.42857142857144</c:v>
                </c:pt>
                <c:pt idx="131">
                  <c:v>881.28571428571433</c:v>
                </c:pt>
                <c:pt idx="132">
                  <c:v>838.57142857142856</c:v>
                </c:pt>
                <c:pt idx="133">
                  <c:v>807.42857142857144</c:v>
                </c:pt>
                <c:pt idx="134">
                  <c:v>756.14285714285711</c:v>
                </c:pt>
                <c:pt idx="135">
                  <c:v>719.71428571428567</c:v>
                </c:pt>
                <c:pt idx="136">
                  <c:v>684.85714285714289</c:v>
                </c:pt>
                <c:pt idx="137">
                  <c:v>671.28571428571433</c:v>
                </c:pt>
                <c:pt idx="138">
                  <c:v>641.57142857142856</c:v>
                </c:pt>
                <c:pt idx="139">
                  <c:v>611.57142857142856</c:v>
                </c:pt>
                <c:pt idx="140">
                  <c:v>582.71428571428567</c:v>
                </c:pt>
                <c:pt idx="141">
                  <c:v>555.71428571428567</c:v>
                </c:pt>
                <c:pt idx="142">
                  <c:v>521.14285714285711</c:v>
                </c:pt>
                <c:pt idx="143">
                  <c:v>509.71428571428572</c:v>
                </c:pt>
                <c:pt idx="144">
                  <c:v>460.85714285714283</c:v>
                </c:pt>
                <c:pt idx="145">
                  <c:v>426.28571428571428</c:v>
                </c:pt>
                <c:pt idx="146">
                  <c:v>406.57142857142856</c:v>
                </c:pt>
                <c:pt idx="147">
                  <c:v>395.85714285714283</c:v>
                </c:pt>
                <c:pt idx="148">
                  <c:v>388.28571428571428</c:v>
                </c:pt>
                <c:pt idx="149">
                  <c:v>388.42857142857144</c:v>
                </c:pt>
                <c:pt idx="150">
                  <c:v>388.42857142857144</c:v>
                </c:pt>
                <c:pt idx="151">
                  <c:v>382</c:v>
                </c:pt>
                <c:pt idx="152">
                  <c:v>379.28571428571428</c:v>
                </c:pt>
                <c:pt idx="153">
                  <c:v>382.85714285714283</c:v>
                </c:pt>
                <c:pt idx="154">
                  <c:v>370.85714285714283</c:v>
                </c:pt>
                <c:pt idx="155">
                  <c:v>369.42857142857144</c:v>
                </c:pt>
                <c:pt idx="156">
                  <c:v>330.71428571428572</c:v>
                </c:pt>
                <c:pt idx="157">
                  <c:v>302.28571428571428</c:v>
                </c:pt>
                <c:pt idx="158">
                  <c:v>302.14285714285717</c:v>
                </c:pt>
                <c:pt idx="159">
                  <c:v>344.57142857142856</c:v>
                </c:pt>
                <c:pt idx="160">
                  <c:v>332.85714285714283</c:v>
                </c:pt>
                <c:pt idx="161">
                  <c:v>314.42857142857144</c:v>
                </c:pt>
                <c:pt idx="162">
                  <c:v>311.42857142857144</c:v>
                </c:pt>
                <c:pt idx="163">
                  <c:v>333.28571428571428</c:v>
                </c:pt>
                <c:pt idx="164">
                  <c:v>329.57142857142856</c:v>
                </c:pt>
                <c:pt idx="165">
                  <c:v>314.42857142857144</c:v>
                </c:pt>
                <c:pt idx="166">
                  <c:v>283.57142857142856</c:v>
                </c:pt>
                <c:pt idx="167">
                  <c:v>275.14285714285717</c:v>
                </c:pt>
                <c:pt idx="168">
                  <c:v>292.28571428571428</c:v>
                </c:pt>
                <c:pt idx="169">
                  <c:v>287.57142857142856</c:v>
                </c:pt>
                <c:pt idx="170">
                  <c:v>288.85714285714283</c:v>
                </c:pt>
                <c:pt idx="171">
                  <c:v>280.71428571428572</c:v>
                </c:pt>
                <c:pt idx="172">
                  <c:v>279.14285714285717</c:v>
                </c:pt>
                <c:pt idx="173">
                  <c:v>309.85714285714283</c:v>
                </c:pt>
                <c:pt idx="174">
                  <c:v>332.42857142857144</c:v>
                </c:pt>
                <c:pt idx="175">
                  <c:v>337</c:v>
                </c:pt>
                <c:pt idx="176">
                  <c:v>355.42857142857144</c:v>
                </c:pt>
                <c:pt idx="177">
                  <c:v>367.85714285714283</c:v>
                </c:pt>
                <c:pt idx="178">
                  <c:v>389.28571428571428</c:v>
                </c:pt>
                <c:pt idx="179">
                  <c:v>402.85714285714283</c:v>
                </c:pt>
                <c:pt idx="180">
                  <c:v>422</c:v>
                </c:pt>
                <c:pt idx="181">
                  <c:v>446.14285714285717</c:v>
                </c:pt>
                <c:pt idx="182">
                  <c:v>442.42857142857144</c:v>
                </c:pt>
                <c:pt idx="183">
                  <c:v>464.85714285714283</c:v>
                </c:pt>
                <c:pt idx="184">
                  <c:v>508</c:v>
                </c:pt>
                <c:pt idx="185">
                  <c:v>513.57142857142856</c:v>
                </c:pt>
                <c:pt idx="186">
                  <c:v>517.28571428571433</c:v>
                </c:pt>
                <c:pt idx="187">
                  <c:v>504.71428571428572</c:v>
                </c:pt>
                <c:pt idx="188">
                  <c:v>485.42857142857144</c:v>
                </c:pt>
                <c:pt idx="189">
                  <c:v>509.57142857142856</c:v>
                </c:pt>
                <c:pt idx="190">
                  <c:v>468.42857142857144</c:v>
                </c:pt>
                <c:pt idx="191">
                  <c:v>452.28571428571428</c:v>
                </c:pt>
                <c:pt idx="192">
                  <c:v>436.14285714285717</c:v>
                </c:pt>
                <c:pt idx="193">
                  <c:v>425.57142857142856</c:v>
                </c:pt>
                <c:pt idx="194">
                  <c:v>357.42857142857144</c:v>
                </c:pt>
                <c:pt idx="195">
                  <c:v>398.28571428571428</c:v>
                </c:pt>
                <c:pt idx="196">
                  <c:v>382.28571428571428</c:v>
                </c:pt>
                <c:pt idx="197">
                  <c:v>387.14285714285717</c:v>
                </c:pt>
                <c:pt idx="198">
                  <c:v>374.57142857142856</c:v>
                </c:pt>
                <c:pt idx="199">
                  <c:v>375</c:v>
                </c:pt>
                <c:pt idx="200">
                  <c:v>371.28571428571428</c:v>
                </c:pt>
                <c:pt idx="201">
                  <c:v>440</c:v>
                </c:pt>
                <c:pt idx="202">
                  <c:v>390</c:v>
                </c:pt>
                <c:pt idx="203">
                  <c:v>381.42857142857144</c:v>
                </c:pt>
                <c:pt idx="204">
                  <c:v>399</c:v>
                </c:pt>
                <c:pt idx="205">
                  <c:v>386</c:v>
                </c:pt>
                <c:pt idx="206">
                  <c:v>382.42857142857144</c:v>
                </c:pt>
                <c:pt idx="207">
                  <c:v>376.71428571428572</c:v>
                </c:pt>
                <c:pt idx="208">
                  <c:v>309.28571428571428</c:v>
                </c:pt>
                <c:pt idx="209">
                  <c:v>385</c:v>
                </c:pt>
                <c:pt idx="210">
                  <c:v>386.42857142857144</c:v>
                </c:pt>
                <c:pt idx="211">
                  <c:v>349.28571428571428</c:v>
                </c:pt>
                <c:pt idx="212">
                  <c:v>387.71428571428572</c:v>
                </c:pt>
                <c:pt idx="213">
                  <c:v>390.71428571428572</c:v>
                </c:pt>
                <c:pt idx="214">
                  <c:v>401.85714285714283</c:v>
                </c:pt>
                <c:pt idx="215">
                  <c:v>482.28571428571428</c:v>
                </c:pt>
                <c:pt idx="216">
                  <c:v>402.71428571428572</c:v>
                </c:pt>
                <c:pt idx="217">
                  <c:v>424.57142857142856</c:v>
                </c:pt>
                <c:pt idx="218">
                  <c:v>458.71428571428572</c:v>
                </c:pt>
                <c:pt idx="219">
                  <c:v>431.85714285714283</c:v>
                </c:pt>
                <c:pt idx="220">
                  <c:v>439.85714285714283</c:v>
                </c:pt>
                <c:pt idx="221">
                  <c:v>438.71428571428572</c:v>
                </c:pt>
                <c:pt idx="222">
                  <c:v>474.85714285714283</c:v>
                </c:pt>
                <c:pt idx="223">
                  <c:v>502.71428571428572</c:v>
                </c:pt>
                <c:pt idx="224">
                  <c:v>508.71428571428572</c:v>
                </c:pt>
                <c:pt idx="225">
                  <c:v>527.28571428571433</c:v>
                </c:pt>
                <c:pt idx="226">
                  <c:v>542.71428571428567</c:v>
                </c:pt>
                <c:pt idx="227">
                  <c:v>553.14285714285711</c:v>
                </c:pt>
                <c:pt idx="228">
                  <c:v>571.71428571428567</c:v>
                </c:pt>
                <c:pt idx="229">
                  <c:v>482.42857142857144</c:v>
                </c:pt>
                <c:pt idx="230">
                  <c:v>619.28571428571433</c:v>
                </c:pt>
                <c:pt idx="231">
                  <c:v>599.14285714285711</c:v>
                </c:pt>
                <c:pt idx="232">
                  <c:v>632.71428571428567</c:v>
                </c:pt>
                <c:pt idx="233">
                  <c:v>647.85714285714289</c:v>
                </c:pt>
                <c:pt idx="234">
                  <c:v>664.71428571428567</c:v>
                </c:pt>
                <c:pt idx="235">
                  <c:v>678.57142857142856</c:v>
                </c:pt>
                <c:pt idx="236">
                  <c:v>829</c:v>
                </c:pt>
                <c:pt idx="237">
                  <c:v>734.71428571428567</c:v>
                </c:pt>
                <c:pt idx="238">
                  <c:v>816.71428571428567</c:v>
                </c:pt>
                <c:pt idx="239">
                  <c:v>846.14285714285711</c:v>
                </c:pt>
                <c:pt idx="240">
                  <c:v>911</c:v>
                </c:pt>
                <c:pt idx="241">
                  <c:v>920.42857142857144</c:v>
                </c:pt>
                <c:pt idx="242">
                  <c:v>1015.7142857142857</c:v>
                </c:pt>
                <c:pt idx="243">
                  <c:v>1069.2857142857142</c:v>
                </c:pt>
                <c:pt idx="244">
                  <c:v>1136.4285714285713</c:v>
                </c:pt>
                <c:pt idx="245">
                  <c:v>1155.2857142857142</c:v>
                </c:pt>
                <c:pt idx="246">
                  <c:v>1172.5714285714287</c:v>
                </c:pt>
                <c:pt idx="247">
                  <c:v>1237.7142857142858</c:v>
                </c:pt>
                <c:pt idx="248">
                  <c:v>1309</c:v>
                </c:pt>
                <c:pt idx="249">
                  <c:v>1382.5714285714287</c:v>
                </c:pt>
                <c:pt idx="250">
                  <c:v>1376.5714285714287</c:v>
                </c:pt>
                <c:pt idx="251">
                  <c:v>1448</c:v>
                </c:pt>
                <c:pt idx="252">
                  <c:v>1595.4285714285713</c:v>
                </c:pt>
                <c:pt idx="253">
                  <c:v>1691.8571428571429</c:v>
                </c:pt>
                <c:pt idx="254">
                  <c:v>1762.4285714285713</c:v>
                </c:pt>
                <c:pt idx="255">
                  <c:v>1798.5714285714287</c:v>
                </c:pt>
                <c:pt idx="256">
                  <c:v>1867.5714285714287</c:v>
                </c:pt>
                <c:pt idx="257">
                  <c:v>2023.5714285714287</c:v>
                </c:pt>
                <c:pt idx="258">
                  <c:v>2109.2857142857142</c:v>
                </c:pt>
                <c:pt idx="259">
                  <c:v>2039</c:v>
                </c:pt>
                <c:pt idx="260">
                  <c:v>2114.2857142857142</c:v>
                </c:pt>
                <c:pt idx="261">
                  <c:v>2224.4285714285716</c:v>
                </c:pt>
                <c:pt idx="262">
                  <c:v>2343.8571428571427</c:v>
                </c:pt>
                <c:pt idx="263">
                  <c:v>2271.7142857142858</c:v>
                </c:pt>
                <c:pt idx="264">
                  <c:v>1999.1428571428571</c:v>
                </c:pt>
                <c:pt idx="265">
                  <c:v>2247.5714285714284</c:v>
                </c:pt>
                <c:pt idx="266">
                  <c:v>2383.4285714285716</c:v>
                </c:pt>
                <c:pt idx="267">
                  <c:v>2376</c:v>
                </c:pt>
                <c:pt idx="268">
                  <c:v>2329</c:v>
                </c:pt>
                <c:pt idx="269">
                  <c:v>2042.8571428571429</c:v>
                </c:pt>
                <c:pt idx="270">
                  <c:v>2343</c:v>
                </c:pt>
                <c:pt idx="271">
                  <c:v>2676.1428571428573</c:v>
                </c:pt>
                <c:pt idx="272">
                  <c:v>2408.5714285714284</c:v>
                </c:pt>
                <c:pt idx="273">
                  <c:v>2424.5714285714284</c:v>
                </c:pt>
                <c:pt idx="274">
                  <c:v>2465</c:v>
                </c:pt>
                <c:pt idx="275">
                  <c:v>2513</c:v>
                </c:pt>
                <c:pt idx="276">
                  <c:v>2712</c:v>
                </c:pt>
                <c:pt idx="277">
                  <c:v>2581.4285714285716</c:v>
                </c:pt>
                <c:pt idx="278">
                  <c:v>2694.5714285714284</c:v>
                </c:pt>
                <c:pt idx="279">
                  <c:v>2764.8571428571427</c:v>
                </c:pt>
                <c:pt idx="280">
                  <c:v>2761.4285714285716</c:v>
                </c:pt>
                <c:pt idx="281">
                  <c:v>2823.7142857142858</c:v>
                </c:pt>
                <c:pt idx="282">
                  <c:v>2917.1428571428573</c:v>
                </c:pt>
                <c:pt idx="283">
                  <c:v>3037.4285714285716</c:v>
                </c:pt>
                <c:pt idx="284">
                  <c:v>2967.8571428571427</c:v>
                </c:pt>
                <c:pt idx="285">
                  <c:v>2886.4285714285716</c:v>
                </c:pt>
                <c:pt idx="286">
                  <c:v>3173.2857142857142</c:v>
                </c:pt>
                <c:pt idx="287">
                  <c:v>3190.2857142857142</c:v>
                </c:pt>
                <c:pt idx="288">
                  <c:v>3157</c:v>
                </c:pt>
                <c:pt idx="289">
                  <c:v>3419.2857142857142</c:v>
                </c:pt>
                <c:pt idx="290">
                  <c:v>3701.1428571428573</c:v>
                </c:pt>
                <c:pt idx="291">
                  <c:v>3930.8571428571427</c:v>
                </c:pt>
                <c:pt idx="292">
                  <c:v>4122.5714285714284</c:v>
                </c:pt>
                <c:pt idx="293">
                  <c:v>4080.7142857142858</c:v>
                </c:pt>
                <c:pt idx="294">
                  <c:v>4252.4285714285716</c:v>
                </c:pt>
                <c:pt idx="295">
                  <c:v>4636.7142857142853</c:v>
                </c:pt>
                <c:pt idx="296">
                  <c:v>4547.8571428571431</c:v>
                </c:pt>
                <c:pt idx="297">
                  <c:v>4559.7142857142853</c:v>
                </c:pt>
                <c:pt idx="298">
                  <c:v>4610.7142857142853</c:v>
                </c:pt>
                <c:pt idx="299">
                  <c:v>4776.7142857142853</c:v>
                </c:pt>
                <c:pt idx="300">
                  <c:v>4779.1428571428569</c:v>
                </c:pt>
                <c:pt idx="301">
                  <c:v>4855.4285714285716</c:v>
                </c:pt>
                <c:pt idx="302">
                  <c:v>4758.2857142857147</c:v>
                </c:pt>
                <c:pt idx="303">
                  <c:v>4789.2857142857147</c:v>
                </c:pt>
                <c:pt idx="304">
                  <c:v>4864.5714285714284</c:v>
                </c:pt>
                <c:pt idx="305">
                  <c:v>4928</c:v>
                </c:pt>
                <c:pt idx="306">
                  <c:v>5036.8571428571431</c:v>
                </c:pt>
                <c:pt idx="307">
                  <c:v>5154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129024"/>
        <c:axId val="224130560"/>
      </c:lineChart>
      <c:dateAx>
        <c:axId val="224129024"/>
        <c:scaling>
          <c:orientation val="minMax"/>
          <c:min val="43907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4130560"/>
        <c:crosses val="autoZero"/>
        <c:auto val="1"/>
        <c:lblOffset val="100"/>
        <c:baseTimeUnit val="days"/>
        <c:majorUnit val="4"/>
        <c:majorTimeUnit val="days"/>
      </c:dateAx>
      <c:valAx>
        <c:axId val="2241305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24129024"/>
        <c:crosses val="autoZero"/>
        <c:crossBetween val="between"/>
        <c:majorUnit val="5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366714</xdr:colOff>
      <xdr:row>24</xdr:row>
      <xdr:rowOff>66670</xdr:rowOff>
    </xdr:to>
    <xdr:graphicFrame macro="">
      <xdr:nvGraphicFramePr>
        <xdr:cNvPr id="2" name="Chart 1" title="COVID World-Canada-Ontario Comparis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16</xdr:col>
      <xdr:colOff>495300</xdr:colOff>
      <xdr:row>52</xdr:row>
      <xdr:rowOff>152400</xdr:rowOff>
    </xdr:to>
    <xdr:graphicFrame macro="">
      <xdr:nvGraphicFramePr>
        <xdr:cNvPr id="3" name="Chart 2" title="COVID-19 Mortality and Recovery Ra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114300</xdr:rowOff>
    </xdr:from>
    <xdr:to>
      <xdr:col>16</xdr:col>
      <xdr:colOff>485775</xdr:colOff>
      <xdr:row>75</xdr:row>
      <xdr:rowOff>114300</xdr:rowOff>
    </xdr:to>
    <xdr:graphicFrame macro="">
      <xdr:nvGraphicFramePr>
        <xdr:cNvPr id="4" name="Chart 3" title="Covid Weekly Ra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19049</xdr:colOff>
      <xdr:row>76</xdr:row>
      <xdr:rowOff>157161</xdr:rowOff>
    </xdr:from>
    <xdr:to>
      <xdr:col>16</xdr:col>
      <xdr:colOff>485774</xdr:colOff>
      <xdr:row>99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0.31628</cdr:x>
      <cdr:y>0.01818</cdr:y>
    </cdr:from>
    <cdr:to>
      <cdr:x>0.70977</cdr:x>
      <cdr:y>0.11591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38499" y="76200"/>
          <a:ext cx="4029075" cy="4095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Weekly Covid Rate of Increase (November</a:t>
          </a:r>
          <a:r>
            <a:rPr lang="en-US" sz="1600" b="1" baseline="0"/>
            <a:t> 24</a:t>
          </a:r>
          <a:r>
            <a:rPr lang="en-US" sz="1600" b="1"/>
            <a:t>)</a:t>
          </a:r>
        </a:p>
      </cdr:txBody>
    </cdr:sp>
  </cdr:relSizeAnchor>
  <cdr:relSizeAnchor xmlns:cdr="http://schemas.openxmlformats.org/drawingml/2006/chartDrawing">
    <cdr:from>
      <cdr:x>0.0586</cdr:x>
      <cdr:y>0.42045</cdr:y>
    </cdr:from>
    <cdr:to>
      <cdr:x>0.33581</cdr:x>
      <cdr:y>0.63864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00075" y="1762125"/>
          <a:ext cx="28384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0.04279</cdr:x>
      <cdr:y>0.41364</cdr:y>
    </cdr:from>
    <cdr:to>
      <cdr:x>0.27163</cdr:x>
      <cdr:y>0.47955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8150" y="1733550"/>
          <a:ext cx="234314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&lt;&lt;Lowest 107.7% USA June 12</a:t>
          </a:r>
        </a:p>
      </cdr:txBody>
    </cdr:sp>
  </cdr:relSizeAnchor>
  <cdr:relSizeAnchor xmlns:cdr="http://schemas.openxmlformats.org/drawingml/2006/chartDrawing">
    <cdr:from>
      <cdr:x>0.23163</cdr:x>
      <cdr:y>0.1</cdr:y>
    </cdr:from>
    <cdr:to>
      <cdr:x>0.35256</cdr:x>
      <cdr:y>0.36818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371725" y="419100"/>
          <a:ext cx="1238250" cy="1123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0.19442</cdr:x>
      <cdr:y>0.09318</cdr:y>
    </cdr:from>
    <cdr:to>
      <cdr:x>0.45023</cdr:x>
      <cdr:y>0.21136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990726" y="390525"/>
          <a:ext cx="2619374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&lt;&lt;Highest 114.7%</a:t>
          </a:r>
          <a:r>
            <a:rPr lang="en-US" sz="1200" b="1" baseline="0"/>
            <a:t> USA July 16</a:t>
          </a:r>
          <a:endParaRPr lang="en-US" sz="1200" b="1"/>
        </a:p>
      </cdr:txBody>
    </cdr:sp>
  </cdr:relSizeAnchor>
  <cdr:relSizeAnchor xmlns:cdr="http://schemas.openxmlformats.org/drawingml/2006/chartDrawing">
    <cdr:from>
      <cdr:x>0.09488</cdr:x>
      <cdr:y>0.72955</cdr:y>
    </cdr:from>
    <cdr:to>
      <cdr:x>0.37674</cdr:x>
      <cdr:y>0.78864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971549" y="3057525"/>
          <a:ext cx="28860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^            ^ Lowest 101.82% Canada July 7,</a:t>
          </a:r>
          <a:r>
            <a:rPr lang="en-US" sz="1200" b="1" baseline="0"/>
            <a:t> 12</a:t>
          </a:r>
          <a:endParaRPr lang="en-US" sz="1200" b="1"/>
        </a:p>
      </cdr:txBody>
    </cdr:sp>
  </cdr:relSizeAnchor>
  <cdr:relSizeAnchor xmlns:cdr="http://schemas.openxmlformats.org/drawingml/2006/chartDrawing">
    <cdr:from>
      <cdr:x>0.85023</cdr:x>
      <cdr:y>0.43864</cdr:y>
    </cdr:from>
    <cdr:to>
      <cdr:x>1</cdr:x>
      <cdr:y>0.50909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8705851" y="1838321"/>
          <a:ext cx="1533524" cy="295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C00000"/>
              </a:solidFill>
            </a:rPr>
            <a:t>107.41% World</a:t>
          </a:r>
        </a:p>
      </cdr:txBody>
    </cdr:sp>
  </cdr:relSizeAnchor>
  <cdr:relSizeAnchor xmlns:cdr="http://schemas.openxmlformats.org/drawingml/2006/chartDrawing">
    <cdr:from>
      <cdr:x>0.85116</cdr:x>
      <cdr:y>0.28182</cdr:y>
    </cdr:from>
    <cdr:to>
      <cdr:x>0.99349</cdr:x>
      <cdr:y>0.33864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8715356" y="1181112"/>
          <a:ext cx="1457370" cy="23811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horz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00B050"/>
              </a:solidFill>
            </a:rPr>
            <a:t>110.72%</a:t>
          </a:r>
          <a:r>
            <a:rPr lang="en-US" sz="1200" b="1" baseline="0">
              <a:solidFill>
                <a:srgbClr val="00B050"/>
              </a:solidFill>
            </a:rPr>
            <a:t> USA</a:t>
          </a:r>
          <a:endParaRPr lang="en-US" sz="12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0.85767</cdr:x>
      <cdr:y>0.67273</cdr:y>
    </cdr:from>
    <cdr:to>
      <cdr:x>0.99163</cdr:x>
      <cdr:y>0.82273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8782024" y="2819396"/>
          <a:ext cx="1371666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7030A0"/>
              </a:solidFill>
            </a:rPr>
            <a:t>Canada is Highest since May</a:t>
          </a:r>
          <a:r>
            <a:rPr lang="en-US" sz="1100" b="1" baseline="0">
              <a:solidFill>
                <a:srgbClr val="7030A0"/>
              </a:solidFill>
            </a:rPr>
            <a:t> 17 </a:t>
          </a:r>
          <a:r>
            <a:rPr lang="en-US" sz="1100" b="1">
              <a:solidFill>
                <a:srgbClr val="7030A0"/>
              </a:solidFill>
            </a:rPr>
            <a:t>(111.8%)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0.85488</cdr:x>
      <cdr:y>0.82273</cdr:y>
    </cdr:from>
    <cdr:to>
      <cdr:x>0.98698</cdr:x>
      <cdr:y>0.97046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753451" y="3448050"/>
          <a:ext cx="1352622" cy="619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Ontario</a:t>
          </a:r>
          <a:r>
            <a:rPr lang="en-US" sz="1100" b="1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is highest since May 29 (110.02%)</a:t>
          </a:r>
          <a:endParaRPr lang="en-US" b="1">
            <a:solidFill>
              <a:srgbClr val="0070C0"/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0.85209</cdr:x>
      <cdr:y>0.22272</cdr:y>
    </cdr:from>
    <cdr:to>
      <cdr:x>0.98884</cdr:x>
      <cdr:y>0.29091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8724888" y="933435"/>
          <a:ext cx="1400235" cy="28576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111.64% Canada   </a:t>
          </a:r>
          <a:endParaRPr lang="en-US" sz="120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0.85023</cdr:x>
      <cdr:y>0.34545</cdr:y>
    </cdr:from>
    <cdr:to>
      <cdr:x>0.97581</cdr:x>
      <cdr:y>0.41591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8705849" y="1447800"/>
          <a:ext cx="12858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109.83% Ontario  </a:t>
          </a:r>
          <a:endParaRPr lang="en-US" sz="1200">
            <a:solidFill>
              <a:srgbClr val="0070C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0.51817</cdr:x>
      <cdr:y>0.11758</cdr:y>
    </cdr:from>
    <cdr:to>
      <cdr:x>0.99907</cdr:x>
      <cdr:y>0.3503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95901" y="461964"/>
          <a:ext cx="49149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0.32619</cdr:x>
      <cdr:y>0.01818</cdr:y>
    </cdr:from>
    <cdr:to>
      <cdr:x>0.73346</cdr:x>
      <cdr:y>0.11273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33750" y="71439"/>
          <a:ext cx="4162426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Ontario and Canada 7 day averaged</a:t>
          </a:r>
          <a:r>
            <a:rPr lang="en-US" sz="1600" b="1" baseline="0"/>
            <a:t> Daily R</a:t>
          </a:r>
          <a:r>
            <a:rPr lang="en-US" sz="1600" b="1"/>
            <a:t>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9"/>
  <sheetViews>
    <sheetView workbookViewId="0">
      <pane xSplit="1" ySplit="1" topLeftCell="I129" activePane="bottomRight" state="frozen"/>
      <selection pane="topRight" activeCell="B1" sqref="B1"/>
      <selection pane="bottomLeft" activeCell="A2" sqref="A2"/>
      <selection pane="bottomRight" activeCell="AA130" sqref="AA130"/>
    </sheetView>
  </sheetViews>
  <sheetFormatPr defaultRowHeight="15" x14ac:dyDescent="0.25"/>
  <cols>
    <col min="1" max="1" width="13.7109375" style="2" customWidth="1"/>
    <col min="2" max="2" width="11.85546875" style="3" bestFit="1" customWidth="1"/>
    <col min="3" max="3" width="10.5703125" style="3" bestFit="1" customWidth="1"/>
    <col min="4" max="4" width="11.85546875" style="3" bestFit="1" customWidth="1"/>
    <col min="5" max="5" width="8.7109375" style="3" customWidth="1"/>
    <col min="6" max="6" width="8.28515625" style="3" customWidth="1"/>
    <col min="7" max="7" width="9.28515625" style="3" bestFit="1" customWidth="1"/>
    <col min="8" max="8" width="11.140625" style="3" bestFit="1" customWidth="1"/>
    <col min="9" max="9" width="7" style="3" customWidth="1"/>
    <col min="10" max="10" width="9.28515625" style="3" bestFit="1" customWidth="1"/>
    <col min="11" max="11" width="11.5703125" style="3" bestFit="1" customWidth="1"/>
    <col min="12" max="12" width="6.28515625" style="1" customWidth="1"/>
    <col min="13" max="13" width="8.42578125" style="1" bestFit="1" customWidth="1"/>
    <col min="14" max="14" width="11.5703125" bestFit="1" customWidth="1"/>
    <col min="15" max="15" width="11" style="3" customWidth="1"/>
    <col min="16" max="16" width="3.28515625" customWidth="1"/>
    <col min="18" max="18" width="6.42578125" style="10" customWidth="1"/>
    <col min="19" max="19" width="1.7109375" customWidth="1"/>
    <col min="20" max="20" width="9.85546875" customWidth="1"/>
    <col min="21" max="21" width="9" bestFit="1" customWidth="1"/>
    <col min="22" max="22" width="8" customWidth="1"/>
    <col min="23" max="23" width="8.28515625" bestFit="1" customWidth="1"/>
    <col min="24" max="24" width="9.140625" style="13"/>
    <col min="25" max="25" width="8.5703125" style="15" customWidth="1"/>
    <col min="26" max="26" width="9.42578125" style="19" customWidth="1"/>
    <col min="27" max="27" width="8.5703125" style="7" customWidth="1"/>
    <col min="28" max="28" width="15.28515625" style="3" bestFit="1" customWidth="1"/>
    <col min="29" max="29" width="15.28515625" bestFit="1" customWidth="1"/>
  </cols>
  <sheetData>
    <row r="1" spans="1:27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16</v>
      </c>
      <c r="F1" s="3" t="s">
        <v>17</v>
      </c>
      <c r="G1" s="3" t="s">
        <v>13</v>
      </c>
      <c r="H1" s="3" t="s">
        <v>18</v>
      </c>
      <c r="I1" s="3" t="s">
        <v>19</v>
      </c>
      <c r="J1" s="3" t="s">
        <v>14</v>
      </c>
      <c r="K1" s="3" t="s">
        <v>21</v>
      </c>
      <c r="L1" s="1" t="s">
        <v>4</v>
      </c>
      <c r="M1" s="1" t="s">
        <v>26</v>
      </c>
      <c r="N1" t="s">
        <v>5</v>
      </c>
      <c r="O1" s="3" t="s">
        <v>6</v>
      </c>
      <c r="P1" t="s">
        <v>7</v>
      </c>
      <c r="Q1" t="s">
        <v>8</v>
      </c>
      <c r="R1" s="10" t="s">
        <v>11</v>
      </c>
      <c r="S1" t="s">
        <v>9</v>
      </c>
      <c r="T1" t="s">
        <v>15</v>
      </c>
      <c r="U1" t="s">
        <v>22</v>
      </c>
      <c r="V1" t="s">
        <v>27</v>
      </c>
      <c r="W1" t="s">
        <v>28</v>
      </c>
      <c r="X1" s="13" t="s">
        <v>20</v>
      </c>
      <c r="Y1" s="15" t="s">
        <v>24</v>
      </c>
      <c r="Z1" s="19" t="s">
        <v>25</v>
      </c>
      <c r="AA1" s="7" t="s">
        <v>23</v>
      </c>
    </row>
    <row r="2" spans="1:27" x14ac:dyDescent="0.25">
      <c r="A2" s="5">
        <v>43852</v>
      </c>
      <c r="B2" s="3">
        <v>555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1</v>
      </c>
      <c r="L2" s="1">
        <v>0</v>
      </c>
      <c r="N2" s="4">
        <f>B2-C2-D2</f>
        <v>555</v>
      </c>
      <c r="O2" s="3">
        <v>0</v>
      </c>
      <c r="P2" s="4"/>
      <c r="S2">
        <v>100</v>
      </c>
      <c r="T2" s="3">
        <f t="shared" ref="T2:T33" si="0">B2/$S$2</f>
        <v>5.55</v>
      </c>
      <c r="U2" s="3"/>
      <c r="V2" s="3"/>
    </row>
    <row r="3" spans="1:27" x14ac:dyDescent="0.25">
      <c r="A3" s="5">
        <v>43853</v>
      </c>
      <c r="B3" s="3">
        <v>653</v>
      </c>
      <c r="C3" s="3">
        <v>18</v>
      </c>
      <c r="D3" s="3">
        <v>30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1">
        <f t="shared" ref="L3:L36" si="1">C3/(C3+D3)</f>
        <v>0.375</v>
      </c>
      <c r="N3" s="4">
        <f t="shared" ref="N3:N36" si="2">B3-C3-D3</f>
        <v>605</v>
      </c>
      <c r="O3" s="3">
        <f t="shared" ref="O3:O34" si="3">L3*B3</f>
        <v>244.875</v>
      </c>
      <c r="P3" s="4"/>
      <c r="Q3">
        <f t="shared" ref="Q3:Q25" si="4">B3-B2</f>
        <v>98</v>
      </c>
      <c r="R3" s="10">
        <f t="shared" ref="R3:R25" si="5">Q3/B2</f>
        <v>0.17657657657657658</v>
      </c>
      <c r="T3" s="3">
        <f t="shared" si="0"/>
        <v>6.53</v>
      </c>
      <c r="U3" s="3">
        <f t="shared" ref="U3:U34" si="6">K2/100</f>
        <v>0.01</v>
      </c>
      <c r="V3" s="4">
        <f>H3-H2</f>
        <v>0</v>
      </c>
      <c r="W3" s="4">
        <f t="shared" ref="W3:W11" si="7">E3-E2</f>
        <v>0</v>
      </c>
      <c r="Y3" s="16"/>
      <c r="Z3" s="20"/>
      <c r="AA3" s="23"/>
    </row>
    <row r="4" spans="1:27" x14ac:dyDescent="0.25">
      <c r="A4" s="5">
        <v>43854</v>
      </c>
      <c r="B4" s="3">
        <v>941</v>
      </c>
      <c r="C4" s="3">
        <v>26</v>
      </c>
      <c r="D4" s="3">
        <v>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2</v>
      </c>
      <c r="L4" s="1">
        <f t="shared" si="1"/>
        <v>0.41935483870967744</v>
      </c>
      <c r="N4" s="4">
        <f t="shared" si="2"/>
        <v>879</v>
      </c>
      <c r="O4" s="3">
        <f t="shared" si="3"/>
        <v>394.61290322580646</v>
      </c>
      <c r="P4" s="4">
        <f>(O4+O3)/2-O2</f>
        <v>319.74395161290323</v>
      </c>
      <c r="Q4">
        <f t="shared" si="4"/>
        <v>288</v>
      </c>
      <c r="R4" s="10">
        <f t="shared" si="5"/>
        <v>0.44104134762633995</v>
      </c>
      <c r="T4" s="3">
        <f t="shared" si="0"/>
        <v>9.41</v>
      </c>
      <c r="U4" s="3">
        <f t="shared" si="6"/>
        <v>0.01</v>
      </c>
      <c r="V4" s="4">
        <f t="shared" ref="V4:V11" si="8">H4-H3</f>
        <v>0</v>
      </c>
      <c r="W4" s="4">
        <f t="shared" si="7"/>
        <v>0</v>
      </c>
      <c r="Y4" s="16"/>
      <c r="Z4" s="20"/>
      <c r="AA4" s="23"/>
    </row>
    <row r="5" spans="1:27" x14ac:dyDescent="0.25">
      <c r="A5" s="5">
        <v>43855</v>
      </c>
      <c r="B5" s="3">
        <v>1438</v>
      </c>
      <c r="C5" s="3">
        <v>42</v>
      </c>
      <c r="D5" s="3">
        <v>39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2</v>
      </c>
      <c r="L5" s="1">
        <f t="shared" si="1"/>
        <v>0.51851851851851849</v>
      </c>
      <c r="N5" s="4">
        <f t="shared" si="2"/>
        <v>1357</v>
      </c>
      <c r="O5" s="3">
        <f t="shared" si="3"/>
        <v>745.62962962962956</v>
      </c>
      <c r="P5" s="4">
        <f t="shared" ref="P5:P24" si="9">(O5+O4)/2-O3</f>
        <v>325.24626642771796</v>
      </c>
      <c r="Q5">
        <f t="shared" si="4"/>
        <v>497</v>
      </c>
      <c r="R5" s="10">
        <f t="shared" si="5"/>
        <v>0.5281615302869288</v>
      </c>
      <c r="T5" s="3">
        <f t="shared" si="0"/>
        <v>14.38</v>
      </c>
      <c r="U5" s="3">
        <f t="shared" si="6"/>
        <v>0.02</v>
      </c>
      <c r="V5" s="4">
        <f t="shared" si="8"/>
        <v>0</v>
      </c>
      <c r="W5" s="4">
        <f t="shared" si="7"/>
        <v>0</v>
      </c>
      <c r="Y5" s="16"/>
      <c r="Z5" s="20"/>
      <c r="AA5" s="23"/>
    </row>
    <row r="6" spans="1:27" x14ac:dyDescent="0.25">
      <c r="A6" s="5">
        <v>43856</v>
      </c>
      <c r="B6" s="3">
        <v>2118</v>
      </c>
      <c r="C6" s="3">
        <v>56</v>
      </c>
      <c r="D6" s="3">
        <v>52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5</v>
      </c>
      <c r="L6" s="1">
        <f t="shared" si="1"/>
        <v>0.51851851851851849</v>
      </c>
      <c r="N6" s="4">
        <f t="shared" si="2"/>
        <v>2010</v>
      </c>
      <c r="O6" s="3">
        <f t="shared" si="3"/>
        <v>1098.2222222222222</v>
      </c>
      <c r="P6" s="4">
        <f t="shared" si="9"/>
        <v>527.3130227001194</v>
      </c>
      <c r="Q6">
        <f t="shared" si="4"/>
        <v>680</v>
      </c>
      <c r="R6" s="10">
        <f t="shared" si="5"/>
        <v>0.47287899860917942</v>
      </c>
      <c r="T6" s="3">
        <f t="shared" si="0"/>
        <v>21.18</v>
      </c>
      <c r="U6" s="3">
        <f t="shared" si="6"/>
        <v>0.02</v>
      </c>
      <c r="V6" s="4">
        <f t="shared" si="8"/>
        <v>1</v>
      </c>
      <c r="W6" s="4">
        <f t="shared" si="7"/>
        <v>1</v>
      </c>
      <c r="Y6" s="16"/>
      <c r="Z6" s="20"/>
      <c r="AA6" s="23"/>
    </row>
    <row r="7" spans="1:27" x14ac:dyDescent="0.25">
      <c r="A7" s="5">
        <v>43857</v>
      </c>
      <c r="B7" s="3">
        <v>2927</v>
      </c>
      <c r="C7" s="3">
        <v>82</v>
      </c>
      <c r="D7" s="3">
        <v>61</v>
      </c>
      <c r="E7" s="3">
        <v>1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5</v>
      </c>
      <c r="L7" s="1">
        <f t="shared" si="1"/>
        <v>0.57342657342657344</v>
      </c>
      <c r="N7" s="4">
        <f t="shared" si="2"/>
        <v>2784</v>
      </c>
      <c r="O7" s="3">
        <f t="shared" si="3"/>
        <v>1678.4195804195804</v>
      </c>
      <c r="P7" s="4">
        <f t="shared" si="9"/>
        <v>642.6912716912716</v>
      </c>
      <c r="Q7">
        <f t="shared" si="4"/>
        <v>809</v>
      </c>
      <c r="R7" s="10">
        <f t="shared" si="5"/>
        <v>0.38196411709159583</v>
      </c>
      <c r="T7" s="3">
        <f t="shared" si="0"/>
        <v>29.27</v>
      </c>
      <c r="U7" s="3">
        <f t="shared" si="6"/>
        <v>0.05</v>
      </c>
      <c r="V7" s="4">
        <f t="shared" si="8"/>
        <v>0</v>
      </c>
      <c r="W7" s="4">
        <f t="shared" si="7"/>
        <v>0</v>
      </c>
      <c r="Y7" s="16"/>
      <c r="Z7" s="20"/>
      <c r="AA7" s="23"/>
    </row>
    <row r="8" spans="1:27" x14ac:dyDescent="0.25">
      <c r="A8" s="5">
        <v>43858</v>
      </c>
      <c r="B8" s="3">
        <v>5578</v>
      </c>
      <c r="C8" s="3">
        <v>131</v>
      </c>
      <c r="D8" s="3">
        <v>107</v>
      </c>
      <c r="E8" s="3">
        <v>2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5</v>
      </c>
      <c r="L8" s="1">
        <f t="shared" si="1"/>
        <v>0.55042016806722693</v>
      </c>
      <c r="N8" s="4">
        <f t="shared" si="2"/>
        <v>5340</v>
      </c>
      <c r="O8" s="3">
        <f t="shared" si="3"/>
        <v>3070.2436974789916</v>
      </c>
      <c r="P8" s="4">
        <f t="shared" si="9"/>
        <v>1276.1094167270639</v>
      </c>
      <c r="Q8">
        <f t="shared" si="4"/>
        <v>2651</v>
      </c>
      <c r="R8" s="10">
        <f t="shared" si="5"/>
        <v>0.90570550051247012</v>
      </c>
      <c r="T8" s="3">
        <f t="shared" si="0"/>
        <v>55.78</v>
      </c>
      <c r="U8" s="3">
        <f t="shared" si="6"/>
        <v>0.05</v>
      </c>
      <c r="V8" s="4">
        <f t="shared" si="8"/>
        <v>0</v>
      </c>
      <c r="W8" s="4">
        <f t="shared" si="7"/>
        <v>1</v>
      </c>
      <c r="Y8" s="16"/>
      <c r="Z8" s="20"/>
      <c r="AA8" s="23"/>
    </row>
    <row r="9" spans="1:27" x14ac:dyDescent="0.25">
      <c r="A9" s="5">
        <v>43859</v>
      </c>
      <c r="B9" s="3">
        <v>6165</v>
      </c>
      <c r="C9" s="3">
        <v>133</v>
      </c>
      <c r="D9" s="3">
        <v>126</v>
      </c>
      <c r="E9" s="3">
        <v>2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5</v>
      </c>
      <c r="L9" s="1">
        <f t="shared" si="1"/>
        <v>0.51351351351351349</v>
      </c>
      <c r="N9" s="4">
        <f t="shared" si="2"/>
        <v>5906</v>
      </c>
      <c r="O9" s="3">
        <f t="shared" si="3"/>
        <v>3165.8108108108108</v>
      </c>
      <c r="P9" s="4">
        <f t="shared" si="9"/>
        <v>1439.6076737253209</v>
      </c>
      <c r="Q9">
        <f t="shared" si="4"/>
        <v>587</v>
      </c>
      <c r="R9" s="10">
        <f t="shared" si="5"/>
        <v>0.10523485120114737</v>
      </c>
      <c r="S9" s="4">
        <f t="shared" ref="S9:S26" si="10">B2*2</f>
        <v>1110</v>
      </c>
      <c r="T9" s="3">
        <f t="shared" si="0"/>
        <v>61.65</v>
      </c>
      <c r="U9" s="3">
        <f t="shared" si="6"/>
        <v>0.05</v>
      </c>
      <c r="V9" s="4">
        <f t="shared" si="8"/>
        <v>0</v>
      </c>
      <c r="W9" s="4">
        <f t="shared" si="7"/>
        <v>0</v>
      </c>
      <c r="X9" s="13">
        <f t="shared" ref="X9:X72" si="11">B9/B2</f>
        <v>11.108108108108109</v>
      </c>
      <c r="Y9" s="16"/>
      <c r="Z9" s="20"/>
      <c r="AA9" s="23"/>
    </row>
    <row r="10" spans="1:27" x14ac:dyDescent="0.25">
      <c r="A10" s="5">
        <v>43860</v>
      </c>
      <c r="B10" s="3">
        <v>8235</v>
      </c>
      <c r="C10" s="3">
        <v>171</v>
      </c>
      <c r="D10" s="3">
        <v>143</v>
      </c>
      <c r="E10" s="3">
        <v>3</v>
      </c>
      <c r="F10" s="3">
        <v>0</v>
      </c>
      <c r="G10" s="3">
        <v>0</v>
      </c>
      <c r="H10" s="3">
        <v>2</v>
      </c>
      <c r="I10" s="3">
        <v>0</v>
      </c>
      <c r="J10" s="3">
        <v>0</v>
      </c>
      <c r="K10" s="3">
        <v>5</v>
      </c>
      <c r="L10" s="1">
        <f t="shared" si="1"/>
        <v>0.54458598726114649</v>
      </c>
      <c r="N10" s="4">
        <f t="shared" si="2"/>
        <v>7921</v>
      </c>
      <c r="O10" s="3">
        <f t="shared" si="3"/>
        <v>4484.6656050955417</v>
      </c>
      <c r="P10" s="4">
        <f t="shared" si="9"/>
        <v>754.99451047418461</v>
      </c>
      <c r="Q10">
        <f t="shared" si="4"/>
        <v>2070</v>
      </c>
      <c r="R10" s="10">
        <f t="shared" si="5"/>
        <v>0.33576642335766421</v>
      </c>
      <c r="S10" s="4">
        <f t="shared" si="10"/>
        <v>1306</v>
      </c>
      <c r="T10" s="3">
        <f t="shared" si="0"/>
        <v>82.35</v>
      </c>
      <c r="U10" s="3">
        <f t="shared" si="6"/>
        <v>0.05</v>
      </c>
      <c r="V10" s="4">
        <f t="shared" si="8"/>
        <v>1</v>
      </c>
      <c r="W10" s="4">
        <f t="shared" si="7"/>
        <v>1</v>
      </c>
      <c r="X10" s="13">
        <f t="shared" si="11"/>
        <v>12.611026033690658</v>
      </c>
      <c r="Y10" s="16"/>
      <c r="Z10" s="20"/>
      <c r="AA10" s="23"/>
    </row>
    <row r="11" spans="1:27" x14ac:dyDescent="0.25">
      <c r="A11" s="5">
        <v>43861</v>
      </c>
      <c r="B11" s="3">
        <v>9925</v>
      </c>
      <c r="C11" s="3">
        <v>213</v>
      </c>
      <c r="D11" s="3">
        <v>222</v>
      </c>
      <c r="E11" s="3">
        <v>3</v>
      </c>
      <c r="F11" s="3">
        <v>0</v>
      </c>
      <c r="G11" s="3">
        <v>0</v>
      </c>
      <c r="H11" s="3">
        <v>2</v>
      </c>
      <c r="I11" s="3">
        <v>0</v>
      </c>
      <c r="J11" s="3">
        <v>0</v>
      </c>
      <c r="K11" s="3">
        <v>6</v>
      </c>
      <c r="L11" s="1">
        <f t="shared" si="1"/>
        <v>0.48965517241379308</v>
      </c>
      <c r="N11" s="4">
        <f t="shared" si="2"/>
        <v>9490</v>
      </c>
      <c r="O11" s="3">
        <f t="shared" si="3"/>
        <v>4859.8275862068967</v>
      </c>
      <c r="P11" s="4">
        <f t="shared" si="9"/>
        <v>1506.4357848404079</v>
      </c>
      <c r="Q11">
        <f t="shared" si="4"/>
        <v>1690</v>
      </c>
      <c r="R11" s="10">
        <f t="shared" si="5"/>
        <v>0.20522161505768063</v>
      </c>
      <c r="S11" s="4">
        <f t="shared" si="10"/>
        <v>1882</v>
      </c>
      <c r="T11" s="3">
        <f t="shared" si="0"/>
        <v>99.25</v>
      </c>
      <c r="U11" s="3">
        <f t="shared" si="6"/>
        <v>0.05</v>
      </c>
      <c r="V11" s="4">
        <f t="shared" si="8"/>
        <v>0</v>
      </c>
      <c r="W11" s="4">
        <f t="shared" si="7"/>
        <v>0</v>
      </c>
      <c r="X11" s="13">
        <f t="shared" si="11"/>
        <v>10.547290116896917</v>
      </c>
      <c r="Y11" s="16"/>
      <c r="Z11" s="20"/>
      <c r="AA11" s="23"/>
    </row>
    <row r="12" spans="1:27" x14ac:dyDescent="0.25">
      <c r="A12" s="6">
        <v>43862</v>
      </c>
      <c r="B12" s="3">
        <v>12038</v>
      </c>
      <c r="C12" s="3">
        <v>259</v>
      </c>
      <c r="D12" s="3">
        <v>284</v>
      </c>
      <c r="E12" s="3">
        <v>4</v>
      </c>
      <c r="F12" s="3">
        <v>0</v>
      </c>
      <c r="G12" s="3">
        <v>0</v>
      </c>
      <c r="H12" s="3">
        <v>3</v>
      </c>
      <c r="I12" s="3">
        <v>0</v>
      </c>
      <c r="J12" s="3">
        <v>0</v>
      </c>
      <c r="K12" s="3">
        <v>8</v>
      </c>
      <c r="L12" s="1">
        <f t="shared" si="1"/>
        <v>0.47697974217311234</v>
      </c>
      <c r="N12" s="4">
        <f t="shared" si="2"/>
        <v>11495</v>
      </c>
      <c r="O12" s="3">
        <f t="shared" si="3"/>
        <v>5741.8821362799263</v>
      </c>
      <c r="P12" s="4">
        <f t="shared" si="9"/>
        <v>816.18925614786986</v>
      </c>
      <c r="Q12">
        <f t="shared" si="4"/>
        <v>2113</v>
      </c>
      <c r="R12" s="10">
        <f t="shared" si="5"/>
        <v>0.21289672544080604</v>
      </c>
      <c r="S12" s="4">
        <f t="shared" si="10"/>
        <v>2876</v>
      </c>
      <c r="T12" s="3">
        <f t="shared" si="0"/>
        <v>120.38</v>
      </c>
      <c r="U12" s="3">
        <f t="shared" si="6"/>
        <v>0.06</v>
      </c>
      <c r="V12" s="4">
        <f>(H12-H5)/7</f>
        <v>0.42857142857142855</v>
      </c>
      <c r="W12" s="4">
        <f>(E12-E5)/7</f>
        <v>0.5714285714285714</v>
      </c>
      <c r="X12" s="13">
        <f t="shared" si="11"/>
        <v>8.3713490959666199</v>
      </c>
      <c r="Y12" s="16"/>
      <c r="Z12" s="20"/>
      <c r="AA12" s="23"/>
    </row>
    <row r="13" spans="1:27" x14ac:dyDescent="0.25">
      <c r="A13" s="5">
        <v>43863</v>
      </c>
      <c r="B13" s="3">
        <v>16787</v>
      </c>
      <c r="C13" s="3">
        <v>362</v>
      </c>
      <c r="D13" s="3">
        <v>472</v>
      </c>
      <c r="E13" s="3">
        <v>4</v>
      </c>
      <c r="F13" s="3">
        <v>0</v>
      </c>
      <c r="G13" s="3">
        <v>0</v>
      </c>
      <c r="H13" s="3">
        <v>3</v>
      </c>
      <c r="I13" s="3">
        <v>0</v>
      </c>
      <c r="J13" s="3">
        <v>0</v>
      </c>
      <c r="K13" s="3">
        <v>8</v>
      </c>
      <c r="L13" s="1">
        <f t="shared" si="1"/>
        <v>0.43405275779376501</v>
      </c>
      <c r="N13" s="4">
        <f t="shared" si="2"/>
        <v>15953</v>
      </c>
      <c r="O13" s="3">
        <f t="shared" si="3"/>
        <v>7286.443645083933</v>
      </c>
      <c r="P13" s="4">
        <f t="shared" si="9"/>
        <v>1654.3353044750329</v>
      </c>
      <c r="Q13">
        <f t="shared" si="4"/>
        <v>4749</v>
      </c>
      <c r="R13" s="10">
        <f t="shared" si="5"/>
        <v>0.3945007476324971</v>
      </c>
      <c r="S13" s="4">
        <f t="shared" si="10"/>
        <v>4236</v>
      </c>
      <c r="T13" s="3">
        <f t="shared" si="0"/>
        <v>167.87</v>
      </c>
      <c r="U13" s="3">
        <f t="shared" si="6"/>
        <v>0.08</v>
      </c>
      <c r="V13" s="4">
        <f t="shared" ref="V13:V76" si="12">(H13-H6)/7</f>
        <v>0.2857142857142857</v>
      </c>
      <c r="W13" s="4">
        <f t="shared" ref="W13:W76" si="13">(E13-E6)/7</f>
        <v>0.42857142857142855</v>
      </c>
      <c r="X13" s="13">
        <f t="shared" si="11"/>
        <v>7.9258734655335221</v>
      </c>
      <c r="Y13" s="17">
        <f t="shared" ref="Y13:Y76" si="14">K13/K6</f>
        <v>1.6</v>
      </c>
      <c r="Z13" s="21">
        <f t="shared" ref="Z13:Z44" si="15">E13/E6</f>
        <v>4</v>
      </c>
      <c r="AA13" s="12">
        <f>H13/H6</f>
        <v>3</v>
      </c>
    </row>
    <row r="14" spans="1:27" x14ac:dyDescent="0.25">
      <c r="A14" s="5">
        <v>43864</v>
      </c>
      <c r="B14" s="3">
        <v>19881</v>
      </c>
      <c r="C14" s="3">
        <v>426</v>
      </c>
      <c r="D14" s="3">
        <v>623</v>
      </c>
      <c r="E14" s="3">
        <v>4</v>
      </c>
      <c r="F14" s="3">
        <v>0</v>
      </c>
      <c r="G14" s="3">
        <v>0</v>
      </c>
      <c r="H14" s="3">
        <v>3</v>
      </c>
      <c r="I14" s="3">
        <v>0</v>
      </c>
      <c r="J14" s="3">
        <v>0</v>
      </c>
      <c r="K14" s="3">
        <v>11</v>
      </c>
      <c r="L14" s="1">
        <f t="shared" si="1"/>
        <v>0.40610104861773116</v>
      </c>
      <c r="N14" s="4">
        <f t="shared" si="2"/>
        <v>18832</v>
      </c>
      <c r="O14" s="3">
        <f t="shared" si="3"/>
        <v>8073.6949475691135</v>
      </c>
      <c r="P14" s="4">
        <f t="shared" si="9"/>
        <v>1938.1871600465965</v>
      </c>
      <c r="Q14">
        <f t="shared" si="4"/>
        <v>3094</v>
      </c>
      <c r="R14" s="10">
        <f t="shared" si="5"/>
        <v>0.18430928694823376</v>
      </c>
      <c r="S14" s="4">
        <f t="shared" si="10"/>
        <v>5854</v>
      </c>
      <c r="T14" s="3">
        <f t="shared" si="0"/>
        <v>198.81</v>
      </c>
      <c r="U14" s="3">
        <f t="shared" si="6"/>
        <v>0.08</v>
      </c>
      <c r="V14" s="4">
        <f t="shared" si="12"/>
        <v>0.2857142857142857</v>
      </c>
      <c r="W14" s="4">
        <f t="shared" si="13"/>
        <v>0.42857142857142855</v>
      </c>
      <c r="X14" s="13">
        <f t="shared" si="11"/>
        <v>6.7922787837376157</v>
      </c>
      <c r="Y14" s="17">
        <f t="shared" si="14"/>
        <v>2.2000000000000002</v>
      </c>
      <c r="Z14" s="21">
        <f t="shared" si="15"/>
        <v>4</v>
      </c>
      <c r="AA14" s="12">
        <f t="shared" ref="AA14:AA77" si="16">H14/H7</f>
        <v>3</v>
      </c>
    </row>
    <row r="15" spans="1:27" x14ac:dyDescent="0.25">
      <c r="A15" s="5">
        <v>43865</v>
      </c>
      <c r="B15" s="3">
        <v>23892</v>
      </c>
      <c r="C15" s="3">
        <v>492</v>
      </c>
      <c r="D15" s="3">
        <v>852</v>
      </c>
      <c r="E15" s="3">
        <v>4</v>
      </c>
      <c r="F15" s="3">
        <v>0</v>
      </c>
      <c r="G15" s="3">
        <v>0</v>
      </c>
      <c r="H15" s="3">
        <v>3</v>
      </c>
      <c r="I15" s="3">
        <v>0</v>
      </c>
      <c r="J15" s="3">
        <v>0</v>
      </c>
      <c r="K15" s="3">
        <v>11</v>
      </c>
      <c r="L15" s="1">
        <f t="shared" si="1"/>
        <v>0.36607142857142855</v>
      </c>
      <c r="N15" s="4">
        <f t="shared" si="2"/>
        <v>22548</v>
      </c>
      <c r="O15" s="3">
        <f t="shared" si="3"/>
        <v>8746.1785714285706</v>
      </c>
      <c r="P15" s="4">
        <f t="shared" si="9"/>
        <v>1123.4931144149086</v>
      </c>
      <c r="Q15">
        <f t="shared" si="4"/>
        <v>4011</v>
      </c>
      <c r="R15" s="10">
        <f t="shared" si="5"/>
        <v>0.20175041496906596</v>
      </c>
      <c r="S15" s="4">
        <f t="shared" si="10"/>
        <v>11156</v>
      </c>
      <c r="T15" s="3">
        <f t="shared" si="0"/>
        <v>238.92</v>
      </c>
      <c r="U15" s="3">
        <f t="shared" si="6"/>
        <v>0.11</v>
      </c>
      <c r="V15" s="4">
        <f t="shared" si="12"/>
        <v>0.2857142857142857</v>
      </c>
      <c r="W15" s="4">
        <f t="shared" si="13"/>
        <v>0.2857142857142857</v>
      </c>
      <c r="X15" s="13">
        <f t="shared" si="11"/>
        <v>4.2832556471853707</v>
      </c>
      <c r="Y15" s="17">
        <f t="shared" si="14"/>
        <v>2.2000000000000002</v>
      </c>
      <c r="Z15" s="21">
        <f t="shared" si="15"/>
        <v>2</v>
      </c>
      <c r="AA15" s="12">
        <f t="shared" si="16"/>
        <v>3</v>
      </c>
    </row>
    <row r="16" spans="1:27" x14ac:dyDescent="0.25">
      <c r="A16" s="6">
        <v>43866</v>
      </c>
      <c r="B16" s="3">
        <v>27636</v>
      </c>
      <c r="C16" s="3">
        <v>564</v>
      </c>
      <c r="D16" s="3">
        <v>1124</v>
      </c>
      <c r="E16" s="3">
        <v>5</v>
      </c>
      <c r="F16" s="3">
        <v>0</v>
      </c>
      <c r="G16" s="3">
        <v>0</v>
      </c>
      <c r="H16" s="3">
        <v>3</v>
      </c>
      <c r="I16" s="3">
        <v>0</v>
      </c>
      <c r="J16" s="3">
        <v>0</v>
      </c>
      <c r="K16" s="3">
        <v>12</v>
      </c>
      <c r="L16" s="1">
        <f t="shared" si="1"/>
        <v>0.33412322274881517</v>
      </c>
      <c r="N16" s="4">
        <f t="shared" si="2"/>
        <v>25948</v>
      </c>
      <c r="O16" s="3">
        <f t="shared" si="3"/>
        <v>9233.8293838862555</v>
      </c>
      <c r="P16" s="4">
        <f t="shared" si="9"/>
        <v>916.30903008829864</v>
      </c>
      <c r="Q16">
        <f t="shared" si="4"/>
        <v>3744</v>
      </c>
      <c r="R16" s="10">
        <f t="shared" si="5"/>
        <v>0.15670517327975891</v>
      </c>
      <c r="S16" s="4">
        <f t="shared" si="10"/>
        <v>12330</v>
      </c>
      <c r="T16" s="3">
        <f t="shared" si="0"/>
        <v>276.36</v>
      </c>
      <c r="U16" s="3">
        <f t="shared" si="6"/>
        <v>0.11</v>
      </c>
      <c r="V16" s="4">
        <f t="shared" si="12"/>
        <v>0.2857142857142857</v>
      </c>
      <c r="W16" s="4">
        <f t="shared" si="13"/>
        <v>0.42857142857142855</v>
      </c>
      <c r="X16" s="13">
        <f t="shared" si="11"/>
        <v>4.4827250608272502</v>
      </c>
      <c r="Y16" s="17">
        <f t="shared" si="14"/>
        <v>2.4</v>
      </c>
      <c r="Z16" s="21">
        <f t="shared" si="15"/>
        <v>2.5</v>
      </c>
      <c r="AA16" s="12">
        <f t="shared" si="16"/>
        <v>3</v>
      </c>
    </row>
    <row r="17" spans="1:27" x14ac:dyDescent="0.25">
      <c r="A17" s="5">
        <v>43867</v>
      </c>
      <c r="B17" s="3">
        <v>30818</v>
      </c>
      <c r="C17" s="3">
        <v>634</v>
      </c>
      <c r="D17" s="3">
        <v>1487</v>
      </c>
      <c r="E17" s="3">
        <v>5</v>
      </c>
      <c r="F17" s="3">
        <v>0</v>
      </c>
      <c r="G17" s="3">
        <v>0</v>
      </c>
      <c r="H17" s="3">
        <v>3</v>
      </c>
      <c r="I17" s="3">
        <v>0</v>
      </c>
      <c r="J17" s="3">
        <v>0</v>
      </c>
      <c r="K17" s="3">
        <v>12</v>
      </c>
      <c r="L17" s="1">
        <f t="shared" si="1"/>
        <v>0.29891560584629889</v>
      </c>
      <c r="N17" s="4">
        <f t="shared" si="2"/>
        <v>28697</v>
      </c>
      <c r="O17" s="3">
        <f t="shared" si="3"/>
        <v>9211.9811409712402</v>
      </c>
      <c r="P17" s="4">
        <f t="shared" si="9"/>
        <v>476.72669100017629</v>
      </c>
      <c r="Q17">
        <f t="shared" si="4"/>
        <v>3182</v>
      </c>
      <c r="R17" s="10">
        <f t="shared" si="5"/>
        <v>0.11513967289043277</v>
      </c>
      <c r="S17" s="4">
        <f t="shared" si="10"/>
        <v>16470</v>
      </c>
      <c r="T17" s="3">
        <f t="shared" si="0"/>
        <v>308.18</v>
      </c>
      <c r="U17" s="3">
        <f t="shared" si="6"/>
        <v>0.12</v>
      </c>
      <c r="V17" s="4">
        <f t="shared" si="12"/>
        <v>0.14285714285714285</v>
      </c>
      <c r="W17" s="4">
        <f t="shared" si="13"/>
        <v>0.2857142857142857</v>
      </c>
      <c r="X17" s="13">
        <f t="shared" si="11"/>
        <v>3.7423193685488769</v>
      </c>
      <c r="Y17" s="17">
        <f t="shared" si="14"/>
        <v>2.4</v>
      </c>
      <c r="Z17" s="21">
        <f t="shared" si="15"/>
        <v>1.6666666666666667</v>
      </c>
      <c r="AA17" s="12">
        <f t="shared" si="16"/>
        <v>1.5</v>
      </c>
    </row>
    <row r="18" spans="1:27" x14ac:dyDescent="0.25">
      <c r="A18" s="5">
        <v>43868</v>
      </c>
      <c r="B18" s="3">
        <v>34392</v>
      </c>
      <c r="C18" s="3">
        <v>719</v>
      </c>
      <c r="D18" s="3">
        <v>2011</v>
      </c>
      <c r="E18" s="3">
        <v>7</v>
      </c>
      <c r="F18" s="3">
        <v>0</v>
      </c>
      <c r="G18" s="3">
        <v>0</v>
      </c>
      <c r="H18" s="3">
        <v>3</v>
      </c>
      <c r="I18" s="3">
        <v>0</v>
      </c>
      <c r="J18" s="3">
        <v>0</v>
      </c>
      <c r="K18" s="3">
        <v>12</v>
      </c>
      <c r="L18" s="1">
        <f t="shared" si="1"/>
        <v>0.26336996336996338</v>
      </c>
      <c r="N18" s="4">
        <f t="shared" si="2"/>
        <v>31662</v>
      </c>
      <c r="O18" s="3">
        <f t="shared" si="3"/>
        <v>9057.819780219781</v>
      </c>
      <c r="P18" s="4">
        <f t="shared" si="9"/>
        <v>-98.928923290744933</v>
      </c>
      <c r="Q18">
        <f t="shared" si="4"/>
        <v>3574</v>
      </c>
      <c r="R18" s="10">
        <f t="shared" si="5"/>
        <v>0.11597118567071192</v>
      </c>
      <c r="S18" s="4">
        <f t="shared" si="10"/>
        <v>19850</v>
      </c>
      <c r="T18" s="3">
        <f t="shared" si="0"/>
        <v>343.92</v>
      </c>
      <c r="U18" s="3">
        <f t="shared" si="6"/>
        <v>0.12</v>
      </c>
      <c r="V18" s="4">
        <f t="shared" si="12"/>
        <v>0.14285714285714285</v>
      </c>
      <c r="W18" s="4">
        <f t="shared" si="13"/>
        <v>0.5714285714285714</v>
      </c>
      <c r="X18" s="13">
        <f t="shared" si="11"/>
        <v>3.4651889168765742</v>
      </c>
      <c r="Y18" s="17">
        <f t="shared" si="14"/>
        <v>2</v>
      </c>
      <c r="Z18" s="21">
        <f t="shared" si="15"/>
        <v>2.3333333333333335</v>
      </c>
      <c r="AA18" s="12">
        <f t="shared" si="16"/>
        <v>1.5</v>
      </c>
    </row>
    <row r="19" spans="1:27" x14ac:dyDescent="0.25">
      <c r="A19" s="5">
        <v>43869</v>
      </c>
      <c r="B19" s="3">
        <v>37121</v>
      </c>
      <c r="C19" s="3">
        <v>806</v>
      </c>
      <c r="D19" s="3">
        <v>2616</v>
      </c>
      <c r="E19" s="3">
        <v>7</v>
      </c>
      <c r="F19" s="3">
        <v>0</v>
      </c>
      <c r="G19" s="3">
        <v>0</v>
      </c>
      <c r="H19" s="3">
        <v>3</v>
      </c>
      <c r="I19" s="3">
        <v>0</v>
      </c>
      <c r="J19" s="3">
        <v>0</v>
      </c>
      <c r="K19" s="3">
        <v>12</v>
      </c>
      <c r="L19" s="1">
        <f t="shared" si="1"/>
        <v>0.23553477498538866</v>
      </c>
      <c r="N19" s="4">
        <f t="shared" si="2"/>
        <v>33699</v>
      </c>
      <c r="O19" s="3">
        <f t="shared" si="3"/>
        <v>8743.2863822326126</v>
      </c>
      <c r="P19" s="4">
        <f t="shared" si="9"/>
        <v>-311.42805974504336</v>
      </c>
      <c r="Q19">
        <f t="shared" si="4"/>
        <v>2729</v>
      </c>
      <c r="R19" s="10">
        <f t="shared" si="5"/>
        <v>7.9349848802046985E-2</v>
      </c>
      <c r="S19" s="4">
        <f t="shared" si="10"/>
        <v>24076</v>
      </c>
      <c r="T19" s="3">
        <f t="shared" si="0"/>
        <v>371.21</v>
      </c>
      <c r="U19" s="3">
        <f t="shared" si="6"/>
        <v>0.12</v>
      </c>
      <c r="V19" s="4">
        <f t="shared" si="12"/>
        <v>0</v>
      </c>
      <c r="W19" s="4">
        <f t="shared" si="13"/>
        <v>0.42857142857142855</v>
      </c>
      <c r="X19" s="13">
        <f t="shared" si="11"/>
        <v>3.0836517693969099</v>
      </c>
      <c r="Y19" s="17">
        <f t="shared" si="14"/>
        <v>1.5</v>
      </c>
      <c r="Z19" s="21">
        <f t="shared" si="15"/>
        <v>1.75</v>
      </c>
      <c r="AA19" s="12">
        <f t="shared" si="16"/>
        <v>1</v>
      </c>
    </row>
    <row r="20" spans="1:27" x14ac:dyDescent="0.25">
      <c r="A20" s="5">
        <v>43870</v>
      </c>
      <c r="B20" s="3">
        <v>40151</v>
      </c>
      <c r="C20" s="3">
        <v>906</v>
      </c>
      <c r="D20" s="3">
        <v>3244</v>
      </c>
      <c r="E20" s="3">
        <v>7</v>
      </c>
      <c r="F20" s="3">
        <v>0</v>
      </c>
      <c r="G20" s="3">
        <v>0</v>
      </c>
      <c r="H20" s="3">
        <v>3</v>
      </c>
      <c r="I20" s="3">
        <v>0</v>
      </c>
      <c r="J20" s="3">
        <v>0</v>
      </c>
      <c r="K20" s="3">
        <v>12</v>
      </c>
      <c r="L20" s="1">
        <f t="shared" si="1"/>
        <v>0.21831325301204818</v>
      </c>
      <c r="N20" s="4">
        <f t="shared" si="2"/>
        <v>36001</v>
      </c>
      <c r="O20" s="3">
        <f t="shared" si="3"/>
        <v>8765.4954216867463</v>
      </c>
      <c r="P20" s="4">
        <f t="shared" si="9"/>
        <v>-303.42887826010156</v>
      </c>
      <c r="Q20">
        <f t="shared" si="4"/>
        <v>3030</v>
      </c>
      <c r="R20" s="10">
        <f t="shared" si="5"/>
        <v>8.1624956224239653E-2</v>
      </c>
      <c r="S20" s="4">
        <f t="shared" si="10"/>
        <v>33574</v>
      </c>
      <c r="T20" s="3">
        <f t="shared" si="0"/>
        <v>401.51</v>
      </c>
      <c r="U20" s="3">
        <f t="shared" si="6"/>
        <v>0.12</v>
      </c>
      <c r="V20" s="4">
        <f t="shared" si="12"/>
        <v>0</v>
      </c>
      <c r="W20" s="4">
        <f t="shared" si="13"/>
        <v>0.42857142857142855</v>
      </c>
      <c r="X20" s="13">
        <f t="shared" si="11"/>
        <v>2.3917912670518855</v>
      </c>
      <c r="Y20" s="17">
        <f t="shared" si="14"/>
        <v>1.5</v>
      </c>
      <c r="Z20" s="21">
        <f t="shared" si="15"/>
        <v>1.75</v>
      </c>
      <c r="AA20" s="12">
        <f t="shared" si="16"/>
        <v>1</v>
      </c>
    </row>
    <row r="21" spans="1:27" x14ac:dyDescent="0.25">
      <c r="A21" s="5">
        <v>43871</v>
      </c>
      <c r="B21" s="3">
        <v>42763</v>
      </c>
      <c r="C21" s="3">
        <v>1013</v>
      </c>
      <c r="D21" s="3">
        <v>3946</v>
      </c>
      <c r="E21" s="3">
        <v>7</v>
      </c>
      <c r="F21" s="3">
        <v>0</v>
      </c>
      <c r="G21" s="3">
        <v>0</v>
      </c>
      <c r="H21" s="3">
        <v>3</v>
      </c>
      <c r="I21" s="3">
        <v>0</v>
      </c>
      <c r="J21" s="3">
        <v>0</v>
      </c>
      <c r="K21" s="3">
        <v>12</v>
      </c>
      <c r="L21" s="1">
        <f t="shared" si="1"/>
        <v>0.20427505545472877</v>
      </c>
      <c r="N21" s="4">
        <f t="shared" si="2"/>
        <v>37804</v>
      </c>
      <c r="O21" s="3">
        <f t="shared" si="3"/>
        <v>8735.4141964105656</v>
      </c>
      <c r="P21" s="4">
        <f t="shared" si="9"/>
        <v>7.1684268160443025</v>
      </c>
      <c r="Q21">
        <f t="shared" si="4"/>
        <v>2612</v>
      </c>
      <c r="R21" s="10">
        <f t="shared" si="5"/>
        <v>6.5054419566137833E-2</v>
      </c>
      <c r="S21" s="4">
        <f t="shared" si="10"/>
        <v>39762</v>
      </c>
      <c r="T21" s="3">
        <f t="shared" si="0"/>
        <v>427.63</v>
      </c>
      <c r="U21" s="3">
        <f t="shared" si="6"/>
        <v>0.12</v>
      </c>
      <c r="V21" s="4">
        <f t="shared" si="12"/>
        <v>0</v>
      </c>
      <c r="W21" s="4">
        <f t="shared" si="13"/>
        <v>0.42857142857142855</v>
      </c>
      <c r="X21" s="13">
        <f t="shared" si="11"/>
        <v>2.1509481414415772</v>
      </c>
      <c r="Y21" s="17">
        <f t="shared" si="14"/>
        <v>1.0909090909090908</v>
      </c>
      <c r="Z21" s="21">
        <f t="shared" si="15"/>
        <v>1.75</v>
      </c>
      <c r="AA21" s="12">
        <f t="shared" si="16"/>
        <v>1</v>
      </c>
    </row>
    <row r="22" spans="1:27" x14ac:dyDescent="0.25">
      <c r="A22" s="5">
        <v>43872</v>
      </c>
      <c r="B22" s="3">
        <v>44803</v>
      </c>
      <c r="C22" s="3">
        <v>1113</v>
      </c>
      <c r="D22" s="3">
        <v>4683</v>
      </c>
      <c r="E22" s="3">
        <v>7</v>
      </c>
      <c r="F22" s="3">
        <v>0</v>
      </c>
      <c r="G22" s="3">
        <v>0</v>
      </c>
      <c r="H22" s="3">
        <v>3</v>
      </c>
      <c r="I22" s="3">
        <v>0</v>
      </c>
      <c r="J22" s="3">
        <v>0</v>
      </c>
      <c r="K22" s="3">
        <v>13</v>
      </c>
      <c r="L22" s="1">
        <f t="shared" si="1"/>
        <v>0.19202898550724637</v>
      </c>
      <c r="N22" s="4">
        <f t="shared" si="2"/>
        <v>39007</v>
      </c>
      <c r="O22" s="3">
        <f t="shared" si="3"/>
        <v>8603.4746376811599</v>
      </c>
      <c r="P22" s="4">
        <f t="shared" si="9"/>
        <v>-96.051004640883548</v>
      </c>
      <c r="Q22">
        <f t="shared" si="4"/>
        <v>2040</v>
      </c>
      <c r="R22" s="10">
        <f t="shared" si="5"/>
        <v>4.7704791525384094E-2</v>
      </c>
      <c r="S22" s="4">
        <f t="shared" si="10"/>
        <v>47784</v>
      </c>
      <c r="T22" s="3">
        <f t="shared" si="0"/>
        <v>448.03</v>
      </c>
      <c r="U22" s="3">
        <f t="shared" si="6"/>
        <v>0.12</v>
      </c>
      <c r="V22" s="4">
        <f t="shared" si="12"/>
        <v>0</v>
      </c>
      <c r="W22" s="4">
        <f t="shared" si="13"/>
        <v>0.42857142857142855</v>
      </c>
      <c r="X22" s="13">
        <f t="shared" si="11"/>
        <v>1.8752302025782688</v>
      </c>
      <c r="Y22" s="17">
        <f t="shared" si="14"/>
        <v>1.1818181818181819</v>
      </c>
      <c r="Z22" s="21">
        <f t="shared" si="15"/>
        <v>1.75</v>
      </c>
      <c r="AA22" s="12">
        <f t="shared" si="16"/>
        <v>1</v>
      </c>
    </row>
    <row r="23" spans="1:27" x14ac:dyDescent="0.25">
      <c r="A23" s="5">
        <v>43873</v>
      </c>
      <c r="B23" s="3">
        <v>45222</v>
      </c>
      <c r="C23" s="3">
        <v>1118</v>
      </c>
      <c r="D23" s="3">
        <v>5150</v>
      </c>
      <c r="E23" s="3">
        <v>7</v>
      </c>
      <c r="F23" s="3">
        <v>0</v>
      </c>
      <c r="G23" s="3">
        <v>1</v>
      </c>
      <c r="H23" s="3">
        <v>3</v>
      </c>
      <c r="I23" s="3">
        <v>0</v>
      </c>
      <c r="J23" s="3">
        <v>1</v>
      </c>
      <c r="K23" s="3">
        <v>13</v>
      </c>
      <c r="L23" s="1">
        <f t="shared" si="1"/>
        <v>0.17836630504148054</v>
      </c>
      <c r="N23" s="4">
        <f t="shared" si="2"/>
        <v>38954</v>
      </c>
      <c r="O23" s="3">
        <f t="shared" si="3"/>
        <v>8066.0810465858331</v>
      </c>
      <c r="P23" s="4">
        <f t="shared" si="9"/>
        <v>-400.63635427706868</v>
      </c>
      <c r="Q23">
        <f t="shared" si="4"/>
        <v>419</v>
      </c>
      <c r="R23" s="10">
        <f t="shared" si="5"/>
        <v>9.3520523179251389E-3</v>
      </c>
      <c r="S23" s="4">
        <f t="shared" si="10"/>
        <v>55272</v>
      </c>
      <c r="T23" s="3">
        <f t="shared" si="0"/>
        <v>452.22</v>
      </c>
      <c r="U23" s="3">
        <f t="shared" si="6"/>
        <v>0.13</v>
      </c>
      <c r="V23" s="4">
        <f t="shared" si="12"/>
        <v>0</v>
      </c>
      <c r="W23" s="4">
        <f t="shared" si="13"/>
        <v>0.2857142857142857</v>
      </c>
      <c r="X23" s="13">
        <f t="shared" si="11"/>
        <v>1.6363438992618324</v>
      </c>
      <c r="Y23" s="17">
        <f t="shared" si="14"/>
        <v>1.0833333333333333</v>
      </c>
      <c r="Z23" s="21">
        <f t="shared" si="15"/>
        <v>1.4</v>
      </c>
      <c r="AA23" s="12">
        <f t="shared" si="16"/>
        <v>1</v>
      </c>
    </row>
    <row r="24" spans="1:27" x14ac:dyDescent="0.25">
      <c r="A24" s="5">
        <v>43874</v>
      </c>
      <c r="B24" s="3">
        <v>60370</v>
      </c>
      <c r="C24" s="3">
        <v>1371</v>
      </c>
      <c r="D24" s="3">
        <v>6295</v>
      </c>
      <c r="E24" s="3">
        <v>7</v>
      </c>
      <c r="F24" s="3">
        <v>0</v>
      </c>
      <c r="G24" s="3">
        <v>1</v>
      </c>
      <c r="H24" s="3">
        <v>3</v>
      </c>
      <c r="I24" s="3">
        <v>0</v>
      </c>
      <c r="J24" s="3">
        <v>1</v>
      </c>
      <c r="K24" s="3">
        <v>15</v>
      </c>
      <c r="L24" s="1">
        <f t="shared" si="1"/>
        <v>0.17884163840333941</v>
      </c>
      <c r="N24" s="4">
        <f t="shared" si="2"/>
        <v>52704</v>
      </c>
      <c r="O24" s="3">
        <f t="shared" si="3"/>
        <v>10796.6697104096</v>
      </c>
      <c r="P24" s="4">
        <f t="shared" si="9"/>
        <v>827.90074081655621</v>
      </c>
      <c r="Q24">
        <f t="shared" si="4"/>
        <v>15148</v>
      </c>
      <c r="R24" s="10">
        <f t="shared" si="5"/>
        <v>0.33496970501083545</v>
      </c>
      <c r="S24" s="4">
        <f t="shared" si="10"/>
        <v>61636</v>
      </c>
      <c r="T24" s="3">
        <f t="shared" si="0"/>
        <v>603.70000000000005</v>
      </c>
      <c r="U24" s="3">
        <f t="shared" si="6"/>
        <v>0.13</v>
      </c>
      <c r="V24" s="4">
        <f t="shared" si="12"/>
        <v>0</v>
      </c>
      <c r="W24" s="4">
        <f t="shared" si="13"/>
        <v>0.2857142857142857</v>
      </c>
      <c r="X24" s="13">
        <f t="shared" si="11"/>
        <v>1.9589201116230774</v>
      </c>
      <c r="Y24" s="17">
        <f t="shared" si="14"/>
        <v>1.25</v>
      </c>
      <c r="Z24" s="21">
        <f t="shared" si="15"/>
        <v>1.4</v>
      </c>
      <c r="AA24" s="12">
        <f t="shared" si="16"/>
        <v>1</v>
      </c>
    </row>
    <row r="25" spans="1:27" x14ac:dyDescent="0.25">
      <c r="A25" s="6">
        <v>43875</v>
      </c>
      <c r="B25" s="3">
        <v>66887</v>
      </c>
      <c r="C25" s="3">
        <v>1523</v>
      </c>
      <c r="D25" s="3">
        <v>8058</v>
      </c>
      <c r="E25" s="3">
        <v>7</v>
      </c>
      <c r="F25" s="3">
        <v>0</v>
      </c>
      <c r="G25" s="3">
        <v>1</v>
      </c>
      <c r="H25" s="3">
        <v>3</v>
      </c>
      <c r="I25" s="3">
        <v>0</v>
      </c>
      <c r="J25" s="3">
        <v>1</v>
      </c>
      <c r="K25" s="3">
        <v>15</v>
      </c>
      <c r="L25" s="1">
        <f>C25/(C25+D25)</f>
        <v>0.15896044254253208</v>
      </c>
      <c r="N25" s="4">
        <f>B25-C25-D25</f>
        <v>57306</v>
      </c>
      <c r="O25" s="3">
        <f t="shared" si="3"/>
        <v>10632.387120342344</v>
      </c>
      <c r="P25" s="4">
        <f>(O25+O24)/2-O23</f>
        <v>2648.4473687901382</v>
      </c>
      <c r="Q25">
        <f t="shared" si="4"/>
        <v>6517</v>
      </c>
      <c r="R25" s="10">
        <f t="shared" si="5"/>
        <v>0.10795096902434985</v>
      </c>
      <c r="S25" s="4">
        <f t="shared" si="10"/>
        <v>68784</v>
      </c>
      <c r="T25" s="3">
        <f t="shared" si="0"/>
        <v>668.87</v>
      </c>
      <c r="U25" s="3">
        <f t="shared" si="6"/>
        <v>0.15</v>
      </c>
      <c r="V25" s="4">
        <f t="shared" si="12"/>
        <v>0</v>
      </c>
      <c r="W25" s="4">
        <f t="shared" si="13"/>
        <v>0</v>
      </c>
      <c r="X25" s="13">
        <f t="shared" si="11"/>
        <v>1.9448418236799256</v>
      </c>
      <c r="Y25" s="17">
        <f t="shared" si="14"/>
        <v>1.25</v>
      </c>
      <c r="Z25" s="21">
        <f t="shared" si="15"/>
        <v>1</v>
      </c>
      <c r="AA25" s="12">
        <f t="shared" si="16"/>
        <v>1</v>
      </c>
    </row>
    <row r="26" spans="1:27" x14ac:dyDescent="0.25">
      <c r="A26" s="5">
        <v>43876</v>
      </c>
      <c r="B26" s="3">
        <v>69032</v>
      </c>
      <c r="C26" s="3">
        <v>1666</v>
      </c>
      <c r="D26" s="3">
        <v>9395</v>
      </c>
      <c r="E26" s="3">
        <v>7</v>
      </c>
      <c r="F26" s="3">
        <v>0</v>
      </c>
      <c r="G26" s="3">
        <v>1</v>
      </c>
      <c r="H26" s="3">
        <v>3</v>
      </c>
      <c r="I26" s="3">
        <v>0</v>
      </c>
      <c r="J26" s="3">
        <v>1</v>
      </c>
      <c r="K26" s="3">
        <v>15</v>
      </c>
      <c r="L26" s="1">
        <f t="shared" si="1"/>
        <v>0.15061929301148178</v>
      </c>
      <c r="N26" s="4">
        <f t="shared" si="2"/>
        <v>57971</v>
      </c>
      <c r="O26" s="3">
        <f t="shared" si="3"/>
        <v>10397.55103516861</v>
      </c>
      <c r="P26" s="4">
        <f>(O26+O24)/2-O23</f>
        <v>2531.0293262032728</v>
      </c>
      <c r="Q26">
        <f>B26-B24</f>
        <v>8662</v>
      </c>
      <c r="R26" s="10">
        <f>Q26/B24</f>
        <v>0.14348186185191319</v>
      </c>
      <c r="S26" s="4">
        <f t="shared" si="10"/>
        <v>74242</v>
      </c>
      <c r="T26" s="3">
        <f t="shared" si="0"/>
        <v>690.32</v>
      </c>
      <c r="U26" s="3">
        <f t="shared" si="6"/>
        <v>0.15</v>
      </c>
      <c r="V26" s="4">
        <f t="shared" si="12"/>
        <v>0</v>
      </c>
      <c r="W26" s="4">
        <f t="shared" si="13"/>
        <v>0</v>
      </c>
      <c r="X26" s="13">
        <f t="shared" si="11"/>
        <v>1.8596481775814229</v>
      </c>
      <c r="Y26" s="17">
        <f t="shared" si="14"/>
        <v>1.25</v>
      </c>
      <c r="Z26" s="21">
        <f t="shared" si="15"/>
        <v>1</v>
      </c>
      <c r="AA26" s="12">
        <f t="shared" si="16"/>
        <v>1</v>
      </c>
    </row>
    <row r="27" spans="1:27" x14ac:dyDescent="0.25">
      <c r="A27" s="6">
        <v>43877</v>
      </c>
      <c r="B27" s="3">
        <v>71226</v>
      </c>
      <c r="C27" s="3">
        <v>1770</v>
      </c>
      <c r="D27" s="3">
        <v>10865</v>
      </c>
      <c r="E27" s="3">
        <v>7</v>
      </c>
      <c r="F27" s="3">
        <v>0</v>
      </c>
      <c r="G27" s="3">
        <v>1</v>
      </c>
      <c r="H27" s="3">
        <v>3</v>
      </c>
      <c r="I27" s="3">
        <v>0</v>
      </c>
      <c r="J27" s="3">
        <v>1</v>
      </c>
      <c r="K27" s="3">
        <v>15</v>
      </c>
      <c r="L27" s="1">
        <f t="shared" si="1"/>
        <v>0.14008705975464977</v>
      </c>
      <c r="N27" s="4">
        <f t="shared" si="2"/>
        <v>58591</v>
      </c>
      <c r="O27" s="3">
        <f t="shared" si="3"/>
        <v>9977.8409180846847</v>
      </c>
      <c r="P27" s="4">
        <f>(O27+O26)/2-O24</f>
        <v>-608.97373378295197</v>
      </c>
      <c r="Q27">
        <f t="shared" ref="Q27:Q71" si="17">B27-B26</f>
        <v>2194</v>
      </c>
      <c r="R27" s="10">
        <f t="shared" ref="R27:R71" si="18">Q27/B26</f>
        <v>3.1782361803221693E-2</v>
      </c>
      <c r="S27" s="4">
        <f>S20*2</f>
        <v>67148</v>
      </c>
      <c r="T27" s="3">
        <f t="shared" si="0"/>
        <v>712.26</v>
      </c>
      <c r="U27" s="3">
        <f t="shared" si="6"/>
        <v>0.15</v>
      </c>
      <c r="V27" s="4">
        <f t="shared" si="12"/>
        <v>0</v>
      </c>
      <c r="W27" s="4">
        <f t="shared" si="13"/>
        <v>0</v>
      </c>
      <c r="X27" s="13">
        <f t="shared" si="11"/>
        <v>1.7739533261936191</v>
      </c>
      <c r="Y27" s="17">
        <f t="shared" si="14"/>
        <v>1.25</v>
      </c>
      <c r="Z27" s="21">
        <f t="shared" si="15"/>
        <v>1</v>
      </c>
      <c r="AA27" s="12">
        <f t="shared" si="16"/>
        <v>1</v>
      </c>
    </row>
    <row r="28" spans="1:27" x14ac:dyDescent="0.25">
      <c r="A28" s="6">
        <v>43878</v>
      </c>
      <c r="B28" s="3">
        <v>73260</v>
      </c>
      <c r="C28" s="3">
        <v>1868</v>
      </c>
      <c r="D28" s="3">
        <v>12583</v>
      </c>
      <c r="E28" s="3">
        <v>8</v>
      </c>
      <c r="F28" s="3">
        <v>0</v>
      </c>
      <c r="G28" s="3">
        <v>1</v>
      </c>
      <c r="H28" s="3">
        <v>3</v>
      </c>
      <c r="I28" s="3">
        <v>0</v>
      </c>
      <c r="J28" s="3">
        <v>1</v>
      </c>
      <c r="K28" s="3">
        <v>15</v>
      </c>
      <c r="L28" s="1">
        <f t="shared" si="1"/>
        <v>0.12926441076742093</v>
      </c>
      <c r="M28" s="1">
        <f t="shared" ref="M28:M90" si="19">C28/B2</f>
        <v>3.3657657657657656</v>
      </c>
      <c r="N28" s="4">
        <f t="shared" si="2"/>
        <v>58809</v>
      </c>
      <c r="O28" s="3">
        <f t="shared" si="3"/>
        <v>9469.9107328212576</v>
      </c>
      <c r="P28" s="4">
        <f t="shared" ref="P28:P36" si="20">(O28+O27)/2-O26</f>
        <v>-673.67520971563863</v>
      </c>
      <c r="Q28">
        <f t="shared" si="17"/>
        <v>2034</v>
      </c>
      <c r="R28" s="10">
        <f t="shared" si="18"/>
        <v>2.8556987616881475E-2</v>
      </c>
      <c r="S28" s="4">
        <f>S21*2</f>
        <v>79524</v>
      </c>
      <c r="T28" s="3">
        <f t="shared" si="0"/>
        <v>732.6</v>
      </c>
      <c r="U28" s="3">
        <f t="shared" si="6"/>
        <v>0.15</v>
      </c>
      <c r="V28" s="4">
        <f t="shared" si="12"/>
        <v>0</v>
      </c>
      <c r="W28" s="4">
        <f t="shared" si="13"/>
        <v>0.14285714285714285</v>
      </c>
      <c r="X28" s="13">
        <f t="shared" si="11"/>
        <v>1.7131632486027641</v>
      </c>
      <c r="Y28" s="17">
        <f t="shared" si="14"/>
        <v>1.25</v>
      </c>
      <c r="Z28" s="21">
        <f t="shared" si="15"/>
        <v>1.1428571428571428</v>
      </c>
      <c r="AA28" s="12">
        <f t="shared" si="16"/>
        <v>1</v>
      </c>
    </row>
    <row r="29" spans="1:27" x14ac:dyDescent="0.25">
      <c r="A29" s="6">
        <v>43879</v>
      </c>
      <c r="B29" s="3">
        <v>75138</v>
      </c>
      <c r="C29" s="3">
        <v>2007</v>
      </c>
      <c r="D29" s="3">
        <v>14352</v>
      </c>
      <c r="E29" s="3">
        <v>8</v>
      </c>
      <c r="F29" s="3">
        <v>0</v>
      </c>
      <c r="G29" s="3">
        <v>1</v>
      </c>
      <c r="H29" s="3">
        <v>3</v>
      </c>
      <c r="I29" s="3">
        <v>0</v>
      </c>
      <c r="J29" s="3">
        <v>1</v>
      </c>
      <c r="K29" s="3">
        <v>15</v>
      </c>
      <c r="L29" s="1">
        <f t="shared" si="1"/>
        <v>0.12268476068219329</v>
      </c>
      <c r="M29" s="1">
        <f t="shared" si="19"/>
        <v>3.0735068912710566</v>
      </c>
      <c r="N29" s="4">
        <f t="shared" si="2"/>
        <v>58779</v>
      </c>
      <c r="O29" s="3">
        <f t="shared" si="3"/>
        <v>9218.28754813864</v>
      </c>
      <c r="P29" s="4">
        <f t="shared" si="20"/>
        <v>-633.74177760473503</v>
      </c>
      <c r="Q29">
        <f t="shared" si="17"/>
        <v>1878</v>
      </c>
      <c r="R29" s="10">
        <f t="shared" si="18"/>
        <v>2.5634725634725634E-2</v>
      </c>
      <c r="S29" s="4">
        <f t="shared" ref="S29:S92" si="21">S22*2</f>
        <v>95568</v>
      </c>
      <c r="T29" s="3">
        <f t="shared" si="0"/>
        <v>751.38</v>
      </c>
      <c r="U29" s="3">
        <f t="shared" si="6"/>
        <v>0.15</v>
      </c>
      <c r="V29" s="4">
        <f t="shared" si="12"/>
        <v>0</v>
      </c>
      <c r="W29" s="4">
        <f t="shared" si="13"/>
        <v>0.14285714285714285</v>
      </c>
      <c r="X29" s="13">
        <f t="shared" si="11"/>
        <v>1.6770751958574202</v>
      </c>
      <c r="Y29" s="17">
        <f t="shared" si="14"/>
        <v>1.1538461538461537</v>
      </c>
      <c r="Z29" s="21">
        <f t="shared" si="15"/>
        <v>1.1428571428571428</v>
      </c>
      <c r="AA29" s="12">
        <f t="shared" si="16"/>
        <v>1</v>
      </c>
    </row>
    <row r="30" spans="1:27" x14ac:dyDescent="0.25">
      <c r="A30" s="6">
        <v>43880</v>
      </c>
      <c r="B30" s="3">
        <v>75641</v>
      </c>
      <c r="C30" s="3">
        <v>2122</v>
      </c>
      <c r="D30" s="3">
        <v>16121</v>
      </c>
      <c r="E30" s="3">
        <v>8</v>
      </c>
      <c r="F30" s="3">
        <v>0</v>
      </c>
      <c r="G30" s="3">
        <v>1</v>
      </c>
      <c r="H30" s="3">
        <v>3</v>
      </c>
      <c r="I30" s="3">
        <v>0</v>
      </c>
      <c r="J30" s="3">
        <v>1</v>
      </c>
      <c r="K30" s="3">
        <v>15</v>
      </c>
      <c r="L30" s="1">
        <f t="shared" si="1"/>
        <v>0.11631858795154305</v>
      </c>
      <c r="M30" s="1">
        <f t="shared" si="19"/>
        <v>2.2550478214665248</v>
      </c>
      <c r="N30" s="4">
        <f t="shared" si="2"/>
        <v>57398</v>
      </c>
      <c r="O30" s="3">
        <f t="shared" si="3"/>
        <v>8798.4543112426672</v>
      </c>
      <c r="P30" s="4">
        <f t="shared" si="20"/>
        <v>-461.53980313060492</v>
      </c>
      <c r="Q30">
        <f t="shared" si="17"/>
        <v>503</v>
      </c>
      <c r="R30" s="10">
        <f t="shared" si="18"/>
        <v>6.6943490643881923E-3</v>
      </c>
      <c r="S30" s="4">
        <f t="shared" si="21"/>
        <v>110544</v>
      </c>
      <c r="T30" s="3">
        <f t="shared" si="0"/>
        <v>756.41</v>
      </c>
      <c r="U30" s="3">
        <f t="shared" si="6"/>
        <v>0.15</v>
      </c>
      <c r="V30" s="4">
        <f t="shared" si="12"/>
        <v>0</v>
      </c>
      <c r="W30" s="4">
        <f t="shared" si="13"/>
        <v>0.14285714285714285</v>
      </c>
      <c r="X30" s="13">
        <f t="shared" si="11"/>
        <v>1.6726593251072486</v>
      </c>
      <c r="Y30" s="17">
        <f t="shared" si="14"/>
        <v>1.1538461538461537</v>
      </c>
      <c r="Z30" s="21">
        <f t="shared" si="15"/>
        <v>1.1428571428571428</v>
      </c>
      <c r="AA30" s="12">
        <f t="shared" si="16"/>
        <v>1</v>
      </c>
    </row>
    <row r="31" spans="1:27" x14ac:dyDescent="0.25">
      <c r="A31" s="6">
        <v>43881</v>
      </c>
      <c r="B31" s="3">
        <v>76199</v>
      </c>
      <c r="C31" s="3">
        <v>2247</v>
      </c>
      <c r="D31" s="3">
        <v>18177</v>
      </c>
      <c r="E31" s="3">
        <v>8</v>
      </c>
      <c r="F31" s="3">
        <v>0</v>
      </c>
      <c r="G31" s="3">
        <v>1</v>
      </c>
      <c r="H31" s="3">
        <v>3</v>
      </c>
      <c r="I31" s="3">
        <v>0</v>
      </c>
      <c r="J31" s="3">
        <v>1</v>
      </c>
      <c r="K31" s="3">
        <v>15</v>
      </c>
      <c r="L31" s="1">
        <f t="shared" si="1"/>
        <v>0.11001762632197415</v>
      </c>
      <c r="M31" s="1">
        <f t="shared" si="19"/>
        <v>1.5625869262865091</v>
      </c>
      <c r="N31" s="4">
        <f t="shared" si="2"/>
        <v>55775</v>
      </c>
      <c r="O31" s="3">
        <f t="shared" si="3"/>
        <v>8383.2331081081084</v>
      </c>
      <c r="P31" s="4">
        <f t="shared" si="20"/>
        <v>-627.44383846325218</v>
      </c>
      <c r="Q31">
        <f t="shared" si="17"/>
        <v>558</v>
      </c>
      <c r="R31" s="10">
        <f t="shared" si="18"/>
        <v>7.3769516532039506E-3</v>
      </c>
      <c r="S31" s="4">
        <f t="shared" si="21"/>
        <v>123272</v>
      </c>
      <c r="T31" s="3">
        <f t="shared" si="0"/>
        <v>761.99</v>
      </c>
      <c r="U31" s="3">
        <f t="shared" si="6"/>
        <v>0.15</v>
      </c>
      <c r="V31" s="4">
        <f t="shared" si="12"/>
        <v>0</v>
      </c>
      <c r="W31" s="4">
        <f t="shared" si="13"/>
        <v>0.14285714285714285</v>
      </c>
      <c r="X31" s="13">
        <f t="shared" si="11"/>
        <v>1.2621997680967367</v>
      </c>
      <c r="Y31" s="17">
        <f t="shared" si="14"/>
        <v>1</v>
      </c>
      <c r="Z31" s="21">
        <f t="shared" si="15"/>
        <v>1.1428571428571428</v>
      </c>
      <c r="AA31" s="12">
        <f t="shared" si="16"/>
        <v>1</v>
      </c>
    </row>
    <row r="32" spans="1:27" x14ac:dyDescent="0.25">
      <c r="A32" s="6">
        <v>43882</v>
      </c>
      <c r="B32" s="3">
        <v>76843</v>
      </c>
      <c r="C32" s="3">
        <v>2251</v>
      </c>
      <c r="D32" s="3">
        <v>18890</v>
      </c>
      <c r="E32" s="3">
        <v>9</v>
      </c>
      <c r="F32" s="3">
        <v>0</v>
      </c>
      <c r="G32" s="3">
        <v>3</v>
      </c>
      <c r="H32" s="3">
        <v>3</v>
      </c>
      <c r="I32" s="3">
        <v>0</v>
      </c>
      <c r="J32" s="3">
        <v>3</v>
      </c>
      <c r="K32" s="3">
        <v>35</v>
      </c>
      <c r="L32" s="1">
        <f t="shared" si="1"/>
        <v>0.10647556879996216</v>
      </c>
      <c r="M32" s="1">
        <f t="shared" si="19"/>
        <v>1.0627950897072711</v>
      </c>
      <c r="N32" s="4">
        <f t="shared" si="2"/>
        <v>55702</v>
      </c>
      <c r="O32" s="3">
        <f t="shared" si="3"/>
        <v>8181.9021332954926</v>
      </c>
      <c r="P32" s="4">
        <f t="shared" si="20"/>
        <v>-515.88669054086677</v>
      </c>
      <c r="Q32">
        <f t="shared" si="17"/>
        <v>644</v>
      </c>
      <c r="R32" s="10">
        <f t="shared" si="18"/>
        <v>8.4515544823422876E-3</v>
      </c>
      <c r="S32" s="4">
        <f t="shared" si="21"/>
        <v>137568</v>
      </c>
      <c r="T32" s="3">
        <f t="shared" si="0"/>
        <v>768.43</v>
      </c>
      <c r="U32" s="3">
        <f t="shared" si="6"/>
        <v>0.15</v>
      </c>
      <c r="V32" s="4">
        <f t="shared" si="12"/>
        <v>0</v>
      </c>
      <c r="W32" s="4">
        <f t="shared" si="13"/>
        <v>0.2857142857142857</v>
      </c>
      <c r="X32" s="13">
        <f t="shared" si="11"/>
        <v>1.1488480571710498</v>
      </c>
      <c r="Y32" s="17">
        <f t="shared" si="14"/>
        <v>2.3333333333333335</v>
      </c>
      <c r="Z32" s="21">
        <f t="shared" si="15"/>
        <v>1.2857142857142858</v>
      </c>
      <c r="AA32" s="12">
        <f t="shared" si="16"/>
        <v>1</v>
      </c>
    </row>
    <row r="33" spans="1:27" x14ac:dyDescent="0.25">
      <c r="A33" s="6">
        <v>43883</v>
      </c>
      <c r="B33" s="3">
        <v>78599</v>
      </c>
      <c r="C33" s="3">
        <v>2458</v>
      </c>
      <c r="D33" s="3">
        <v>22886</v>
      </c>
      <c r="E33" s="3">
        <v>9</v>
      </c>
      <c r="F33" s="3">
        <v>0</v>
      </c>
      <c r="G33" s="3">
        <v>3</v>
      </c>
      <c r="H33" s="3">
        <v>3</v>
      </c>
      <c r="I33" s="3">
        <v>0</v>
      </c>
      <c r="J33" s="3">
        <v>3</v>
      </c>
      <c r="K33" s="3">
        <v>35</v>
      </c>
      <c r="L33" s="1">
        <f t="shared" si="1"/>
        <v>9.6985479797979793E-2</v>
      </c>
      <c r="M33" s="1">
        <f t="shared" si="19"/>
        <v>0.83976768021865389</v>
      </c>
      <c r="N33" s="4">
        <f t="shared" si="2"/>
        <v>53255</v>
      </c>
      <c r="O33" s="3">
        <f t="shared" si="3"/>
        <v>7622.9617266414134</v>
      </c>
      <c r="P33" s="4">
        <f t="shared" si="20"/>
        <v>-480.80117813965535</v>
      </c>
      <c r="Q33">
        <f t="shared" si="17"/>
        <v>1756</v>
      </c>
      <c r="R33" s="10">
        <f t="shared" si="18"/>
        <v>2.2851788712049244E-2</v>
      </c>
      <c r="S33" s="4">
        <f t="shared" si="21"/>
        <v>148484</v>
      </c>
      <c r="T33" s="3">
        <f t="shared" si="0"/>
        <v>785.99</v>
      </c>
      <c r="U33" s="3">
        <f t="shared" si="6"/>
        <v>0.35</v>
      </c>
      <c r="V33" s="4">
        <f t="shared" si="12"/>
        <v>0</v>
      </c>
      <c r="W33" s="4">
        <f t="shared" si="13"/>
        <v>0.2857142857142857</v>
      </c>
      <c r="X33" s="13">
        <f t="shared" si="11"/>
        <v>1.1385879012631823</v>
      </c>
      <c r="Y33" s="17">
        <f t="shared" si="14"/>
        <v>2.3333333333333335</v>
      </c>
      <c r="Z33" s="21">
        <f t="shared" si="15"/>
        <v>1.2857142857142858</v>
      </c>
      <c r="AA33" s="12">
        <f t="shared" si="16"/>
        <v>1</v>
      </c>
    </row>
    <row r="34" spans="1:27" x14ac:dyDescent="0.25">
      <c r="A34" s="6">
        <v>43884</v>
      </c>
      <c r="B34" s="3">
        <v>78985</v>
      </c>
      <c r="C34" s="3">
        <v>2469</v>
      </c>
      <c r="D34" s="3">
        <v>23394</v>
      </c>
      <c r="E34" s="3">
        <v>9</v>
      </c>
      <c r="F34" s="3">
        <v>0</v>
      </c>
      <c r="G34" s="3">
        <v>3</v>
      </c>
      <c r="H34" s="3">
        <v>3</v>
      </c>
      <c r="I34" s="3">
        <v>0</v>
      </c>
      <c r="J34" s="3">
        <v>3</v>
      </c>
      <c r="K34" s="3">
        <v>35</v>
      </c>
      <c r="L34" s="1">
        <f t="shared" si="1"/>
        <v>9.5464563275722072E-2</v>
      </c>
      <c r="M34" s="1">
        <f t="shared" si="19"/>
        <v>0.44263176765865903</v>
      </c>
      <c r="N34" s="4">
        <f t="shared" si="2"/>
        <v>53122</v>
      </c>
      <c r="O34" s="3">
        <f t="shared" si="3"/>
        <v>7540.2685303329081</v>
      </c>
      <c r="P34" s="4">
        <f t="shared" si="20"/>
        <v>-600.2870048083314</v>
      </c>
      <c r="Q34">
        <f t="shared" si="17"/>
        <v>386</v>
      </c>
      <c r="R34" s="10">
        <f t="shared" si="18"/>
        <v>4.9110039567933431E-3</v>
      </c>
      <c r="S34" s="4">
        <f t="shared" si="21"/>
        <v>134296</v>
      </c>
      <c r="T34" s="3">
        <f t="shared" ref="T34:T65" si="22">B34/$S$2</f>
        <v>789.85</v>
      </c>
      <c r="U34" s="3">
        <f t="shared" si="6"/>
        <v>0.35</v>
      </c>
      <c r="V34" s="4">
        <f t="shared" si="12"/>
        <v>0</v>
      </c>
      <c r="W34" s="4">
        <f t="shared" si="13"/>
        <v>0.2857142857142857</v>
      </c>
      <c r="X34" s="13">
        <f t="shared" si="11"/>
        <v>1.1089349394883892</v>
      </c>
      <c r="Y34" s="17">
        <f t="shared" si="14"/>
        <v>2.3333333333333335</v>
      </c>
      <c r="Z34" s="21">
        <f t="shared" si="15"/>
        <v>1.2857142857142858</v>
      </c>
      <c r="AA34" s="12">
        <f t="shared" si="16"/>
        <v>1</v>
      </c>
    </row>
    <row r="35" spans="1:27" x14ac:dyDescent="0.25">
      <c r="A35" s="6">
        <v>43885</v>
      </c>
      <c r="B35" s="3">
        <v>79570</v>
      </c>
      <c r="C35" s="3">
        <v>2629</v>
      </c>
      <c r="D35" s="3">
        <v>25227</v>
      </c>
      <c r="E35" s="3">
        <v>10</v>
      </c>
      <c r="F35" s="3">
        <v>0</v>
      </c>
      <c r="G35" s="3">
        <v>3</v>
      </c>
      <c r="H35" s="3">
        <v>4</v>
      </c>
      <c r="I35" s="3">
        <v>0</v>
      </c>
      <c r="J35" s="3">
        <v>3</v>
      </c>
      <c r="K35" s="3">
        <v>53</v>
      </c>
      <c r="L35" s="1">
        <f t="shared" si="1"/>
        <v>9.4378230901780588E-2</v>
      </c>
      <c r="M35" s="1">
        <f t="shared" si="19"/>
        <v>0.42643957826439577</v>
      </c>
      <c r="N35" s="4">
        <f t="shared" si="2"/>
        <v>51714</v>
      </c>
      <c r="O35" s="3">
        <f t="shared" ref="O35:O71" si="23">L35*B35</f>
        <v>7509.6758328546812</v>
      </c>
      <c r="P35" s="4">
        <f t="shared" si="20"/>
        <v>-97.989545047618776</v>
      </c>
      <c r="Q35">
        <f t="shared" si="17"/>
        <v>585</v>
      </c>
      <c r="R35" s="10">
        <f t="shared" si="18"/>
        <v>7.4064695828321833E-3</v>
      </c>
      <c r="S35" s="4">
        <f t="shared" si="21"/>
        <v>159048</v>
      </c>
      <c r="T35" s="3">
        <f t="shared" si="22"/>
        <v>795.7</v>
      </c>
      <c r="U35" s="3">
        <f t="shared" ref="U35:U66" si="24">K34/100</f>
        <v>0.35</v>
      </c>
      <c r="V35" s="4">
        <f t="shared" si="12"/>
        <v>0.14285714285714285</v>
      </c>
      <c r="W35" s="4">
        <f t="shared" si="13"/>
        <v>0.2857142857142857</v>
      </c>
      <c r="X35" s="13">
        <f t="shared" si="11"/>
        <v>1.0861315861315861</v>
      </c>
      <c r="Y35" s="17">
        <f t="shared" si="14"/>
        <v>3.5333333333333332</v>
      </c>
      <c r="Z35" s="21">
        <f t="shared" si="15"/>
        <v>1.25</v>
      </c>
      <c r="AA35" s="12">
        <f t="shared" si="16"/>
        <v>1.3333333333333333</v>
      </c>
    </row>
    <row r="36" spans="1:27" x14ac:dyDescent="0.25">
      <c r="A36" s="6">
        <v>43886</v>
      </c>
      <c r="B36" s="3">
        <v>80415</v>
      </c>
      <c r="C36" s="3">
        <v>2708</v>
      </c>
      <c r="D36" s="3">
        <v>27905</v>
      </c>
      <c r="E36" s="3">
        <v>11</v>
      </c>
      <c r="F36" s="3">
        <v>0</v>
      </c>
      <c r="G36" s="3">
        <v>3</v>
      </c>
      <c r="H36" s="3">
        <v>4</v>
      </c>
      <c r="I36" s="3">
        <v>0</v>
      </c>
      <c r="J36" s="3">
        <v>3</v>
      </c>
      <c r="K36" s="3">
        <v>53</v>
      </c>
      <c r="L36" s="1">
        <f t="shared" si="1"/>
        <v>8.8459151340933587E-2</v>
      </c>
      <c r="M36" s="1">
        <f t="shared" si="19"/>
        <v>0.3288403157255616</v>
      </c>
      <c r="N36" s="4">
        <f t="shared" si="2"/>
        <v>49802</v>
      </c>
      <c r="O36" s="3">
        <f t="shared" si="23"/>
        <v>7113.4426550811741</v>
      </c>
      <c r="P36" s="4">
        <f t="shared" si="20"/>
        <v>-228.70928636498047</v>
      </c>
      <c r="Q36">
        <f t="shared" si="17"/>
        <v>845</v>
      </c>
      <c r="R36" s="10">
        <f t="shared" si="18"/>
        <v>1.061958024381048E-2</v>
      </c>
      <c r="S36" s="4">
        <f t="shared" si="21"/>
        <v>191136</v>
      </c>
      <c r="T36" s="3">
        <f t="shared" si="22"/>
        <v>804.15</v>
      </c>
      <c r="U36" s="3">
        <f t="shared" si="24"/>
        <v>0.53</v>
      </c>
      <c r="V36" s="4">
        <f t="shared" si="12"/>
        <v>0.14285714285714285</v>
      </c>
      <c r="W36" s="4">
        <f t="shared" si="13"/>
        <v>0.42857142857142855</v>
      </c>
      <c r="X36" s="13">
        <f t="shared" si="11"/>
        <v>1.0702307753733131</v>
      </c>
      <c r="Y36" s="17">
        <f t="shared" si="14"/>
        <v>3.5333333333333332</v>
      </c>
      <c r="Z36" s="21">
        <f t="shared" si="15"/>
        <v>1.375</v>
      </c>
      <c r="AA36" s="12">
        <f t="shared" si="16"/>
        <v>1.3333333333333333</v>
      </c>
    </row>
    <row r="37" spans="1:27" x14ac:dyDescent="0.25">
      <c r="A37" s="6">
        <v>43887</v>
      </c>
      <c r="B37" s="3">
        <v>81397</v>
      </c>
      <c r="C37" s="3">
        <v>2770</v>
      </c>
      <c r="D37" s="3">
        <v>30384</v>
      </c>
      <c r="E37" s="3">
        <v>11</v>
      </c>
      <c r="F37" s="3">
        <v>0</v>
      </c>
      <c r="G37" s="3">
        <v>3</v>
      </c>
      <c r="H37" s="3">
        <v>4</v>
      </c>
      <c r="I37" s="3">
        <v>0</v>
      </c>
      <c r="J37" s="3">
        <v>3</v>
      </c>
      <c r="K37" s="3">
        <v>59</v>
      </c>
      <c r="L37" s="1">
        <f t="shared" ref="L37:L42" si="25">C37/(C37+D37)</f>
        <v>8.3549496290040423E-2</v>
      </c>
      <c r="M37" s="1">
        <f t="shared" si="19"/>
        <v>0.27909319899244334</v>
      </c>
      <c r="N37" s="4">
        <f t="shared" ref="N37:N42" si="26">B37-C37-D37</f>
        <v>48243</v>
      </c>
      <c r="O37" s="3">
        <f t="shared" si="23"/>
        <v>6800.6783495204199</v>
      </c>
      <c r="P37" s="4">
        <f t="shared" ref="P37:P42" si="27">(O37+O36)/2-O35</f>
        <v>-552.61533055388372</v>
      </c>
      <c r="Q37">
        <f t="shared" si="17"/>
        <v>982</v>
      </c>
      <c r="R37" s="10">
        <f t="shared" si="18"/>
        <v>1.2211652054964869E-2</v>
      </c>
      <c r="S37" s="4">
        <f t="shared" si="21"/>
        <v>221088</v>
      </c>
      <c r="T37" s="3">
        <f t="shared" si="22"/>
        <v>813.97</v>
      </c>
      <c r="U37" s="3">
        <f t="shared" si="24"/>
        <v>0.53</v>
      </c>
      <c r="V37" s="4">
        <f t="shared" si="12"/>
        <v>0.14285714285714285</v>
      </c>
      <c r="W37" s="4">
        <f t="shared" si="13"/>
        <v>0.42857142857142855</v>
      </c>
      <c r="X37" s="13">
        <f t="shared" si="11"/>
        <v>1.0760962969817955</v>
      </c>
      <c r="Y37" s="17">
        <f t="shared" si="14"/>
        <v>3.9333333333333331</v>
      </c>
      <c r="Z37" s="21">
        <f t="shared" si="15"/>
        <v>1.375</v>
      </c>
      <c r="AA37" s="12">
        <f t="shared" si="16"/>
        <v>1.3333333333333333</v>
      </c>
    </row>
    <row r="38" spans="1:27" x14ac:dyDescent="0.25">
      <c r="A38" s="6">
        <v>43888</v>
      </c>
      <c r="B38" s="3">
        <v>82756</v>
      </c>
      <c r="C38" s="3">
        <v>2814</v>
      </c>
      <c r="D38" s="3">
        <v>33277</v>
      </c>
      <c r="E38" s="3">
        <v>13</v>
      </c>
      <c r="F38" s="3">
        <v>0</v>
      </c>
      <c r="G38" s="3">
        <v>6</v>
      </c>
      <c r="H38" s="3">
        <v>6</v>
      </c>
      <c r="I38" s="3">
        <v>0</v>
      </c>
      <c r="J38" s="3">
        <v>3</v>
      </c>
      <c r="K38" s="3">
        <v>60</v>
      </c>
      <c r="L38" s="1">
        <f t="shared" si="25"/>
        <v>7.7969576902828963E-2</v>
      </c>
      <c r="M38" s="1">
        <f t="shared" si="19"/>
        <v>0.23375976075760094</v>
      </c>
      <c r="N38" s="4">
        <f t="shared" si="26"/>
        <v>46665</v>
      </c>
      <c r="O38" s="3">
        <f t="shared" si="23"/>
        <v>6452.4503061705136</v>
      </c>
      <c r="P38" s="4">
        <f t="shared" si="27"/>
        <v>-486.87832723570773</v>
      </c>
      <c r="Q38">
        <f t="shared" si="17"/>
        <v>1359</v>
      </c>
      <c r="R38" s="10">
        <f t="shared" si="18"/>
        <v>1.6695947025074633E-2</v>
      </c>
      <c r="S38" s="4">
        <f t="shared" si="21"/>
        <v>246544</v>
      </c>
      <c r="T38" s="3">
        <f t="shared" si="22"/>
        <v>827.56</v>
      </c>
      <c r="U38" s="3">
        <f t="shared" si="24"/>
        <v>0.59</v>
      </c>
      <c r="V38" s="4">
        <f t="shared" si="12"/>
        <v>0.42857142857142855</v>
      </c>
      <c r="W38" s="4">
        <f t="shared" si="13"/>
        <v>0.7142857142857143</v>
      </c>
      <c r="X38" s="13">
        <f t="shared" si="11"/>
        <v>1.0860509980445938</v>
      </c>
      <c r="Y38" s="17">
        <f t="shared" si="14"/>
        <v>4</v>
      </c>
      <c r="Z38" s="21">
        <f t="shared" si="15"/>
        <v>1.625</v>
      </c>
      <c r="AA38" s="12">
        <f t="shared" si="16"/>
        <v>2</v>
      </c>
    </row>
    <row r="39" spans="1:27" x14ac:dyDescent="0.25">
      <c r="A39" s="6">
        <v>43889</v>
      </c>
      <c r="B39" s="3">
        <v>84124</v>
      </c>
      <c r="C39" s="3">
        <v>2872</v>
      </c>
      <c r="D39" s="3">
        <v>36711</v>
      </c>
      <c r="E39" s="3">
        <v>14</v>
      </c>
      <c r="F39" s="3">
        <v>0</v>
      </c>
      <c r="G39" s="3">
        <v>6</v>
      </c>
      <c r="H39" s="3">
        <v>6</v>
      </c>
      <c r="I39" s="3">
        <v>0</v>
      </c>
      <c r="J39" s="3">
        <v>3</v>
      </c>
      <c r="K39" s="3">
        <v>62</v>
      </c>
      <c r="L39" s="1">
        <f t="shared" si="25"/>
        <v>7.2556400474951363E-2</v>
      </c>
      <c r="M39" s="1">
        <f t="shared" si="19"/>
        <v>0.17108476797521893</v>
      </c>
      <c r="N39" s="4">
        <f t="shared" si="26"/>
        <v>44541</v>
      </c>
      <c r="O39" s="3">
        <f t="shared" si="23"/>
        <v>6103.7346335548082</v>
      </c>
      <c r="P39" s="4">
        <f t="shared" si="27"/>
        <v>-522.58587965775951</v>
      </c>
      <c r="Q39">
        <f t="shared" si="17"/>
        <v>1368</v>
      </c>
      <c r="R39" s="10">
        <f t="shared" si="18"/>
        <v>1.6530523466576443E-2</v>
      </c>
      <c r="S39" s="4">
        <f t="shared" si="21"/>
        <v>275136</v>
      </c>
      <c r="T39" s="3">
        <f t="shared" si="22"/>
        <v>841.24</v>
      </c>
      <c r="U39" s="3">
        <f t="shared" si="24"/>
        <v>0.6</v>
      </c>
      <c r="V39" s="4">
        <f t="shared" si="12"/>
        <v>0.42857142857142855</v>
      </c>
      <c r="W39" s="4">
        <f t="shared" si="13"/>
        <v>0.7142857142857143</v>
      </c>
      <c r="X39" s="13">
        <f t="shared" si="11"/>
        <v>1.0947516364535481</v>
      </c>
      <c r="Y39" s="17">
        <f t="shared" si="14"/>
        <v>1.7714285714285714</v>
      </c>
      <c r="Z39" s="21">
        <f t="shared" si="15"/>
        <v>1.5555555555555556</v>
      </c>
      <c r="AA39" s="12">
        <f t="shared" si="16"/>
        <v>2</v>
      </c>
    </row>
    <row r="40" spans="1:27" x14ac:dyDescent="0.25">
      <c r="A40" s="6">
        <v>43890</v>
      </c>
      <c r="B40" s="3">
        <v>86013</v>
      </c>
      <c r="C40" s="3">
        <v>2941</v>
      </c>
      <c r="D40" s="3">
        <v>39782</v>
      </c>
      <c r="E40" s="3">
        <v>20</v>
      </c>
      <c r="F40" s="3">
        <v>0</v>
      </c>
      <c r="G40" s="3">
        <v>6</v>
      </c>
      <c r="H40" s="3">
        <v>11</v>
      </c>
      <c r="I40" s="3">
        <v>0</v>
      </c>
      <c r="J40" s="3">
        <v>3</v>
      </c>
      <c r="K40" s="3">
        <v>70</v>
      </c>
      <c r="L40" s="1">
        <f t="shared" si="25"/>
        <v>6.8838798773494372E-2</v>
      </c>
      <c r="M40" s="1">
        <f t="shared" si="19"/>
        <v>0.14793018459836024</v>
      </c>
      <c r="N40" s="4">
        <f t="shared" si="26"/>
        <v>43290</v>
      </c>
      <c r="O40" s="3">
        <f t="shared" si="23"/>
        <v>5921.0315989045712</v>
      </c>
      <c r="P40" s="4">
        <f t="shared" si="27"/>
        <v>-440.06718994082348</v>
      </c>
      <c r="Q40">
        <f t="shared" si="17"/>
        <v>1889</v>
      </c>
      <c r="R40" s="10">
        <f t="shared" si="18"/>
        <v>2.2454947458513622E-2</v>
      </c>
      <c r="S40" s="4">
        <f t="shared" si="21"/>
        <v>296968</v>
      </c>
      <c r="T40" s="3">
        <f t="shared" si="22"/>
        <v>860.13</v>
      </c>
      <c r="U40" s="3">
        <f t="shared" si="24"/>
        <v>0.62</v>
      </c>
      <c r="V40" s="4">
        <f t="shared" si="12"/>
        <v>1.1428571428571428</v>
      </c>
      <c r="W40" s="4">
        <f t="shared" si="13"/>
        <v>1.5714285714285714</v>
      </c>
      <c r="X40" s="13">
        <f t="shared" si="11"/>
        <v>1.0943268998333313</v>
      </c>
      <c r="Y40" s="17">
        <f t="shared" si="14"/>
        <v>2</v>
      </c>
      <c r="Z40" s="21">
        <f t="shared" si="15"/>
        <v>2.2222222222222223</v>
      </c>
      <c r="AA40" s="12">
        <f t="shared" si="16"/>
        <v>3.6666666666666665</v>
      </c>
    </row>
    <row r="41" spans="1:27" x14ac:dyDescent="0.25">
      <c r="A41" s="6">
        <v>43891</v>
      </c>
      <c r="B41" s="3">
        <v>88371</v>
      </c>
      <c r="C41" s="3">
        <v>2996</v>
      </c>
      <c r="D41" s="3">
        <v>42716</v>
      </c>
      <c r="E41" s="3">
        <v>24</v>
      </c>
      <c r="F41" s="3">
        <v>0</v>
      </c>
      <c r="G41" s="3">
        <v>6</v>
      </c>
      <c r="H41" s="3">
        <v>15</v>
      </c>
      <c r="I41" s="3">
        <v>0</v>
      </c>
      <c r="J41" s="3">
        <v>3</v>
      </c>
      <c r="K41" s="3">
        <v>76</v>
      </c>
      <c r="L41" s="1">
        <f t="shared" si="25"/>
        <v>6.5540777038851944E-2</v>
      </c>
      <c r="M41" s="1">
        <f t="shared" si="19"/>
        <v>0.12539762263519169</v>
      </c>
      <c r="N41" s="4">
        <f t="shared" si="26"/>
        <v>42659</v>
      </c>
      <c r="O41" s="3">
        <f t="shared" si="23"/>
        <v>5791.9040077003856</v>
      </c>
      <c r="P41" s="4">
        <f t="shared" si="27"/>
        <v>-247.26683025232978</v>
      </c>
      <c r="Q41">
        <f t="shared" si="17"/>
        <v>2358</v>
      </c>
      <c r="R41" s="10">
        <f t="shared" si="18"/>
        <v>2.7414460604792298E-2</v>
      </c>
      <c r="S41" s="4">
        <f t="shared" si="21"/>
        <v>268592</v>
      </c>
      <c r="T41" s="3">
        <f t="shared" si="22"/>
        <v>883.71</v>
      </c>
      <c r="U41" s="3">
        <f t="shared" si="24"/>
        <v>0.7</v>
      </c>
      <c r="V41" s="4">
        <f t="shared" si="12"/>
        <v>1.7142857142857142</v>
      </c>
      <c r="W41" s="4">
        <f t="shared" si="13"/>
        <v>2.1428571428571428</v>
      </c>
      <c r="X41" s="13">
        <f t="shared" si="11"/>
        <v>1.1188326897512186</v>
      </c>
      <c r="Y41" s="17">
        <f t="shared" si="14"/>
        <v>2.1714285714285713</v>
      </c>
      <c r="Z41" s="21">
        <f t="shared" si="15"/>
        <v>2.6666666666666665</v>
      </c>
      <c r="AA41" s="12">
        <f t="shared" si="16"/>
        <v>5</v>
      </c>
    </row>
    <row r="42" spans="1:27" x14ac:dyDescent="0.25">
      <c r="A42" s="6">
        <v>43892</v>
      </c>
      <c r="B42" s="3">
        <v>90309</v>
      </c>
      <c r="C42" s="3">
        <v>3085</v>
      </c>
      <c r="D42" s="3">
        <v>45602</v>
      </c>
      <c r="E42" s="3">
        <v>27</v>
      </c>
      <c r="F42" s="3">
        <v>0</v>
      </c>
      <c r="G42" s="3">
        <v>6</v>
      </c>
      <c r="H42" s="3">
        <v>18</v>
      </c>
      <c r="I42" s="3">
        <v>0</v>
      </c>
      <c r="J42" s="3">
        <v>3</v>
      </c>
      <c r="K42" s="3">
        <v>101</v>
      </c>
      <c r="L42" s="1">
        <f t="shared" si="25"/>
        <v>6.3363936985232197E-2</v>
      </c>
      <c r="M42" s="1">
        <f t="shared" si="19"/>
        <v>0.11162975828629323</v>
      </c>
      <c r="N42" s="4">
        <f t="shared" si="26"/>
        <v>41622</v>
      </c>
      <c r="O42" s="3">
        <f t="shared" si="23"/>
        <v>5722.3337851993347</v>
      </c>
      <c r="P42" s="4">
        <f t="shared" si="27"/>
        <v>-163.91270245471151</v>
      </c>
      <c r="Q42">
        <f t="shared" si="17"/>
        <v>1938</v>
      </c>
      <c r="R42" s="10">
        <f t="shared" si="18"/>
        <v>2.1930271242828529E-2</v>
      </c>
      <c r="S42" s="4">
        <f t="shared" si="21"/>
        <v>318096</v>
      </c>
      <c r="T42" s="3">
        <f t="shared" si="22"/>
        <v>903.09</v>
      </c>
      <c r="U42" s="3">
        <f t="shared" si="24"/>
        <v>0.76</v>
      </c>
      <c r="V42" s="4">
        <f t="shared" si="12"/>
        <v>2</v>
      </c>
      <c r="W42" s="4">
        <f t="shared" si="13"/>
        <v>2.4285714285714284</v>
      </c>
      <c r="X42" s="13">
        <f t="shared" si="11"/>
        <v>1.1349629257257761</v>
      </c>
      <c r="Y42" s="17">
        <f t="shared" si="14"/>
        <v>1.9056603773584906</v>
      </c>
      <c r="Z42" s="21">
        <f t="shared" si="15"/>
        <v>2.7</v>
      </c>
      <c r="AA42" s="12">
        <f t="shared" si="16"/>
        <v>4.5</v>
      </c>
    </row>
    <row r="43" spans="1:27" x14ac:dyDescent="0.25">
      <c r="A43" s="5">
        <v>43893</v>
      </c>
      <c r="B43" s="3">
        <v>92844</v>
      </c>
      <c r="C43" s="3">
        <v>3160</v>
      </c>
      <c r="D43" s="3">
        <v>48229</v>
      </c>
      <c r="E43" s="3">
        <v>30</v>
      </c>
      <c r="F43" s="3">
        <v>0</v>
      </c>
      <c r="G43" s="3">
        <v>6</v>
      </c>
      <c r="H43" s="3">
        <v>20</v>
      </c>
      <c r="I43" s="3">
        <v>0</v>
      </c>
      <c r="J43" s="3">
        <v>3</v>
      </c>
      <c r="K43" s="3">
        <v>122</v>
      </c>
      <c r="L43" s="1">
        <f>C43/(C43+D43)</f>
        <v>6.1491758936737431E-2</v>
      </c>
      <c r="M43" s="1">
        <f t="shared" si="19"/>
        <v>0.10253747809721592</v>
      </c>
      <c r="N43" s="4">
        <f>B43-C43-D43</f>
        <v>41455</v>
      </c>
      <c r="O43" s="3">
        <f t="shared" si="23"/>
        <v>5709.1408667224505</v>
      </c>
      <c r="P43" s="4">
        <f>(O43+O42)/2-O41</f>
        <v>-76.16668173949347</v>
      </c>
      <c r="Q43">
        <f t="shared" si="17"/>
        <v>2535</v>
      </c>
      <c r="R43" s="10">
        <f t="shared" si="18"/>
        <v>2.8070291997475336E-2</v>
      </c>
      <c r="S43" s="4">
        <f t="shared" si="21"/>
        <v>382272</v>
      </c>
      <c r="T43" s="3">
        <f t="shared" si="22"/>
        <v>928.44</v>
      </c>
      <c r="U43" s="3">
        <f t="shared" si="24"/>
        <v>1.01</v>
      </c>
      <c r="V43" s="4">
        <f t="shared" si="12"/>
        <v>2.2857142857142856</v>
      </c>
      <c r="W43" s="4">
        <f t="shared" si="13"/>
        <v>2.7142857142857144</v>
      </c>
      <c r="X43" s="13">
        <f t="shared" si="11"/>
        <v>1.1545607162842753</v>
      </c>
      <c r="Y43" s="17">
        <f t="shared" si="14"/>
        <v>2.3018867924528301</v>
      </c>
      <c r="Z43" s="21">
        <f t="shared" si="15"/>
        <v>2.7272727272727271</v>
      </c>
      <c r="AA43" s="12">
        <f t="shared" si="16"/>
        <v>5</v>
      </c>
    </row>
    <row r="44" spans="1:27" x14ac:dyDescent="0.25">
      <c r="A44" s="5">
        <v>43894</v>
      </c>
      <c r="B44" s="3">
        <v>95124</v>
      </c>
      <c r="C44" s="3">
        <v>3254</v>
      </c>
      <c r="D44" s="3">
        <v>51171</v>
      </c>
      <c r="E44" s="3">
        <v>33</v>
      </c>
      <c r="F44" s="3">
        <v>0</v>
      </c>
      <c r="G44" s="3">
        <v>6</v>
      </c>
      <c r="H44" s="3">
        <v>20</v>
      </c>
      <c r="I44" s="3">
        <v>0</v>
      </c>
      <c r="J44" s="3">
        <v>3</v>
      </c>
      <c r="K44" s="3">
        <v>153</v>
      </c>
      <c r="L44" s="1">
        <f>C44/(C44+D44)</f>
        <v>5.978870004593477E-2</v>
      </c>
      <c r="M44" s="1">
        <f t="shared" si="19"/>
        <v>9.4615026750407075E-2</v>
      </c>
      <c r="N44" s="4">
        <f>B44-C44-D44</f>
        <v>40699</v>
      </c>
      <c r="O44" s="3">
        <f t="shared" si="23"/>
        <v>5687.3403031694988</v>
      </c>
      <c r="P44" s="4">
        <f>(O44+O43)/2-O42</f>
        <v>-24.09320025336001</v>
      </c>
      <c r="Q44">
        <f t="shared" si="17"/>
        <v>2280</v>
      </c>
      <c r="R44" s="10">
        <f t="shared" si="18"/>
        <v>2.4557321959415793E-2</v>
      </c>
      <c r="S44" s="4">
        <f t="shared" si="21"/>
        <v>442176</v>
      </c>
      <c r="T44" s="3">
        <f t="shared" si="22"/>
        <v>951.24</v>
      </c>
      <c r="U44" s="3">
        <f t="shared" si="24"/>
        <v>1.22</v>
      </c>
      <c r="V44" s="4">
        <f t="shared" si="12"/>
        <v>2.2857142857142856</v>
      </c>
      <c r="W44" s="4">
        <f t="shared" si="13"/>
        <v>3.1428571428571428</v>
      </c>
      <c r="X44" s="13">
        <f t="shared" si="11"/>
        <v>1.1686425789648267</v>
      </c>
      <c r="Y44" s="17">
        <f t="shared" si="14"/>
        <v>2.593220338983051</v>
      </c>
      <c r="Z44" s="21">
        <f t="shared" si="15"/>
        <v>3</v>
      </c>
      <c r="AA44" s="12">
        <f t="shared" si="16"/>
        <v>5</v>
      </c>
    </row>
    <row r="45" spans="1:27" x14ac:dyDescent="0.25">
      <c r="A45" s="5">
        <v>43895</v>
      </c>
      <c r="B45" s="3">
        <v>97886</v>
      </c>
      <c r="C45" s="3">
        <v>3348</v>
      </c>
      <c r="D45" s="3">
        <v>53797</v>
      </c>
      <c r="E45" s="3">
        <v>37</v>
      </c>
      <c r="F45" s="3">
        <v>0</v>
      </c>
      <c r="G45" s="3">
        <v>6</v>
      </c>
      <c r="H45" s="3">
        <v>22</v>
      </c>
      <c r="I45" s="3">
        <v>0</v>
      </c>
      <c r="J45" s="3">
        <v>3</v>
      </c>
      <c r="K45" s="3">
        <v>221</v>
      </c>
      <c r="L45" s="1">
        <f t="shared" ref="L45:L50" si="28">C45/(C45+D45)</f>
        <v>5.85878029573891E-2</v>
      </c>
      <c r="M45" s="1">
        <f t="shared" si="19"/>
        <v>9.0191535788367777E-2</v>
      </c>
      <c r="N45" s="4">
        <f t="shared" ref="N45:N50" si="29">B45-C45-D45</f>
        <v>40741</v>
      </c>
      <c r="O45" s="3">
        <f t="shared" si="23"/>
        <v>5734.9256802869895</v>
      </c>
      <c r="P45" s="4">
        <f t="shared" ref="P45:P50" si="30">(O45+O44)/2-O43</f>
        <v>1.9921250057932411</v>
      </c>
      <c r="Q45">
        <f t="shared" si="17"/>
        <v>2762</v>
      </c>
      <c r="R45" s="10">
        <f t="shared" si="18"/>
        <v>2.903578487027459E-2</v>
      </c>
      <c r="S45" s="4">
        <f t="shared" si="21"/>
        <v>493088</v>
      </c>
      <c r="T45" s="3">
        <f t="shared" si="22"/>
        <v>978.86</v>
      </c>
      <c r="U45" s="3">
        <f t="shared" si="24"/>
        <v>1.53</v>
      </c>
      <c r="V45" s="4">
        <f t="shared" si="12"/>
        <v>2.2857142857142856</v>
      </c>
      <c r="W45" s="4">
        <f t="shared" si="13"/>
        <v>3.4285714285714284</v>
      </c>
      <c r="X45" s="13">
        <f t="shared" si="11"/>
        <v>1.1828266228430566</v>
      </c>
      <c r="Y45" s="17">
        <f t="shared" si="14"/>
        <v>3.6833333333333331</v>
      </c>
      <c r="Z45" s="21">
        <f t="shared" ref="Z45:Z76" si="31">E45/E38</f>
        <v>2.8461538461538463</v>
      </c>
      <c r="AA45" s="12">
        <f t="shared" si="16"/>
        <v>3.6666666666666665</v>
      </c>
    </row>
    <row r="46" spans="1:27" x14ac:dyDescent="0.25">
      <c r="A46" s="5">
        <v>43896</v>
      </c>
      <c r="B46" s="3">
        <v>101800</v>
      </c>
      <c r="C46" s="3">
        <v>3460</v>
      </c>
      <c r="D46" s="3">
        <v>55866</v>
      </c>
      <c r="E46" s="3">
        <v>49</v>
      </c>
      <c r="F46" s="3">
        <v>0</v>
      </c>
      <c r="G46" s="3">
        <v>6</v>
      </c>
      <c r="H46" s="3">
        <v>25</v>
      </c>
      <c r="I46" s="3">
        <v>0</v>
      </c>
      <c r="J46" s="3">
        <v>3</v>
      </c>
      <c r="K46" s="3">
        <v>278</v>
      </c>
      <c r="L46" s="1">
        <f t="shared" si="28"/>
        <v>5.8321815055793411E-2</v>
      </c>
      <c r="M46" s="1">
        <f t="shared" si="19"/>
        <v>8.6174690543199428E-2</v>
      </c>
      <c r="N46" s="4">
        <f t="shared" si="29"/>
        <v>42474</v>
      </c>
      <c r="O46" s="3">
        <f t="shared" si="23"/>
        <v>5937.1607726797693</v>
      </c>
      <c r="P46" s="4">
        <f t="shared" si="30"/>
        <v>148.702923313881</v>
      </c>
      <c r="Q46">
        <f t="shared" si="17"/>
        <v>3914</v>
      </c>
      <c r="R46" s="10">
        <f t="shared" si="18"/>
        <v>3.9985289009664304E-2</v>
      </c>
      <c r="S46" s="4">
        <f t="shared" si="21"/>
        <v>550272</v>
      </c>
      <c r="T46" s="3">
        <f t="shared" si="22"/>
        <v>1018</v>
      </c>
      <c r="U46" s="3">
        <f t="shared" si="24"/>
        <v>2.21</v>
      </c>
      <c r="V46" s="4">
        <f t="shared" si="12"/>
        <v>2.7142857142857144</v>
      </c>
      <c r="W46" s="4">
        <f t="shared" si="13"/>
        <v>5</v>
      </c>
      <c r="X46" s="13">
        <f t="shared" si="11"/>
        <v>1.2101183966525606</v>
      </c>
      <c r="Y46" s="17">
        <f t="shared" si="14"/>
        <v>4.4838709677419351</v>
      </c>
      <c r="Z46" s="21">
        <f t="shared" si="31"/>
        <v>3.5</v>
      </c>
      <c r="AA46" s="12">
        <f t="shared" si="16"/>
        <v>4.166666666666667</v>
      </c>
    </row>
    <row r="47" spans="1:27" x14ac:dyDescent="0.25">
      <c r="A47" s="2">
        <v>43897</v>
      </c>
      <c r="B47" s="3">
        <v>105836</v>
      </c>
      <c r="C47" s="3">
        <v>3558</v>
      </c>
      <c r="D47" s="3">
        <v>58359</v>
      </c>
      <c r="E47" s="3">
        <v>54</v>
      </c>
      <c r="F47" s="3">
        <v>0</v>
      </c>
      <c r="G47" s="3">
        <v>8</v>
      </c>
      <c r="H47" s="3">
        <v>28</v>
      </c>
      <c r="I47" s="3">
        <v>0</v>
      </c>
      <c r="J47" s="3">
        <v>4</v>
      </c>
      <c r="K47" s="3">
        <v>417</v>
      </c>
      <c r="L47" s="1">
        <f t="shared" si="28"/>
        <v>5.7464024419787783E-2</v>
      </c>
      <c r="M47" s="1">
        <f t="shared" si="19"/>
        <v>8.3202768748684611E-2</v>
      </c>
      <c r="N47" s="4">
        <f t="shared" si="29"/>
        <v>43919</v>
      </c>
      <c r="O47" s="3">
        <f t="shared" si="23"/>
        <v>6081.7624884926599</v>
      </c>
      <c r="P47" s="4">
        <f t="shared" si="30"/>
        <v>274.53595029922508</v>
      </c>
      <c r="Q47">
        <f t="shared" si="17"/>
        <v>4036</v>
      </c>
      <c r="R47" s="10">
        <f t="shared" si="18"/>
        <v>3.9646365422396856E-2</v>
      </c>
      <c r="S47" s="4">
        <f t="shared" si="21"/>
        <v>593936</v>
      </c>
      <c r="T47" s="3">
        <f t="shared" si="22"/>
        <v>1058.3599999999999</v>
      </c>
      <c r="U47" s="3">
        <f t="shared" si="24"/>
        <v>2.78</v>
      </c>
      <c r="V47" s="4">
        <f t="shared" si="12"/>
        <v>2.4285714285714284</v>
      </c>
      <c r="W47" s="4">
        <f t="shared" si="13"/>
        <v>4.8571428571428568</v>
      </c>
      <c r="X47" s="13">
        <f t="shared" si="11"/>
        <v>1.2304651622429168</v>
      </c>
      <c r="Y47" s="17">
        <f t="shared" si="14"/>
        <v>5.9571428571428573</v>
      </c>
      <c r="Z47" s="21">
        <f t="shared" si="31"/>
        <v>2.7</v>
      </c>
      <c r="AA47" s="12">
        <f t="shared" si="16"/>
        <v>2.5454545454545454</v>
      </c>
    </row>
    <row r="48" spans="1:27" x14ac:dyDescent="0.25">
      <c r="A48" s="5">
        <v>43898</v>
      </c>
      <c r="B48" s="3">
        <v>109835</v>
      </c>
      <c r="C48" s="3">
        <v>3803</v>
      </c>
      <c r="D48" s="3">
        <v>60695</v>
      </c>
      <c r="E48" s="3">
        <v>64</v>
      </c>
      <c r="F48" s="3">
        <v>0</v>
      </c>
      <c r="G48" s="3">
        <v>8</v>
      </c>
      <c r="H48" s="3">
        <v>29</v>
      </c>
      <c r="I48" s="3">
        <v>0</v>
      </c>
      <c r="J48" s="3">
        <v>4</v>
      </c>
      <c r="K48" s="3">
        <v>537</v>
      </c>
      <c r="L48" s="1">
        <f t="shared" si="28"/>
        <v>5.8963068622282865E-2</v>
      </c>
      <c r="M48" s="1">
        <f t="shared" si="19"/>
        <v>8.4882708747182109E-2</v>
      </c>
      <c r="N48" s="4">
        <f t="shared" si="29"/>
        <v>45337</v>
      </c>
      <c r="O48" s="3">
        <f t="shared" si="23"/>
        <v>6476.2086421284384</v>
      </c>
      <c r="P48" s="4">
        <f t="shared" si="30"/>
        <v>341.82479263078039</v>
      </c>
      <c r="Q48">
        <f t="shared" si="17"/>
        <v>3999</v>
      </c>
      <c r="R48" s="10">
        <f t="shared" si="18"/>
        <v>3.7784874711818288E-2</v>
      </c>
      <c r="S48" s="4">
        <f t="shared" si="21"/>
        <v>537184</v>
      </c>
      <c r="T48" s="3">
        <f t="shared" si="22"/>
        <v>1098.3499999999999</v>
      </c>
      <c r="U48" s="3">
        <f t="shared" si="24"/>
        <v>4.17</v>
      </c>
      <c r="V48" s="4">
        <f t="shared" si="12"/>
        <v>2</v>
      </c>
      <c r="W48" s="4">
        <f t="shared" si="13"/>
        <v>5.7142857142857144</v>
      </c>
      <c r="X48" s="13">
        <f t="shared" si="11"/>
        <v>1.2428851093684581</v>
      </c>
      <c r="Y48" s="17">
        <f t="shared" si="14"/>
        <v>7.0657894736842106</v>
      </c>
      <c r="Z48" s="21">
        <f t="shared" si="31"/>
        <v>2.6666666666666665</v>
      </c>
      <c r="AA48" s="12">
        <f t="shared" si="16"/>
        <v>1.9333333333333333</v>
      </c>
    </row>
    <row r="49" spans="1:29" x14ac:dyDescent="0.25">
      <c r="A49" s="2">
        <v>43899</v>
      </c>
      <c r="B49" s="3">
        <v>113582</v>
      </c>
      <c r="C49" s="3">
        <v>3996</v>
      </c>
      <c r="D49" s="3">
        <v>62512</v>
      </c>
      <c r="E49" s="3">
        <v>76</v>
      </c>
      <c r="F49" s="3">
        <v>1</v>
      </c>
      <c r="G49" s="3">
        <v>8</v>
      </c>
      <c r="H49" s="3">
        <v>34</v>
      </c>
      <c r="I49" s="3">
        <v>0</v>
      </c>
      <c r="J49" s="3">
        <v>4</v>
      </c>
      <c r="K49" s="3">
        <v>605</v>
      </c>
      <c r="L49" s="1">
        <f t="shared" si="28"/>
        <v>6.0082997534131231E-2</v>
      </c>
      <c r="M49" s="1">
        <f t="shared" si="19"/>
        <v>8.8364070585113447E-2</v>
      </c>
      <c r="N49" s="4">
        <f t="shared" si="29"/>
        <v>47074</v>
      </c>
      <c r="O49" s="3">
        <f t="shared" si="23"/>
        <v>6824.3470259216938</v>
      </c>
      <c r="P49" s="4">
        <f t="shared" si="30"/>
        <v>568.51534553240617</v>
      </c>
      <c r="Q49">
        <f t="shared" si="17"/>
        <v>3747</v>
      </c>
      <c r="R49" s="10">
        <f t="shared" si="18"/>
        <v>3.4114808576501114E-2</v>
      </c>
      <c r="S49" s="4">
        <f t="shared" si="21"/>
        <v>636192</v>
      </c>
      <c r="T49" s="3">
        <f t="shared" si="22"/>
        <v>1135.82</v>
      </c>
      <c r="U49" s="3">
        <f t="shared" si="24"/>
        <v>5.37</v>
      </c>
      <c r="V49" s="4">
        <f t="shared" si="12"/>
        <v>2.2857142857142856</v>
      </c>
      <c r="W49" s="4">
        <f t="shared" si="13"/>
        <v>7</v>
      </c>
      <c r="X49" s="13">
        <f t="shared" si="11"/>
        <v>1.2577041047957569</v>
      </c>
      <c r="Y49" s="17">
        <f t="shared" si="14"/>
        <v>5.9900990099009901</v>
      </c>
      <c r="Z49" s="21">
        <f t="shared" si="31"/>
        <v>2.8148148148148149</v>
      </c>
      <c r="AA49" s="12">
        <f t="shared" si="16"/>
        <v>1.8888888888888888</v>
      </c>
    </row>
    <row r="50" spans="1:29" x14ac:dyDescent="0.25">
      <c r="A50" s="5">
        <v>43900</v>
      </c>
      <c r="B50" s="3">
        <v>118582</v>
      </c>
      <c r="C50" s="3">
        <v>4262</v>
      </c>
      <c r="D50" s="3">
        <v>64404</v>
      </c>
      <c r="E50" s="3">
        <v>79</v>
      </c>
      <c r="F50" s="3">
        <v>1</v>
      </c>
      <c r="G50" s="3">
        <v>8</v>
      </c>
      <c r="H50" s="3">
        <v>36</v>
      </c>
      <c r="I50" s="3">
        <v>0</v>
      </c>
      <c r="J50" s="3">
        <v>4</v>
      </c>
      <c r="K50" s="3">
        <v>959</v>
      </c>
      <c r="L50" s="1">
        <f t="shared" si="28"/>
        <v>6.2068563772463808E-2</v>
      </c>
      <c r="M50" s="1">
        <f t="shared" si="19"/>
        <v>7.0597979128706315E-2</v>
      </c>
      <c r="N50" s="4">
        <f t="shared" si="29"/>
        <v>49916</v>
      </c>
      <c r="O50" s="3">
        <f t="shared" si="23"/>
        <v>7360.2144292663033</v>
      </c>
      <c r="P50" s="4">
        <f t="shared" si="30"/>
        <v>616.07208546556012</v>
      </c>
      <c r="Q50">
        <f t="shared" si="17"/>
        <v>5000</v>
      </c>
      <c r="R50" s="10">
        <f t="shared" si="18"/>
        <v>4.4021059674948494E-2</v>
      </c>
      <c r="S50" s="4">
        <f t="shared" si="21"/>
        <v>764544</v>
      </c>
      <c r="T50" s="3">
        <f t="shared" si="22"/>
        <v>1185.82</v>
      </c>
      <c r="U50" s="3">
        <f t="shared" si="24"/>
        <v>6.05</v>
      </c>
      <c r="V50" s="4">
        <f t="shared" si="12"/>
        <v>2.2857142857142856</v>
      </c>
      <c r="W50" s="4">
        <f t="shared" si="13"/>
        <v>7</v>
      </c>
      <c r="X50" s="13">
        <f t="shared" si="11"/>
        <v>1.2772176985050192</v>
      </c>
      <c r="Y50" s="17">
        <f t="shared" si="14"/>
        <v>7.860655737704918</v>
      </c>
      <c r="Z50" s="21">
        <f t="shared" si="31"/>
        <v>2.6333333333333333</v>
      </c>
      <c r="AA50" s="12">
        <f t="shared" si="16"/>
        <v>1.8</v>
      </c>
    </row>
    <row r="51" spans="1:29" x14ac:dyDescent="0.25">
      <c r="A51" s="2">
        <v>43901</v>
      </c>
      <c r="B51" s="3">
        <v>125865</v>
      </c>
      <c r="C51" s="3">
        <v>4615</v>
      </c>
      <c r="D51" s="3">
        <v>67003</v>
      </c>
      <c r="E51" s="3">
        <v>108</v>
      </c>
      <c r="F51" s="3">
        <v>1</v>
      </c>
      <c r="G51" s="3">
        <v>8</v>
      </c>
      <c r="H51" s="3">
        <v>41</v>
      </c>
      <c r="I51" s="3">
        <v>0</v>
      </c>
      <c r="J51" s="3">
        <v>4</v>
      </c>
      <c r="K51" s="3">
        <v>1281</v>
      </c>
      <c r="L51" s="1">
        <f t="shared" ref="L51:L63" si="32">C51/(C51+D51)</f>
        <v>6.4439107486944619E-2</v>
      </c>
      <c r="M51" s="1">
        <f t="shared" si="19"/>
        <v>6.8996965030573953E-2</v>
      </c>
      <c r="N51" s="4">
        <f t="shared" ref="N51:N63" si="33">B51-C51-D51</f>
        <v>54247</v>
      </c>
      <c r="O51" s="3">
        <f t="shared" si="23"/>
        <v>8110.6282638442844</v>
      </c>
      <c r="P51" s="4">
        <f t="shared" ref="P51:P63" si="34">(O51+O50)/2-O49</f>
        <v>911.07432063360011</v>
      </c>
      <c r="Q51">
        <f t="shared" si="17"/>
        <v>7283</v>
      </c>
      <c r="R51" s="10">
        <f t="shared" si="18"/>
        <v>6.1417415796663911E-2</v>
      </c>
      <c r="S51" s="4">
        <f t="shared" si="21"/>
        <v>884352</v>
      </c>
      <c r="T51" s="3">
        <f t="shared" si="22"/>
        <v>1258.6500000000001</v>
      </c>
      <c r="U51" s="3">
        <f t="shared" si="24"/>
        <v>9.59</v>
      </c>
      <c r="V51" s="4">
        <f t="shared" si="12"/>
        <v>3</v>
      </c>
      <c r="W51" s="4">
        <f t="shared" si="13"/>
        <v>10.714285714285714</v>
      </c>
      <c r="X51" s="13">
        <f t="shared" si="11"/>
        <v>1.3231676548505109</v>
      </c>
      <c r="Y51" s="17">
        <f t="shared" si="14"/>
        <v>8.3725490196078436</v>
      </c>
      <c r="Z51" s="21">
        <f t="shared" si="31"/>
        <v>3.2727272727272729</v>
      </c>
      <c r="AA51" s="12">
        <f t="shared" si="16"/>
        <v>2.0499999999999998</v>
      </c>
    </row>
    <row r="52" spans="1:29" x14ac:dyDescent="0.25">
      <c r="A52" s="5">
        <v>43902</v>
      </c>
      <c r="B52" s="3">
        <v>128343</v>
      </c>
      <c r="C52" s="3">
        <v>4720</v>
      </c>
      <c r="D52" s="3">
        <v>68324</v>
      </c>
      <c r="E52" s="3">
        <v>117</v>
      </c>
      <c r="F52" s="3">
        <v>1</v>
      </c>
      <c r="G52" s="3">
        <v>8</v>
      </c>
      <c r="H52" s="3">
        <v>42</v>
      </c>
      <c r="I52" s="3">
        <v>0</v>
      </c>
      <c r="J52" s="3">
        <v>4</v>
      </c>
      <c r="K52" s="3">
        <v>1663</v>
      </c>
      <c r="L52" s="1">
        <f t="shared" si="32"/>
        <v>6.4618586057718641E-2</v>
      </c>
      <c r="M52" s="1">
        <f t="shared" si="19"/>
        <v>6.8374087379765899E-2</v>
      </c>
      <c r="N52" s="4">
        <f t="shared" si="33"/>
        <v>55299</v>
      </c>
      <c r="O52" s="3">
        <f t="shared" si="23"/>
        <v>8293.3431904057834</v>
      </c>
      <c r="P52" s="4">
        <f t="shared" si="34"/>
        <v>841.77129785872967</v>
      </c>
      <c r="Q52">
        <f t="shared" si="17"/>
        <v>2478</v>
      </c>
      <c r="R52" s="10">
        <f t="shared" si="18"/>
        <v>1.9687760695983793E-2</v>
      </c>
      <c r="S52" s="4">
        <f t="shared" si="21"/>
        <v>986176</v>
      </c>
      <c r="T52" s="3">
        <f t="shared" si="22"/>
        <v>1283.43</v>
      </c>
      <c r="U52" s="3">
        <f t="shared" si="24"/>
        <v>12.81</v>
      </c>
      <c r="V52" s="4">
        <f t="shared" si="12"/>
        <v>2.8571428571428572</v>
      </c>
      <c r="W52" s="4">
        <f t="shared" si="13"/>
        <v>11.428571428571429</v>
      </c>
      <c r="X52" s="13">
        <f t="shared" si="11"/>
        <v>1.3111476615654944</v>
      </c>
      <c r="Y52" s="17">
        <f t="shared" si="14"/>
        <v>7.5248868778280542</v>
      </c>
      <c r="Z52" s="21">
        <f t="shared" si="31"/>
        <v>3.1621621621621623</v>
      </c>
      <c r="AA52" s="12">
        <f t="shared" si="16"/>
        <v>1.9090909090909092</v>
      </c>
    </row>
    <row r="53" spans="1:29" x14ac:dyDescent="0.25">
      <c r="A53" s="5">
        <v>43903</v>
      </c>
      <c r="B53" s="3">
        <v>145193</v>
      </c>
      <c r="C53" s="3">
        <v>5404</v>
      </c>
      <c r="D53" s="3">
        <v>70251</v>
      </c>
      <c r="E53" s="3">
        <v>193</v>
      </c>
      <c r="F53" s="3">
        <v>1</v>
      </c>
      <c r="G53" s="3">
        <v>8</v>
      </c>
      <c r="H53" s="3">
        <v>74</v>
      </c>
      <c r="I53" s="3">
        <v>0</v>
      </c>
      <c r="J53" s="3">
        <v>4</v>
      </c>
      <c r="K53" s="3">
        <v>2179</v>
      </c>
      <c r="L53" s="1">
        <f t="shared" si="32"/>
        <v>7.1429515564073759E-2</v>
      </c>
      <c r="M53" s="1">
        <f t="shared" si="19"/>
        <v>7.5871170639934857E-2</v>
      </c>
      <c r="N53" s="4">
        <f t="shared" si="33"/>
        <v>69538</v>
      </c>
      <c r="O53" s="3">
        <f t="shared" si="23"/>
        <v>10371.065653294561</v>
      </c>
      <c r="P53" s="4">
        <f t="shared" si="34"/>
        <v>1221.5761580058879</v>
      </c>
      <c r="Q53">
        <f t="shared" si="17"/>
        <v>16850</v>
      </c>
      <c r="R53" s="10">
        <f t="shared" si="18"/>
        <v>0.13128881201156276</v>
      </c>
      <c r="S53" s="4">
        <f t="shared" si="21"/>
        <v>1100544</v>
      </c>
      <c r="T53" s="3">
        <f t="shared" si="22"/>
        <v>1451.93</v>
      </c>
      <c r="U53" s="3">
        <f t="shared" si="24"/>
        <v>16.63</v>
      </c>
      <c r="V53" s="4">
        <f t="shared" si="12"/>
        <v>7</v>
      </c>
      <c r="W53" s="4">
        <f t="shared" si="13"/>
        <v>20.571428571428573</v>
      </c>
      <c r="X53" s="13">
        <f t="shared" si="11"/>
        <v>1.4262573673870333</v>
      </c>
      <c r="Y53" s="17">
        <f t="shared" si="14"/>
        <v>7.8381294964028774</v>
      </c>
      <c r="Z53" s="21">
        <f t="shared" si="31"/>
        <v>3.9387755102040818</v>
      </c>
      <c r="AA53" s="12">
        <f t="shared" si="16"/>
        <v>2.96</v>
      </c>
    </row>
    <row r="54" spans="1:29" x14ac:dyDescent="0.25">
      <c r="A54" s="5">
        <v>43904</v>
      </c>
      <c r="B54" s="3">
        <v>156099</v>
      </c>
      <c r="C54" s="3">
        <v>5819</v>
      </c>
      <c r="D54" s="3">
        <v>72624</v>
      </c>
      <c r="E54" s="3">
        <v>196</v>
      </c>
      <c r="F54" s="3">
        <v>1</v>
      </c>
      <c r="G54" s="3">
        <v>8</v>
      </c>
      <c r="H54" s="3">
        <v>79</v>
      </c>
      <c r="I54" s="3">
        <v>0</v>
      </c>
      <c r="J54" s="3">
        <v>4</v>
      </c>
      <c r="K54" s="3">
        <v>2726</v>
      </c>
      <c r="L54" s="1">
        <f t="shared" si="32"/>
        <v>7.41812526292977E-2</v>
      </c>
      <c r="M54" s="1">
        <f t="shared" si="19"/>
        <v>7.9429429429429432E-2</v>
      </c>
      <c r="N54" s="4">
        <f t="shared" si="33"/>
        <v>77656</v>
      </c>
      <c r="O54" s="3">
        <f t="shared" si="23"/>
        <v>11579.619354180742</v>
      </c>
      <c r="P54" s="4">
        <f t="shared" si="34"/>
        <v>2681.9993133318676</v>
      </c>
      <c r="Q54">
        <f t="shared" si="17"/>
        <v>10906</v>
      </c>
      <c r="R54" s="10">
        <f t="shared" si="18"/>
        <v>7.5113814026847026E-2</v>
      </c>
      <c r="S54" s="4">
        <f t="shared" si="21"/>
        <v>1187872</v>
      </c>
      <c r="T54" s="3">
        <f t="shared" si="22"/>
        <v>1560.99</v>
      </c>
      <c r="U54" s="3">
        <f t="shared" si="24"/>
        <v>21.79</v>
      </c>
      <c r="V54" s="4">
        <f t="shared" si="12"/>
        <v>7.2857142857142856</v>
      </c>
      <c r="W54" s="4">
        <f t="shared" si="13"/>
        <v>20.285714285714285</v>
      </c>
      <c r="X54" s="13">
        <f t="shared" si="11"/>
        <v>1.4749140179145093</v>
      </c>
      <c r="Y54" s="17">
        <f t="shared" si="14"/>
        <v>6.537170263788969</v>
      </c>
      <c r="Z54" s="21">
        <f t="shared" si="31"/>
        <v>3.6296296296296298</v>
      </c>
      <c r="AA54" s="12">
        <f t="shared" si="16"/>
        <v>2.8214285714285716</v>
      </c>
    </row>
    <row r="55" spans="1:29" x14ac:dyDescent="0.25">
      <c r="A55" s="2">
        <v>43905</v>
      </c>
      <c r="B55" s="3">
        <v>167447</v>
      </c>
      <c r="C55" s="3">
        <v>6440</v>
      </c>
      <c r="D55" s="3">
        <v>76034</v>
      </c>
      <c r="E55" s="3">
        <v>250</v>
      </c>
      <c r="F55" s="3">
        <v>1</v>
      </c>
      <c r="G55" s="3">
        <v>8</v>
      </c>
      <c r="H55" s="3">
        <v>104</v>
      </c>
      <c r="I55" s="3">
        <v>0</v>
      </c>
      <c r="J55" s="3">
        <v>4</v>
      </c>
      <c r="K55" s="3">
        <v>3499</v>
      </c>
      <c r="L55" s="1">
        <f t="shared" si="32"/>
        <v>7.8085214734340519E-2</v>
      </c>
      <c r="M55" s="1">
        <f t="shared" si="19"/>
        <v>8.5708962176262338E-2</v>
      </c>
      <c r="N55" s="4">
        <f t="shared" si="33"/>
        <v>84973</v>
      </c>
      <c r="O55" s="3">
        <f t="shared" si="23"/>
        <v>13075.134951621118</v>
      </c>
      <c r="P55" s="4">
        <f t="shared" si="34"/>
        <v>1956.3114996063687</v>
      </c>
      <c r="Q55">
        <f t="shared" si="17"/>
        <v>11348</v>
      </c>
      <c r="R55" s="10">
        <f t="shared" si="18"/>
        <v>7.2697454820338375E-2</v>
      </c>
      <c r="S55" s="4">
        <f t="shared" si="21"/>
        <v>1074368</v>
      </c>
      <c r="T55" s="3">
        <f t="shared" si="22"/>
        <v>1674.47</v>
      </c>
      <c r="U55" s="3">
        <f t="shared" si="24"/>
        <v>27.26</v>
      </c>
      <c r="V55" s="4">
        <f t="shared" si="12"/>
        <v>10.714285714285714</v>
      </c>
      <c r="W55" s="4">
        <f t="shared" si="13"/>
        <v>26.571428571428573</v>
      </c>
      <c r="X55" s="13">
        <f t="shared" si="11"/>
        <v>1.5245322529248417</v>
      </c>
      <c r="Y55" s="17">
        <f t="shared" si="14"/>
        <v>6.5158286778398509</v>
      </c>
      <c r="Z55" s="21">
        <f t="shared" si="31"/>
        <v>3.90625</v>
      </c>
      <c r="AA55" s="12">
        <f t="shared" si="16"/>
        <v>3.5862068965517242</v>
      </c>
    </row>
    <row r="56" spans="1:29" x14ac:dyDescent="0.25">
      <c r="A56" s="5">
        <v>43906</v>
      </c>
      <c r="B56" s="3">
        <v>181546</v>
      </c>
      <c r="C56" s="3">
        <v>7126</v>
      </c>
      <c r="D56" s="3">
        <v>78088</v>
      </c>
      <c r="E56" s="3">
        <v>415</v>
      </c>
      <c r="F56" s="3">
        <v>4</v>
      </c>
      <c r="G56" s="3">
        <v>9</v>
      </c>
      <c r="H56" s="3">
        <v>177</v>
      </c>
      <c r="I56" s="3">
        <v>0</v>
      </c>
      <c r="J56" s="3">
        <v>5</v>
      </c>
      <c r="K56" s="3">
        <v>4632</v>
      </c>
      <c r="L56" s="1">
        <f t="shared" si="32"/>
        <v>8.3624756495411554E-2</v>
      </c>
      <c r="M56" s="1">
        <f t="shared" si="19"/>
        <v>9.4208167528192388E-2</v>
      </c>
      <c r="N56" s="4">
        <f t="shared" si="33"/>
        <v>96332</v>
      </c>
      <c r="O56" s="3">
        <f t="shared" si="23"/>
        <v>15181.740042715986</v>
      </c>
      <c r="P56" s="4">
        <f t="shared" si="34"/>
        <v>2548.8181429878096</v>
      </c>
      <c r="Q56">
        <f t="shared" si="17"/>
        <v>14099</v>
      </c>
      <c r="R56" s="10">
        <f t="shared" si="18"/>
        <v>8.4199776645744628E-2</v>
      </c>
      <c r="S56" s="4">
        <f t="shared" si="21"/>
        <v>1272384</v>
      </c>
      <c r="T56" s="3">
        <f t="shared" si="22"/>
        <v>1815.46</v>
      </c>
      <c r="U56" s="3">
        <f t="shared" si="24"/>
        <v>34.99</v>
      </c>
      <c r="V56" s="4">
        <f t="shared" si="12"/>
        <v>20.428571428571427</v>
      </c>
      <c r="W56" s="4">
        <f t="shared" si="13"/>
        <v>48.428571428571431</v>
      </c>
      <c r="X56" s="13">
        <f t="shared" si="11"/>
        <v>1.5983694599496399</v>
      </c>
      <c r="Y56" s="17">
        <f t="shared" si="14"/>
        <v>7.6561983471074377</v>
      </c>
      <c r="Z56" s="21">
        <f t="shared" si="31"/>
        <v>5.4605263157894735</v>
      </c>
      <c r="AA56" s="12">
        <f t="shared" si="16"/>
        <v>5.2058823529411766</v>
      </c>
    </row>
    <row r="57" spans="1:29" x14ac:dyDescent="0.25">
      <c r="A57" s="2">
        <v>43907</v>
      </c>
      <c r="B57" s="3">
        <v>197168</v>
      </c>
      <c r="C57" s="3">
        <v>7905</v>
      </c>
      <c r="D57" s="3">
        <v>80840</v>
      </c>
      <c r="E57" s="3">
        <v>478</v>
      </c>
      <c r="F57" s="3">
        <v>5</v>
      </c>
      <c r="G57" s="3">
        <v>9</v>
      </c>
      <c r="H57" s="3">
        <v>185</v>
      </c>
      <c r="I57" s="3">
        <v>1</v>
      </c>
      <c r="J57" s="3">
        <v>5</v>
      </c>
      <c r="K57" s="3">
        <v>6421</v>
      </c>
      <c r="L57" s="1">
        <f t="shared" si="32"/>
        <v>8.9075440869908165E-2</v>
      </c>
      <c r="M57" s="1">
        <f t="shared" si="19"/>
        <v>0.10374151891757109</v>
      </c>
      <c r="N57" s="4">
        <f t="shared" si="33"/>
        <v>108423</v>
      </c>
      <c r="O57" s="3">
        <f t="shared" si="23"/>
        <v>17562.826525438053</v>
      </c>
      <c r="P57" s="4">
        <f t="shared" si="34"/>
        <v>3297.1483324559031</v>
      </c>
      <c r="Q57">
        <f t="shared" si="17"/>
        <v>15622</v>
      </c>
      <c r="R57" s="10">
        <f t="shared" si="18"/>
        <v>8.6049816575413399E-2</v>
      </c>
      <c r="S57" s="4">
        <f t="shared" si="21"/>
        <v>1529088</v>
      </c>
      <c r="T57" s="3">
        <f t="shared" si="22"/>
        <v>1971.68</v>
      </c>
      <c r="U57" s="3">
        <f t="shared" si="24"/>
        <v>46.32</v>
      </c>
      <c r="V57" s="4">
        <f t="shared" si="12"/>
        <v>21.285714285714285</v>
      </c>
      <c r="W57" s="4">
        <f t="shared" si="13"/>
        <v>57</v>
      </c>
      <c r="X57" s="13">
        <f t="shared" si="11"/>
        <v>1.6627144085948964</v>
      </c>
      <c r="Y57" s="17">
        <f t="shared" si="14"/>
        <v>6.6955161626694473</v>
      </c>
      <c r="Z57" s="21">
        <f t="shared" si="31"/>
        <v>6.0506329113924053</v>
      </c>
      <c r="AA57" s="12">
        <f t="shared" si="16"/>
        <v>5.1388888888888893</v>
      </c>
    </row>
    <row r="58" spans="1:29" x14ac:dyDescent="0.25">
      <c r="A58" s="5">
        <v>43908</v>
      </c>
      <c r="B58" s="3">
        <v>214915</v>
      </c>
      <c r="C58" s="3">
        <v>8733</v>
      </c>
      <c r="D58" s="3">
        <v>83313</v>
      </c>
      <c r="E58" s="3">
        <v>657</v>
      </c>
      <c r="F58" s="3">
        <v>8</v>
      </c>
      <c r="G58" s="3">
        <v>9</v>
      </c>
      <c r="H58" s="3">
        <v>221</v>
      </c>
      <c r="I58" s="3">
        <v>1</v>
      </c>
      <c r="J58" s="3">
        <v>5</v>
      </c>
      <c r="K58" s="3">
        <v>7786</v>
      </c>
      <c r="L58" s="1">
        <f t="shared" si="32"/>
        <v>9.4876474806075223E-2</v>
      </c>
      <c r="M58" s="1">
        <f t="shared" si="19"/>
        <v>0.11364730684642713</v>
      </c>
      <c r="N58" s="4">
        <f t="shared" si="33"/>
        <v>122869</v>
      </c>
      <c r="O58" s="3">
        <f t="shared" si="23"/>
        <v>20390.377582947658</v>
      </c>
      <c r="P58" s="4">
        <f t="shared" si="34"/>
        <v>3794.8620114768692</v>
      </c>
      <c r="Q58">
        <f t="shared" si="17"/>
        <v>17747</v>
      </c>
      <c r="R58" s="10">
        <f t="shared" si="18"/>
        <v>9.0009535015824066E-2</v>
      </c>
      <c r="S58" s="4">
        <f t="shared" si="21"/>
        <v>1768704</v>
      </c>
      <c r="T58" s="3">
        <f t="shared" si="22"/>
        <v>2149.15</v>
      </c>
      <c r="U58" s="3">
        <f t="shared" si="24"/>
        <v>64.209999999999994</v>
      </c>
      <c r="V58" s="4">
        <f t="shared" si="12"/>
        <v>25.714285714285715</v>
      </c>
      <c r="W58" s="4">
        <f t="shared" si="13"/>
        <v>78.428571428571431</v>
      </c>
      <c r="X58" s="13">
        <f t="shared" si="11"/>
        <v>1.707504071822985</v>
      </c>
      <c r="Y58" s="17">
        <f t="shared" si="14"/>
        <v>6.0780640124902421</v>
      </c>
      <c r="Z58" s="21">
        <f t="shared" si="31"/>
        <v>6.083333333333333</v>
      </c>
      <c r="AA58" s="12">
        <f t="shared" si="16"/>
        <v>5.3902439024390247</v>
      </c>
    </row>
    <row r="59" spans="1:29" x14ac:dyDescent="0.25">
      <c r="A59" s="2">
        <v>43909</v>
      </c>
      <c r="B59" s="3">
        <v>242713</v>
      </c>
      <c r="C59" s="3">
        <v>9867</v>
      </c>
      <c r="D59" s="3">
        <v>84962</v>
      </c>
      <c r="E59" s="3">
        <v>800</v>
      </c>
      <c r="F59" s="3">
        <v>9</v>
      </c>
      <c r="G59" s="3">
        <v>9</v>
      </c>
      <c r="H59" s="3">
        <v>257</v>
      </c>
      <c r="I59" s="3">
        <v>1</v>
      </c>
      <c r="J59" s="3">
        <v>5</v>
      </c>
      <c r="K59" s="3">
        <v>13680</v>
      </c>
      <c r="L59" s="1">
        <f t="shared" si="32"/>
        <v>0.10405044870240117</v>
      </c>
      <c r="M59" s="1">
        <f t="shared" si="19"/>
        <v>0.12553594829450757</v>
      </c>
      <c r="N59" s="4">
        <f t="shared" si="33"/>
        <v>147884</v>
      </c>
      <c r="O59" s="3">
        <f t="shared" si="23"/>
        <v>25254.396555905896</v>
      </c>
      <c r="P59" s="4">
        <f t="shared" si="34"/>
        <v>5259.5605439887222</v>
      </c>
      <c r="Q59">
        <f t="shared" si="17"/>
        <v>27798</v>
      </c>
      <c r="R59" s="10">
        <f t="shared" si="18"/>
        <v>0.12934415931880044</v>
      </c>
      <c r="S59" s="4">
        <f t="shared" si="21"/>
        <v>1972352</v>
      </c>
      <c r="T59" s="3">
        <f t="shared" si="22"/>
        <v>2427.13</v>
      </c>
      <c r="U59" s="3">
        <f t="shared" si="24"/>
        <v>77.86</v>
      </c>
      <c r="V59" s="4">
        <f t="shared" si="12"/>
        <v>30.714285714285715</v>
      </c>
      <c r="W59" s="4">
        <f t="shared" si="13"/>
        <v>97.571428571428569</v>
      </c>
      <c r="X59" s="13">
        <f t="shared" si="11"/>
        <v>1.8911276812915392</v>
      </c>
      <c r="Y59" s="17">
        <f t="shared" si="14"/>
        <v>8.2260974143114858</v>
      </c>
      <c r="Z59" s="21">
        <f t="shared" si="31"/>
        <v>6.8376068376068373</v>
      </c>
      <c r="AA59" s="12">
        <f t="shared" si="16"/>
        <v>6.1190476190476186</v>
      </c>
    </row>
    <row r="60" spans="1:29" x14ac:dyDescent="0.25">
      <c r="A60" s="5">
        <v>43910</v>
      </c>
      <c r="B60" s="3">
        <v>272167</v>
      </c>
      <c r="C60" s="3">
        <v>11299</v>
      </c>
      <c r="D60" s="3">
        <v>87403</v>
      </c>
      <c r="E60" s="3">
        <v>943</v>
      </c>
      <c r="F60" s="3">
        <v>12</v>
      </c>
      <c r="G60" s="3">
        <v>9</v>
      </c>
      <c r="H60" s="3">
        <v>308</v>
      </c>
      <c r="I60" s="3">
        <v>2</v>
      </c>
      <c r="J60" s="3">
        <v>5</v>
      </c>
      <c r="K60" s="3">
        <v>19101</v>
      </c>
      <c r="L60" s="1">
        <f t="shared" si="32"/>
        <v>0.11447589714494134</v>
      </c>
      <c r="M60" s="1">
        <f t="shared" si="19"/>
        <v>0.1430524783186681</v>
      </c>
      <c r="N60" s="4">
        <f t="shared" si="33"/>
        <v>173465</v>
      </c>
      <c r="O60" s="3">
        <f t="shared" si="23"/>
        <v>31156.561498247251</v>
      </c>
      <c r="P60" s="4">
        <f t="shared" si="34"/>
        <v>7815.1014441289153</v>
      </c>
      <c r="Q60">
        <f t="shared" si="17"/>
        <v>29454</v>
      </c>
      <c r="R60" s="10">
        <f t="shared" si="18"/>
        <v>0.12135320316587904</v>
      </c>
      <c r="S60" s="4">
        <f t="shared" si="21"/>
        <v>2201088</v>
      </c>
      <c r="T60" s="3">
        <f t="shared" si="22"/>
        <v>2721.67</v>
      </c>
      <c r="U60" s="3">
        <f t="shared" si="24"/>
        <v>136.80000000000001</v>
      </c>
      <c r="V60" s="4">
        <f t="shared" si="12"/>
        <v>33.428571428571431</v>
      </c>
      <c r="W60" s="4">
        <f t="shared" si="13"/>
        <v>107.14285714285714</v>
      </c>
      <c r="X60" s="13">
        <f t="shared" si="11"/>
        <v>1.8745187440165849</v>
      </c>
      <c r="Y60" s="17">
        <f t="shared" si="14"/>
        <v>8.7659476824231302</v>
      </c>
      <c r="Z60" s="21">
        <f t="shared" si="31"/>
        <v>4.8860103626943001</v>
      </c>
      <c r="AA60" s="12">
        <f t="shared" si="16"/>
        <v>4.1621621621621623</v>
      </c>
    </row>
    <row r="61" spans="1:29" x14ac:dyDescent="0.25">
      <c r="A61" s="2">
        <v>43911</v>
      </c>
      <c r="B61" s="3">
        <v>304528</v>
      </c>
      <c r="C61" s="3">
        <v>12973</v>
      </c>
      <c r="D61" s="3">
        <v>91676</v>
      </c>
      <c r="E61" s="3">
        <v>1278</v>
      </c>
      <c r="F61" s="3">
        <v>19</v>
      </c>
      <c r="G61" s="3">
        <v>10</v>
      </c>
      <c r="H61" s="3">
        <v>377</v>
      </c>
      <c r="I61" s="3">
        <v>3</v>
      </c>
      <c r="J61" s="3">
        <v>6</v>
      </c>
      <c r="K61" s="3">
        <v>25493</v>
      </c>
      <c r="L61" s="1">
        <f t="shared" si="32"/>
        <v>0.12396678420242907</v>
      </c>
      <c r="M61" s="1">
        <f t="shared" si="19"/>
        <v>0.16303883373130576</v>
      </c>
      <c r="N61" s="4">
        <f t="shared" si="33"/>
        <v>199879</v>
      </c>
      <c r="O61" s="3">
        <f t="shared" si="23"/>
        <v>37751.356859597319</v>
      </c>
      <c r="P61" s="4">
        <f t="shared" si="34"/>
        <v>9199.5626230163871</v>
      </c>
      <c r="Q61">
        <f t="shared" si="17"/>
        <v>32361</v>
      </c>
      <c r="R61" s="10">
        <f t="shared" si="18"/>
        <v>0.11890126282760217</v>
      </c>
      <c r="S61" s="4">
        <f t="shared" si="21"/>
        <v>2375744</v>
      </c>
      <c r="T61" s="3">
        <f t="shared" si="22"/>
        <v>3045.28</v>
      </c>
      <c r="U61" s="3">
        <f t="shared" si="24"/>
        <v>191.01</v>
      </c>
      <c r="V61" s="4">
        <f t="shared" si="12"/>
        <v>42.571428571428569</v>
      </c>
      <c r="W61" s="4">
        <f t="shared" si="13"/>
        <v>154.57142857142858</v>
      </c>
      <c r="X61" s="13">
        <f t="shared" si="11"/>
        <v>1.950864515467748</v>
      </c>
      <c r="Y61" s="17">
        <f t="shared" si="14"/>
        <v>9.3517975055025673</v>
      </c>
      <c r="Z61" s="21">
        <f t="shared" si="31"/>
        <v>6.5204081632653059</v>
      </c>
      <c r="AA61" s="12">
        <f t="shared" si="16"/>
        <v>4.7721518987341769</v>
      </c>
    </row>
    <row r="62" spans="1:29" x14ac:dyDescent="0.25">
      <c r="A62" s="6">
        <v>43912</v>
      </c>
      <c r="B62" s="3">
        <v>337020</v>
      </c>
      <c r="C62" s="3">
        <v>14623</v>
      </c>
      <c r="D62" s="3">
        <v>97243</v>
      </c>
      <c r="E62" s="3">
        <v>1470</v>
      </c>
      <c r="F62" s="3">
        <v>21</v>
      </c>
      <c r="G62" s="3">
        <v>0</v>
      </c>
      <c r="H62" s="3">
        <v>425</v>
      </c>
      <c r="I62" s="3">
        <v>5</v>
      </c>
      <c r="J62" s="3">
        <v>0</v>
      </c>
      <c r="K62" s="3">
        <v>33746</v>
      </c>
      <c r="L62" s="1">
        <f t="shared" si="32"/>
        <v>0.13071889582178678</v>
      </c>
      <c r="M62" s="1">
        <f t="shared" si="19"/>
        <v>0.18184418329913574</v>
      </c>
      <c r="N62" s="4">
        <f t="shared" si="33"/>
        <v>225154</v>
      </c>
      <c r="O62" s="3">
        <f t="shared" si="23"/>
        <v>44054.882269858579</v>
      </c>
      <c r="P62" s="4">
        <f t="shared" si="34"/>
        <v>9746.5580664807021</v>
      </c>
      <c r="Q62">
        <f t="shared" si="17"/>
        <v>32492</v>
      </c>
      <c r="R62" s="10">
        <f t="shared" si="18"/>
        <v>0.10669626438291388</v>
      </c>
      <c r="S62" s="4">
        <f t="shared" si="21"/>
        <v>2148736</v>
      </c>
      <c r="T62" s="3">
        <f t="shared" si="22"/>
        <v>3370.2</v>
      </c>
      <c r="U62" s="3">
        <f t="shared" si="24"/>
        <v>254.93</v>
      </c>
      <c r="V62" s="4">
        <f t="shared" si="12"/>
        <v>45.857142857142854</v>
      </c>
      <c r="W62" s="4">
        <f t="shared" si="13"/>
        <v>174.28571428571428</v>
      </c>
      <c r="X62" s="13">
        <f t="shared" si="11"/>
        <v>2.0126965547307507</v>
      </c>
      <c r="Y62" s="17">
        <f t="shared" si="14"/>
        <v>9.6444698485281517</v>
      </c>
      <c r="Z62" s="21">
        <f t="shared" si="31"/>
        <v>5.88</v>
      </c>
      <c r="AA62" s="12">
        <f t="shared" si="16"/>
        <v>4.0865384615384617</v>
      </c>
    </row>
    <row r="63" spans="1:29" x14ac:dyDescent="0.25">
      <c r="A63" s="2">
        <v>43913</v>
      </c>
      <c r="B63" s="3">
        <v>378283</v>
      </c>
      <c r="C63" s="3">
        <v>16497</v>
      </c>
      <c r="D63" s="3">
        <v>100958</v>
      </c>
      <c r="E63" s="3">
        <v>2088</v>
      </c>
      <c r="F63" s="3">
        <v>25</v>
      </c>
      <c r="G63" s="3">
        <v>0</v>
      </c>
      <c r="H63" s="3">
        <v>503</v>
      </c>
      <c r="I63" s="3">
        <v>6</v>
      </c>
      <c r="J63" s="3">
        <v>0</v>
      </c>
      <c r="K63" s="3">
        <v>43663</v>
      </c>
      <c r="L63" s="1">
        <f t="shared" si="32"/>
        <v>0.14045379081350304</v>
      </c>
      <c r="M63" s="1">
        <f t="shared" si="19"/>
        <v>0.20267331719842255</v>
      </c>
      <c r="N63" s="4">
        <f t="shared" si="33"/>
        <v>260828</v>
      </c>
      <c r="O63" s="3">
        <f t="shared" si="23"/>
        <v>53131.281350304373</v>
      </c>
      <c r="P63" s="4">
        <f t="shared" si="34"/>
        <v>10841.72495048416</v>
      </c>
      <c r="Q63">
        <f t="shared" si="17"/>
        <v>41263</v>
      </c>
      <c r="R63" s="10">
        <f t="shared" si="18"/>
        <v>0.1224348703341048</v>
      </c>
      <c r="S63" s="4">
        <f t="shared" si="21"/>
        <v>2544768</v>
      </c>
      <c r="T63" s="3">
        <f t="shared" si="22"/>
        <v>3782.83</v>
      </c>
      <c r="U63" s="3">
        <f t="shared" si="24"/>
        <v>337.46</v>
      </c>
      <c r="V63" s="4">
        <f t="shared" si="12"/>
        <v>46.571428571428569</v>
      </c>
      <c r="W63" s="4">
        <f t="shared" si="13"/>
        <v>239</v>
      </c>
      <c r="X63" s="13">
        <f t="shared" si="11"/>
        <v>2.0836757626166369</v>
      </c>
      <c r="Y63" s="17">
        <f t="shared" si="14"/>
        <v>9.4263816925734023</v>
      </c>
      <c r="Z63" s="21">
        <f t="shared" si="31"/>
        <v>5.0313253012048191</v>
      </c>
      <c r="AA63" s="12">
        <f t="shared" si="16"/>
        <v>2.8418079096045199</v>
      </c>
      <c r="AB63" s="3" t="s">
        <v>12</v>
      </c>
      <c r="AC63" t="s">
        <v>10</v>
      </c>
    </row>
    <row r="64" spans="1:29" x14ac:dyDescent="0.25">
      <c r="A64" s="5">
        <v>43914</v>
      </c>
      <c r="B64" s="3">
        <v>417962</v>
      </c>
      <c r="C64" s="3">
        <v>18615</v>
      </c>
      <c r="D64" s="3">
        <v>107699</v>
      </c>
      <c r="E64" s="3">
        <v>2790</v>
      </c>
      <c r="F64" s="3">
        <v>26</v>
      </c>
      <c r="G64" s="3">
        <v>110</v>
      </c>
      <c r="H64" s="3">
        <v>588</v>
      </c>
      <c r="I64" s="3">
        <v>7</v>
      </c>
      <c r="J64" s="3">
        <v>0</v>
      </c>
      <c r="K64" s="3">
        <v>53736</v>
      </c>
      <c r="L64" s="1">
        <f t="shared" ref="L64:L71" si="35">C64/(C64+D64)</f>
        <v>0.14737083775353485</v>
      </c>
      <c r="M64" s="1">
        <f t="shared" si="19"/>
        <v>0.22493837304847986</v>
      </c>
      <c r="N64" s="4">
        <f t="shared" ref="N64:N71" si="36">B64-C64-D64</f>
        <v>291648</v>
      </c>
      <c r="O64" s="3">
        <f t="shared" si="23"/>
        <v>61595.410089142933</v>
      </c>
      <c r="P64" s="4">
        <f t="shared" ref="P64:P71" si="37">(O64+O63)/2-O62</f>
        <v>13308.463449865078</v>
      </c>
      <c r="Q64">
        <f t="shared" si="17"/>
        <v>39679</v>
      </c>
      <c r="R64" s="10">
        <f t="shared" si="18"/>
        <v>0.1048923689407137</v>
      </c>
      <c r="S64" s="4">
        <f t="shared" si="21"/>
        <v>3058176</v>
      </c>
      <c r="T64" s="3">
        <f t="shared" si="22"/>
        <v>4179.62</v>
      </c>
      <c r="U64" s="3">
        <f t="shared" si="24"/>
        <v>436.63</v>
      </c>
      <c r="V64" s="4">
        <f t="shared" si="12"/>
        <v>57.571428571428569</v>
      </c>
      <c r="W64" s="4">
        <f t="shared" si="13"/>
        <v>330.28571428571428</v>
      </c>
      <c r="X64" s="13">
        <f t="shared" si="11"/>
        <v>2.1198267467337497</v>
      </c>
      <c r="Y64" s="17">
        <f t="shared" si="14"/>
        <v>8.3687899081140014</v>
      </c>
      <c r="Z64" s="21">
        <f t="shared" si="31"/>
        <v>5.8368200836820083</v>
      </c>
      <c r="AA64" s="12">
        <f t="shared" si="16"/>
        <v>3.1783783783783783</v>
      </c>
      <c r="AB64" s="3">
        <v>18000</v>
      </c>
      <c r="AC64" s="4">
        <f>+B63+AB64</f>
        <v>396283</v>
      </c>
    </row>
    <row r="65" spans="1:29" x14ac:dyDescent="0.25">
      <c r="A65" s="2">
        <v>43915</v>
      </c>
      <c r="B65" s="3">
        <v>467594</v>
      </c>
      <c r="C65" s="3">
        <v>21181</v>
      </c>
      <c r="D65" s="3">
        <v>113764</v>
      </c>
      <c r="E65" s="3">
        <v>3251</v>
      </c>
      <c r="F65" s="3">
        <v>30</v>
      </c>
      <c r="G65" s="3">
        <v>183</v>
      </c>
      <c r="H65" s="3">
        <v>688</v>
      </c>
      <c r="I65" s="3">
        <v>8</v>
      </c>
      <c r="J65" s="3">
        <v>0</v>
      </c>
      <c r="K65" s="3">
        <v>65778</v>
      </c>
      <c r="L65" s="1">
        <f t="shared" si="35"/>
        <v>0.15696024306198822</v>
      </c>
      <c r="M65" s="1">
        <f t="shared" si="19"/>
        <v>0.25178308211687511</v>
      </c>
      <c r="N65" s="4">
        <f t="shared" si="36"/>
        <v>332649</v>
      </c>
      <c r="O65" s="3">
        <f t="shared" si="23"/>
        <v>73393.667894327315</v>
      </c>
      <c r="P65" s="4">
        <f t="shared" si="37"/>
        <v>14363.257641430755</v>
      </c>
      <c r="Q65">
        <f t="shared" si="17"/>
        <v>49632</v>
      </c>
      <c r="R65" s="10">
        <f t="shared" si="18"/>
        <v>0.11874763734502179</v>
      </c>
      <c r="S65" s="4">
        <f t="shared" si="21"/>
        <v>3537408</v>
      </c>
      <c r="T65" s="3">
        <f t="shared" si="22"/>
        <v>4675.9399999999996</v>
      </c>
      <c r="U65" s="3">
        <f t="shared" si="24"/>
        <v>537.36</v>
      </c>
      <c r="V65" s="4">
        <f t="shared" si="12"/>
        <v>66.714285714285708</v>
      </c>
      <c r="W65" s="4">
        <f t="shared" si="13"/>
        <v>370.57142857142856</v>
      </c>
      <c r="X65" s="13">
        <f t="shared" si="11"/>
        <v>2.1757159807365705</v>
      </c>
      <c r="Y65" s="17">
        <f t="shared" si="14"/>
        <v>8.4482404315437964</v>
      </c>
      <c r="Z65" s="21">
        <f t="shared" si="31"/>
        <v>4.9482496194824961</v>
      </c>
      <c r="AA65" s="12">
        <f t="shared" si="16"/>
        <v>3.1131221719457014</v>
      </c>
      <c r="AB65" s="3">
        <v>20000</v>
      </c>
      <c r="AC65" s="4">
        <f>+AC64+AB65</f>
        <v>416283</v>
      </c>
    </row>
    <row r="66" spans="1:29" x14ac:dyDescent="0.25">
      <c r="A66" s="5">
        <v>43916</v>
      </c>
      <c r="B66" s="3">
        <v>529591</v>
      </c>
      <c r="C66" s="3">
        <v>23970</v>
      </c>
      <c r="D66" s="3">
        <v>122144</v>
      </c>
      <c r="E66" s="3">
        <v>4042</v>
      </c>
      <c r="F66" s="3">
        <v>38</v>
      </c>
      <c r="G66" s="3">
        <v>184</v>
      </c>
      <c r="H66" s="3">
        <v>858</v>
      </c>
      <c r="I66" s="3">
        <v>13</v>
      </c>
      <c r="J66" s="3">
        <v>0</v>
      </c>
      <c r="K66" s="3">
        <v>83836</v>
      </c>
      <c r="L66" s="1">
        <f t="shared" si="35"/>
        <v>0.16404998836524906</v>
      </c>
      <c r="M66" s="1">
        <f t="shared" si="19"/>
        <v>0.27867880436678177</v>
      </c>
      <c r="N66" s="4">
        <f t="shared" si="36"/>
        <v>383477</v>
      </c>
      <c r="O66" s="3">
        <f t="shared" si="23"/>
        <v>86879.397388340614</v>
      </c>
      <c r="P66" s="4">
        <f t="shared" si="37"/>
        <v>18541.122552191031</v>
      </c>
      <c r="Q66">
        <f t="shared" si="17"/>
        <v>61997</v>
      </c>
      <c r="R66" s="10">
        <f t="shared" si="18"/>
        <v>0.13258724448987796</v>
      </c>
      <c r="S66" s="4">
        <f t="shared" si="21"/>
        <v>3944704</v>
      </c>
      <c r="T66" s="3">
        <f t="shared" ref="T66:T97" si="38">B66/$S$2</f>
        <v>5295.91</v>
      </c>
      <c r="U66" s="3">
        <f t="shared" si="24"/>
        <v>657.78</v>
      </c>
      <c r="V66" s="4">
        <f t="shared" si="12"/>
        <v>85.857142857142861</v>
      </c>
      <c r="W66" s="4">
        <f t="shared" si="13"/>
        <v>463.14285714285717</v>
      </c>
      <c r="X66" s="13">
        <f t="shared" si="11"/>
        <v>2.1819638832695407</v>
      </c>
      <c r="Y66" s="17">
        <f t="shared" si="14"/>
        <v>6.1283625730994151</v>
      </c>
      <c r="Z66" s="21">
        <f t="shared" si="31"/>
        <v>5.0525000000000002</v>
      </c>
      <c r="AA66" s="12">
        <f t="shared" si="16"/>
        <v>3.3385214007782102</v>
      </c>
      <c r="AB66" s="3">
        <v>22000</v>
      </c>
      <c r="AC66" s="4">
        <f t="shared" ref="AC66:AC78" si="39">+AC65+AB66</f>
        <v>438283</v>
      </c>
    </row>
    <row r="67" spans="1:29" x14ac:dyDescent="0.25">
      <c r="A67" s="2">
        <v>43917</v>
      </c>
      <c r="B67" s="3">
        <v>593291</v>
      </c>
      <c r="C67" s="3">
        <v>27198</v>
      </c>
      <c r="D67" s="3">
        <v>130909</v>
      </c>
      <c r="E67" s="3">
        <v>4682</v>
      </c>
      <c r="F67" s="3">
        <v>54</v>
      </c>
      <c r="G67" s="3">
        <v>256</v>
      </c>
      <c r="H67" s="3">
        <v>994</v>
      </c>
      <c r="I67" s="3">
        <v>18</v>
      </c>
      <c r="J67" s="3">
        <v>0</v>
      </c>
      <c r="K67" s="3">
        <v>101657</v>
      </c>
      <c r="L67" s="1">
        <f t="shared" si="35"/>
        <v>0.17202274409102697</v>
      </c>
      <c r="M67" s="1">
        <f t="shared" si="19"/>
        <v>0.30777064874223442</v>
      </c>
      <c r="N67" s="4">
        <f t="shared" si="36"/>
        <v>435184</v>
      </c>
      <c r="O67" s="3">
        <f t="shared" si="23"/>
        <v>102059.54586450948</v>
      </c>
      <c r="P67" s="4">
        <f t="shared" si="37"/>
        <v>21075.803732097731</v>
      </c>
      <c r="Q67">
        <f t="shared" si="17"/>
        <v>63700</v>
      </c>
      <c r="R67" s="10">
        <f t="shared" si="18"/>
        <v>0.12028150025208133</v>
      </c>
      <c r="S67" s="4">
        <f t="shared" si="21"/>
        <v>4402176</v>
      </c>
      <c r="T67" s="3">
        <f t="shared" si="38"/>
        <v>5932.91</v>
      </c>
      <c r="U67" s="3">
        <f t="shared" ref="U67:U98" si="40">K66/100</f>
        <v>838.36</v>
      </c>
      <c r="V67" s="4">
        <f t="shared" si="12"/>
        <v>98</v>
      </c>
      <c r="W67" s="4">
        <f t="shared" si="13"/>
        <v>534.14285714285711</v>
      </c>
      <c r="X67" s="13">
        <f t="shared" si="11"/>
        <v>2.1798785304610773</v>
      </c>
      <c r="Y67" s="17">
        <f t="shared" si="14"/>
        <v>5.3220773781477408</v>
      </c>
      <c r="Z67" s="21">
        <f t="shared" si="31"/>
        <v>4.9650053022269356</v>
      </c>
      <c r="AA67" s="12">
        <f t="shared" si="16"/>
        <v>3.2272727272727271</v>
      </c>
      <c r="AB67" s="3">
        <v>24000</v>
      </c>
      <c r="AC67" s="4">
        <f t="shared" si="39"/>
        <v>462283</v>
      </c>
    </row>
    <row r="68" spans="1:29" x14ac:dyDescent="0.25">
      <c r="A68" s="5">
        <v>43918</v>
      </c>
      <c r="B68" s="3">
        <v>660693</v>
      </c>
      <c r="C68" s="3">
        <v>30652</v>
      </c>
      <c r="D68" s="3">
        <v>139409</v>
      </c>
      <c r="E68" s="3">
        <v>5576</v>
      </c>
      <c r="F68" s="3">
        <v>61</v>
      </c>
      <c r="G68" s="3">
        <v>466</v>
      </c>
      <c r="H68" s="3">
        <v>1144</v>
      </c>
      <c r="I68" s="3">
        <v>18</v>
      </c>
      <c r="J68" s="3">
        <v>0</v>
      </c>
      <c r="K68" s="3">
        <v>121465</v>
      </c>
      <c r="L68" s="1">
        <f t="shared" si="35"/>
        <v>0.18024120756669665</v>
      </c>
      <c r="M68" s="1">
        <f t="shared" si="19"/>
        <v>0.3394124616594138</v>
      </c>
      <c r="N68" s="4">
        <f t="shared" si="36"/>
        <v>490632</v>
      </c>
      <c r="O68" s="3">
        <f t="shared" si="23"/>
        <v>119084.10415086351</v>
      </c>
      <c r="P68" s="4">
        <f t="shared" si="37"/>
        <v>23692.427619345879</v>
      </c>
      <c r="Q68">
        <f t="shared" si="17"/>
        <v>67402</v>
      </c>
      <c r="R68" s="10">
        <f t="shared" si="18"/>
        <v>0.11360698207119271</v>
      </c>
      <c r="S68" s="4">
        <f t="shared" si="21"/>
        <v>4751488</v>
      </c>
      <c r="T68" s="3">
        <f t="shared" si="38"/>
        <v>6606.93</v>
      </c>
      <c r="U68" s="3">
        <f t="shared" si="40"/>
        <v>1016.57</v>
      </c>
      <c r="V68" s="4">
        <f t="shared" si="12"/>
        <v>109.57142857142857</v>
      </c>
      <c r="W68" s="4">
        <f t="shared" si="13"/>
        <v>614</v>
      </c>
      <c r="X68" s="13">
        <f t="shared" si="11"/>
        <v>2.1695640466558084</v>
      </c>
      <c r="Y68" s="17">
        <f t="shared" si="14"/>
        <v>4.7646412740752364</v>
      </c>
      <c r="Z68" s="21">
        <f t="shared" si="31"/>
        <v>4.3630672926447573</v>
      </c>
      <c r="AA68" s="12">
        <f t="shared" si="16"/>
        <v>3.0344827586206895</v>
      </c>
      <c r="AB68" s="3">
        <v>26000</v>
      </c>
      <c r="AC68" s="4">
        <f t="shared" si="39"/>
        <v>488283</v>
      </c>
    </row>
    <row r="69" spans="1:29" x14ac:dyDescent="0.25">
      <c r="A69" s="2">
        <v>43919</v>
      </c>
      <c r="B69" s="3">
        <v>720140</v>
      </c>
      <c r="C69" s="3">
        <v>33925</v>
      </c>
      <c r="D69" s="3">
        <v>149076</v>
      </c>
      <c r="E69" s="3">
        <v>6280</v>
      </c>
      <c r="F69" s="3">
        <v>64</v>
      </c>
      <c r="G69" s="3">
        <v>466</v>
      </c>
      <c r="H69" s="3">
        <v>1355</v>
      </c>
      <c r="I69" s="3">
        <v>21</v>
      </c>
      <c r="J69" s="3">
        <v>0</v>
      </c>
      <c r="K69" s="3">
        <v>140909</v>
      </c>
      <c r="L69" s="1">
        <f t="shared" si="35"/>
        <v>0.18538150064753744</v>
      </c>
      <c r="M69" s="1">
        <f t="shared" si="19"/>
        <v>0.36539787169876353</v>
      </c>
      <c r="N69" s="4">
        <f t="shared" si="36"/>
        <v>537139</v>
      </c>
      <c r="O69" s="3">
        <f t="shared" si="23"/>
        <v>133500.63387631762</v>
      </c>
      <c r="P69" s="4">
        <f t="shared" si="37"/>
        <v>24232.823149081087</v>
      </c>
      <c r="Q69">
        <f t="shared" si="17"/>
        <v>59447</v>
      </c>
      <c r="R69" s="10">
        <f t="shared" si="18"/>
        <v>8.9976736547836889E-2</v>
      </c>
      <c r="S69" s="4">
        <f t="shared" si="21"/>
        <v>4297472</v>
      </c>
      <c r="T69" s="3">
        <f t="shared" si="38"/>
        <v>7201.4</v>
      </c>
      <c r="U69" s="3">
        <f t="shared" si="40"/>
        <v>1214.6500000000001</v>
      </c>
      <c r="V69" s="4">
        <f t="shared" si="12"/>
        <v>132.85714285714286</v>
      </c>
      <c r="W69" s="4">
        <f t="shared" si="13"/>
        <v>687.14285714285711</v>
      </c>
      <c r="X69" s="13">
        <f t="shared" si="11"/>
        <v>2.1367871342947007</v>
      </c>
      <c r="Y69" s="17">
        <f t="shared" si="14"/>
        <v>4.1755763646061759</v>
      </c>
      <c r="Z69" s="21">
        <f t="shared" si="31"/>
        <v>4.2721088435374153</v>
      </c>
      <c r="AA69" s="12">
        <f t="shared" si="16"/>
        <v>3.1882352941176473</v>
      </c>
      <c r="AB69" s="3">
        <f>+AC68*0.13</f>
        <v>63476.79</v>
      </c>
      <c r="AC69" s="4">
        <f t="shared" si="39"/>
        <v>551759.79</v>
      </c>
    </row>
    <row r="70" spans="1:29" x14ac:dyDescent="0.25">
      <c r="A70" s="5">
        <v>43920</v>
      </c>
      <c r="B70" s="3">
        <v>782389</v>
      </c>
      <c r="C70" s="3">
        <v>37582</v>
      </c>
      <c r="D70" s="3">
        <v>164560</v>
      </c>
      <c r="E70" s="3">
        <v>7398</v>
      </c>
      <c r="F70" s="3">
        <v>80</v>
      </c>
      <c r="G70" s="3">
        <v>466</v>
      </c>
      <c r="H70" s="3">
        <v>1706</v>
      </c>
      <c r="I70" s="3">
        <v>31</v>
      </c>
      <c r="J70" s="3">
        <v>0</v>
      </c>
      <c r="K70" s="3">
        <v>161831</v>
      </c>
      <c r="L70" s="1">
        <f t="shared" si="35"/>
        <v>0.18591880954972248</v>
      </c>
      <c r="M70" s="1">
        <f t="shared" si="19"/>
        <v>0.39508431100458347</v>
      </c>
      <c r="N70" s="4">
        <f t="shared" si="36"/>
        <v>580247</v>
      </c>
      <c r="O70" s="3">
        <f t="shared" si="23"/>
        <v>145460.83148479782</v>
      </c>
      <c r="P70" s="4">
        <f t="shared" si="37"/>
        <v>20396.628529694193</v>
      </c>
      <c r="Q70">
        <f t="shared" si="17"/>
        <v>62249</v>
      </c>
      <c r="R70" s="10">
        <f t="shared" si="18"/>
        <v>8.6440136640097753E-2</v>
      </c>
      <c r="S70" s="4">
        <f t="shared" si="21"/>
        <v>5089536</v>
      </c>
      <c r="T70" s="3">
        <f t="shared" si="38"/>
        <v>7823.89</v>
      </c>
      <c r="U70" s="3">
        <f t="shared" si="40"/>
        <v>1409.09</v>
      </c>
      <c r="V70" s="4">
        <f t="shared" si="12"/>
        <v>171.85714285714286</v>
      </c>
      <c r="W70" s="4">
        <f t="shared" si="13"/>
        <v>758.57142857142856</v>
      </c>
      <c r="X70" s="13">
        <f t="shared" si="11"/>
        <v>2.0682637073302264</v>
      </c>
      <c r="Y70" s="17">
        <f t="shared" si="14"/>
        <v>3.7063646565742161</v>
      </c>
      <c r="Z70" s="21">
        <f t="shared" si="31"/>
        <v>3.5431034482758621</v>
      </c>
      <c r="AA70" s="12">
        <f t="shared" si="16"/>
        <v>3.3916500994035785</v>
      </c>
      <c r="AB70" s="3">
        <f t="shared" ref="AB70:AB133" si="41">+AC69*0.13</f>
        <v>71728.772700000001</v>
      </c>
      <c r="AC70" s="4">
        <f t="shared" si="39"/>
        <v>623488.56270000001</v>
      </c>
    </row>
    <row r="71" spans="1:29" x14ac:dyDescent="0.25">
      <c r="A71" s="2">
        <v>43921</v>
      </c>
      <c r="B71" s="3">
        <v>857487</v>
      </c>
      <c r="C71" s="3">
        <v>42107</v>
      </c>
      <c r="D71" s="3">
        <v>178028</v>
      </c>
      <c r="E71" s="3">
        <v>8527</v>
      </c>
      <c r="F71" s="3">
        <v>101</v>
      </c>
      <c r="G71" s="3">
        <v>1592</v>
      </c>
      <c r="H71" s="3">
        <v>1966</v>
      </c>
      <c r="I71" s="3">
        <v>33</v>
      </c>
      <c r="J71" s="3">
        <v>0</v>
      </c>
      <c r="K71" s="3">
        <v>188172</v>
      </c>
      <c r="L71" s="1">
        <f t="shared" si="35"/>
        <v>0.19127807936039248</v>
      </c>
      <c r="M71" s="1">
        <f t="shared" si="19"/>
        <v>0.43016365976748461</v>
      </c>
      <c r="N71" s="4">
        <f t="shared" si="36"/>
        <v>637352</v>
      </c>
      <c r="O71" s="3">
        <f t="shared" si="23"/>
        <v>164018.46643650488</v>
      </c>
      <c r="P71" s="4">
        <f t="shared" si="37"/>
        <v>21239.015084333747</v>
      </c>
      <c r="Q71">
        <f t="shared" si="17"/>
        <v>75098</v>
      </c>
      <c r="R71" s="10">
        <f t="shared" si="18"/>
        <v>9.5985500818646485E-2</v>
      </c>
      <c r="S71" s="4">
        <f t="shared" si="21"/>
        <v>6116352</v>
      </c>
      <c r="T71" s="3">
        <f t="shared" si="38"/>
        <v>8574.8700000000008</v>
      </c>
      <c r="U71" s="3">
        <f t="shared" si="40"/>
        <v>1618.31</v>
      </c>
      <c r="V71" s="4">
        <f t="shared" si="12"/>
        <v>196.85714285714286</v>
      </c>
      <c r="W71" s="4">
        <f t="shared" si="13"/>
        <v>819.57142857142856</v>
      </c>
      <c r="X71" s="13">
        <f t="shared" si="11"/>
        <v>2.0515908144759569</v>
      </c>
      <c r="Y71" s="17">
        <f t="shared" si="14"/>
        <v>3.501786511835641</v>
      </c>
      <c r="Z71" s="21">
        <f t="shared" si="31"/>
        <v>3.0562724014336919</v>
      </c>
      <c r="AA71" s="12">
        <f t="shared" si="16"/>
        <v>3.3435374149659864</v>
      </c>
      <c r="AB71" s="3">
        <f t="shared" si="41"/>
        <v>81053.513151000006</v>
      </c>
      <c r="AC71" s="4">
        <f t="shared" si="39"/>
        <v>704542.07585100003</v>
      </c>
    </row>
    <row r="72" spans="1:29" x14ac:dyDescent="0.25">
      <c r="A72" s="5">
        <v>43922</v>
      </c>
      <c r="B72" s="3">
        <v>932605</v>
      </c>
      <c r="C72" s="3">
        <v>46809</v>
      </c>
      <c r="D72" s="3">
        <v>193171</v>
      </c>
      <c r="E72" s="3">
        <v>9560</v>
      </c>
      <c r="F72" s="3">
        <v>109</v>
      </c>
      <c r="G72" s="3">
        <v>1324</v>
      </c>
      <c r="H72" s="3">
        <v>2392</v>
      </c>
      <c r="I72" s="3">
        <v>37</v>
      </c>
      <c r="J72" s="3">
        <v>0</v>
      </c>
      <c r="K72" s="3">
        <v>213372</v>
      </c>
      <c r="L72" s="1">
        <f t="shared" ref="L72:L102" si="42">C72/(C72+D72)</f>
        <v>0.19505375447953996</v>
      </c>
      <c r="M72" s="1">
        <f t="shared" si="19"/>
        <v>0.45981335952848723</v>
      </c>
      <c r="N72" s="4">
        <f t="shared" ref="N72:N102" si="43">B72-C72-D72</f>
        <v>692625</v>
      </c>
      <c r="O72" s="3">
        <f t="shared" ref="O72:O102" si="44">L72*B72</f>
        <v>181908.10669639136</v>
      </c>
      <c r="P72" s="4">
        <f t="shared" ref="P72:P102" si="45">(O72+O71)/2-O70</f>
        <v>27502.455081650289</v>
      </c>
      <c r="Q72">
        <f t="shared" ref="Q72:Q102" si="46">B72-B71</f>
        <v>75118</v>
      </c>
      <c r="R72" s="10">
        <f t="shared" ref="R72:R102" si="47">Q72/B71</f>
        <v>8.7602494265219183E-2</v>
      </c>
      <c r="S72" s="4">
        <f t="shared" si="21"/>
        <v>7074816</v>
      </c>
      <c r="T72" s="3">
        <f t="shared" si="38"/>
        <v>9326.0499999999993</v>
      </c>
      <c r="U72" s="3">
        <f t="shared" si="40"/>
        <v>1881.72</v>
      </c>
      <c r="V72" s="4">
        <f t="shared" si="12"/>
        <v>243.42857142857142</v>
      </c>
      <c r="W72" s="4">
        <f t="shared" si="13"/>
        <v>901.28571428571433</v>
      </c>
      <c r="X72" s="13">
        <f t="shared" si="11"/>
        <v>1.9944759770228018</v>
      </c>
      <c r="Y72" s="17">
        <f t="shared" si="14"/>
        <v>3.2438201222293168</v>
      </c>
      <c r="Z72" s="21">
        <f t="shared" si="31"/>
        <v>2.940633651184251</v>
      </c>
      <c r="AA72" s="12">
        <f t="shared" si="16"/>
        <v>3.4767441860465116</v>
      </c>
      <c r="AB72" s="3">
        <f t="shared" si="41"/>
        <v>91590.469860630008</v>
      </c>
      <c r="AC72" s="4">
        <f t="shared" si="39"/>
        <v>796132.54571163002</v>
      </c>
    </row>
    <row r="73" spans="1:29" x14ac:dyDescent="0.25">
      <c r="A73" s="2">
        <v>43923</v>
      </c>
      <c r="B73" s="3">
        <v>1013303</v>
      </c>
      <c r="C73" s="3">
        <v>52983</v>
      </c>
      <c r="D73" s="3">
        <v>210263</v>
      </c>
      <c r="E73" s="3">
        <v>11284</v>
      </c>
      <c r="F73" s="3">
        <v>139</v>
      </c>
      <c r="G73" s="3">
        <v>1735</v>
      </c>
      <c r="H73" s="3">
        <v>2793</v>
      </c>
      <c r="I73" s="3">
        <v>53</v>
      </c>
      <c r="J73" s="3">
        <v>0</v>
      </c>
      <c r="K73" s="3">
        <v>243599</v>
      </c>
      <c r="L73" s="1">
        <f t="shared" si="42"/>
        <v>0.20126801546842119</v>
      </c>
      <c r="M73" s="1">
        <f t="shared" si="19"/>
        <v>0.50061415775350537</v>
      </c>
      <c r="N73" s="4">
        <f t="shared" si="43"/>
        <v>750057</v>
      </c>
      <c r="O73" s="3">
        <f t="shared" si="44"/>
        <v>203945.48387819758</v>
      </c>
      <c r="P73" s="4">
        <f t="shared" si="45"/>
        <v>28908.328850789607</v>
      </c>
      <c r="Q73">
        <f t="shared" si="46"/>
        <v>80698</v>
      </c>
      <c r="R73" s="10">
        <f t="shared" si="47"/>
        <v>8.652966690077793E-2</v>
      </c>
      <c r="S73" s="4">
        <f t="shared" si="21"/>
        <v>7889408</v>
      </c>
      <c r="T73" s="3">
        <f t="shared" si="38"/>
        <v>10133.030000000001</v>
      </c>
      <c r="U73" s="3">
        <f t="shared" si="40"/>
        <v>2133.7199999999998</v>
      </c>
      <c r="V73" s="4">
        <f t="shared" si="12"/>
        <v>276.42857142857144</v>
      </c>
      <c r="W73" s="4">
        <f t="shared" si="13"/>
        <v>1034.5714285714287</v>
      </c>
      <c r="X73" s="13">
        <f t="shared" ref="X73:X136" si="48">B73/B66</f>
        <v>1.913368996074329</v>
      </c>
      <c r="Y73" s="17">
        <f t="shared" si="14"/>
        <v>2.9056610525311322</v>
      </c>
      <c r="Z73" s="21">
        <f t="shared" si="31"/>
        <v>2.7916872835230082</v>
      </c>
      <c r="AA73" s="12">
        <f t="shared" si="16"/>
        <v>3.2552447552447554</v>
      </c>
      <c r="AB73" s="3">
        <f t="shared" si="41"/>
        <v>103497.2309425119</v>
      </c>
      <c r="AC73" s="4">
        <f t="shared" si="39"/>
        <v>899629.77665414196</v>
      </c>
    </row>
    <row r="74" spans="1:29" x14ac:dyDescent="0.25">
      <c r="A74" s="5">
        <v>43924</v>
      </c>
      <c r="B74" s="3">
        <v>1095917</v>
      </c>
      <c r="C74" s="3">
        <v>58787</v>
      </c>
      <c r="D74" s="3">
        <v>225796</v>
      </c>
      <c r="E74" s="3">
        <v>12437</v>
      </c>
      <c r="F74" s="3">
        <v>179</v>
      </c>
      <c r="G74" s="3">
        <v>2175</v>
      </c>
      <c r="H74" s="3">
        <v>3255</v>
      </c>
      <c r="I74" s="3">
        <v>67</v>
      </c>
      <c r="J74" s="3">
        <v>0</v>
      </c>
      <c r="K74" s="3">
        <v>275586</v>
      </c>
      <c r="L74" s="1">
        <f t="shared" si="42"/>
        <v>0.20657242351089136</v>
      </c>
      <c r="M74" s="1">
        <f t="shared" si="19"/>
        <v>0.53523011790412889</v>
      </c>
      <c r="N74" s="4">
        <f t="shared" si="43"/>
        <v>811334</v>
      </c>
      <c r="O74" s="3">
        <f t="shared" si="44"/>
        <v>226386.23065678554</v>
      </c>
      <c r="P74" s="4">
        <f t="shared" si="45"/>
        <v>33257.750571100216</v>
      </c>
      <c r="Q74">
        <f t="shared" si="46"/>
        <v>82614</v>
      </c>
      <c r="R74" s="10">
        <f t="shared" si="47"/>
        <v>8.1529414202859363E-2</v>
      </c>
      <c r="S74" s="4">
        <f t="shared" si="21"/>
        <v>8804352</v>
      </c>
      <c r="T74" s="3">
        <f t="shared" si="38"/>
        <v>10959.17</v>
      </c>
      <c r="U74" s="3">
        <f t="shared" si="40"/>
        <v>2435.9899999999998</v>
      </c>
      <c r="V74" s="4">
        <f t="shared" si="12"/>
        <v>323</v>
      </c>
      <c r="W74" s="4">
        <f t="shared" si="13"/>
        <v>1107.8571428571429</v>
      </c>
      <c r="X74" s="13">
        <f t="shared" si="48"/>
        <v>1.8471829169834026</v>
      </c>
      <c r="Y74" s="17">
        <f t="shared" si="14"/>
        <v>2.7109397286955152</v>
      </c>
      <c r="Z74" s="21">
        <f t="shared" si="31"/>
        <v>2.6563434429730886</v>
      </c>
      <c r="AA74" s="12">
        <f t="shared" si="16"/>
        <v>3.2746478873239435</v>
      </c>
      <c r="AB74" s="3">
        <f t="shared" si="41"/>
        <v>116951.87096503846</v>
      </c>
      <c r="AC74" s="4">
        <f t="shared" si="39"/>
        <v>1016581.6476191804</v>
      </c>
    </row>
    <row r="75" spans="1:29" x14ac:dyDescent="0.25">
      <c r="A75" s="2">
        <v>43925</v>
      </c>
      <c r="B75" s="3">
        <v>1197408</v>
      </c>
      <c r="C75" s="3">
        <v>64606</v>
      </c>
      <c r="D75" s="3">
        <v>246152</v>
      </c>
      <c r="E75" s="3">
        <v>12978</v>
      </c>
      <c r="F75" s="3">
        <v>218</v>
      </c>
      <c r="G75" s="3">
        <v>2577</v>
      </c>
      <c r="H75" s="3">
        <v>3630</v>
      </c>
      <c r="I75" s="3">
        <v>94</v>
      </c>
      <c r="J75" s="3">
        <v>0</v>
      </c>
      <c r="K75" s="3">
        <v>308853</v>
      </c>
      <c r="L75" s="1">
        <f t="shared" si="42"/>
        <v>0.20789810720882487</v>
      </c>
      <c r="M75" s="1">
        <f t="shared" si="19"/>
        <v>0.56880491627194452</v>
      </c>
      <c r="N75" s="4">
        <f t="shared" si="43"/>
        <v>886650</v>
      </c>
      <c r="O75" s="3">
        <f t="shared" si="44"/>
        <v>248938.85675670457</v>
      </c>
      <c r="P75" s="4">
        <f t="shared" si="45"/>
        <v>33717.05982854747</v>
      </c>
      <c r="Q75">
        <f t="shared" si="46"/>
        <v>101491</v>
      </c>
      <c r="R75" s="10">
        <f t="shared" si="47"/>
        <v>9.2608290591349521E-2</v>
      </c>
      <c r="S75" s="4">
        <f t="shared" si="21"/>
        <v>9502976</v>
      </c>
      <c r="T75" s="3">
        <f t="shared" si="38"/>
        <v>11974.08</v>
      </c>
      <c r="U75" s="3">
        <f t="shared" si="40"/>
        <v>2755.86</v>
      </c>
      <c r="V75" s="4">
        <f t="shared" si="12"/>
        <v>355.14285714285717</v>
      </c>
      <c r="W75" s="4">
        <f t="shared" si="13"/>
        <v>1057.4285714285713</v>
      </c>
      <c r="X75" s="13">
        <f t="shared" si="48"/>
        <v>1.8123515762994311</v>
      </c>
      <c r="Y75" s="17">
        <f t="shared" si="14"/>
        <v>2.5427324743753346</v>
      </c>
      <c r="Z75" s="21">
        <f t="shared" si="31"/>
        <v>2.3274748923959829</v>
      </c>
      <c r="AA75" s="12">
        <f t="shared" si="16"/>
        <v>3.1730769230769229</v>
      </c>
      <c r="AB75" s="3">
        <f t="shared" si="41"/>
        <v>132155.61419049345</v>
      </c>
      <c r="AC75" s="4">
        <f t="shared" si="39"/>
        <v>1148737.2618096739</v>
      </c>
    </row>
    <row r="76" spans="1:29" x14ac:dyDescent="0.25">
      <c r="A76" s="5">
        <v>43926</v>
      </c>
      <c r="B76" s="3">
        <v>1272115</v>
      </c>
      <c r="C76" s="3">
        <v>69374</v>
      </c>
      <c r="D76" s="3">
        <v>260012</v>
      </c>
      <c r="E76" s="3">
        <v>15756</v>
      </c>
      <c r="F76" s="3">
        <v>259</v>
      </c>
      <c r="G76" s="3">
        <v>3012</v>
      </c>
      <c r="H76" s="3">
        <v>4354</v>
      </c>
      <c r="I76" s="3">
        <v>119</v>
      </c>
      <c r="J76" s="3">
        <v>0</v>
      </c>
      <c r="K76" s="3">
        <v>337072</v>
      </c>
      <c r="L76" s="1">
        <f t="shared" si="42"/>
        <v>0.21061611604621933</v>
      </c>
      <c r="M76" s="1">
        <f t="shared" si="19"/>
        <v>0.58502976843028454</v>
      </c>
      <c r="N76" s="4">
        <f t="shared" si="43"/>
        <v>942729</v>
      </c>
      <c r="O76" s="3">
        <f t="shared" si="44"/>
        <v>267927.92046413629</v>
      </c>
      <c r="P76" s="4">
        <f t="shared" si="45"/>
        <v>32047.157953634887</v>
      </c>
      <c r="Q76">
        <f t="shared" si="46"/>
        <v>74707</v>
      </c>
      <c r="R76" s="10">
        <f t="shared" si="47"/>
        <v>6.2390597022902804E-2</v>
      </c>
      <c r="S76" s="4">
        <f t="shared" si="21"/>
        <v>8594944</v>
      </c>
      <c r="T76" s="3">
        <f t="shared" si="38"/>
        <v>12721.15</v>
      </c>
      <c r="U76" s="3">
        <f t="shared" si="40"/>
        <v>3088.53</v>
      </c>
      <c r="V76" s="4">
        <f t="shared" si="12"/>
        <v>428.42857142857144</v>
      </c>
      <c r="W76" s="4">
        <f t="shared" si="13"/>
        <v>1353.7142857142858</v>
      </c>
      <c r="X76" s="13">
        <f t="shared" si="48"/>
        <v>1.7664829061015914</v>
      </c>
      <c r="Y76" s="17">
        <f t="shared" si="14"/>
        <v>2.392125414274461</v>
      </c>
      <c r="Z76" s="21">
        <f t="shared" si="31"/>
        <v>2.5089171974522295</v>
      </c>
      <c r="AA76" s="12">
        <f t="shared" si="16"/>
        <v>3.2132841328413284</v>
      </c>
      <c r="AB76" s="3">
        <f t="shared" si="41"/>
        <v>149335.84403525761</v>
      </c>
      <c r="AC76" s="4">
        <f t="shared" si="39"/>
        <v>1298073.1058449314</v>
      </c>
    </row>
    <row r="77" spans="1:29" x14ac:dyDescent="0.25">
      <c r="A77" s="2">
        <v>43927</v>
      </c>
      <c r="B77" s="3">
        <v>1345101</v>
      </c>
      <c r="C77" s="3">
        <v>74565</v>
      </c>
      <c r="D77" s="3">
        <v>276515</v>
      </c>
      <c r="E77" s="3">
        <v>16563</v>
      </c>
      <c r="F77" s="3">
        <v>339</v>
      </c>
      <c r="G77" s="3">
        <v>3256</v>
      </c>
      <c r="H77" s="3">
        <v>4347</v>
      </c>
      <c r="I77" s="3">
        <v>150</v>
      </c>
      <c r="J77" s="3">
        <v>0</v>
      </c>
      <c r="K77" s="3">
        <v>366667</v>
      </c>
      <c r="L77" s="1">
        <f t="shared" si="42"/>
        <v>0.21238749003076221</v>
      </c>
      <c r="M77" s="1">
        <f t="shared" si="19"/>
        <v>0.59242045048266001</v>
      </c>
      <c r="N77" s="4">
        <f t="shared" si="43"/>
        <v>994021</v>
      </c>
      <c r="O77" s="3">
        <f t="shared" si="44"/>
        <v>285682.62522786827</v>
      </c>
      <c r="P77" s="4">
        <f t="shared" si="45"/>
        <v>27866.41608929768</v>
      </c>
      <c r="Q77">
        <f t="shared" si="46"/>
        <v>72986</v>
      </c>
      <c r="R77" s="10">
        <f t="shared" si="47"/>
        <v>5.7373743725999612E-2</v>
      </c>
      <c r="S77" s="4">
        <f t="shared" si="21"/>
        <v>10179072</v>
      </c>
      <c r="T77" s="3">
        <f t="shared" si="38"/>
        <v>13451.01</v>
      </c>
      <c r="U77" s="3">
        <f t="shared" si="40"/>
        <v>3370.72</v>
      </c>
      <c r="V77" s="4">
        <f t="shared" ref="V77:V140" si="49">(H77-H70)/7</f>
        <v>377.28571428571428</v>
      </c>
      <c r="W77" s="4">
        <f t="shared" ref="W77:W140" si="50">(E77-E70)/7</f>
        <v>1309.2857142857142</v>
      </c>
      <c r="X77" s="13">
        <f t="shared" si="48"/>
        <v>1.7192227907089697</v>
      </c>
      <c r="Y77" s="17">
        <f t="shared" ref="Y77:Y140" si="51">K77/K70</f>
        <v>2.2657401857493311</v>
      </c>
      <c r="Z77" s="21">
        <f t="shared" ref="Z77:Z108" si="52">E77/E70</f>
        <v>2.2388483373884833</v>
      </c>
      <c r="AA77" s="12">
        <f t="shared" si="16"/>
        <v>2.5480656506447832</v>
      </c>
      <c r="AB77" s="3">
        <f t="shared" si="41"/>
        <v>168749.50375984109</v>
      </c>
      <c r="AC77" s="4">
        <f t="shared" si="39"/>
        <v>1466822.6096047726</v>
      </c>
    </row>
    <row r="78" spans="1:29" x14ac:dyDescent="0.25">
      <c r="A78" s="5">
        <v>43928</v>
      </c>
      <c r="B78" s="3">
        <v>1426096</v>
      </c>
      <c r="C78" s="3">
        <v>81865</v>
      </c>
      <c r="D78" s="3">
        <v>300054</v>
      </c>
      <c r="E78" s="3">
        <v>17872</v>
      </c>
      <c r="F78" s="3">
        <v>375</v>
      </c>
      <c r="G78" s="3">
        <v>3791</v>
      </c>
      <c r="H78" s="3">
        <v>4726</v>
      </c>
      <c r="I78" s="3">
        <v>153</v>
      </c>
      <c r="J78" s="3">
        <v>0</v>
      </c>
      <c r="K78" s="3">
        <v>396223</v>
      </c>
      <c r="L78" s="1">
        <f t="shared" si="42"/>
        <v>0.21435173426826107</v>
      </c>
      <c r="M78" s="1">
        <f t="shared" si="19"/>
        <v>0.6378610442330318</v>
      </c>
      <c r="N78" s="4">
        <f t="shared" si="43"/>
        <v>1044177</v>
      </c>
      <c r="O78" s="3">
        <f t="shared" si="44"/>
        <v>305686.15083303006</v>
      </c>
      <c r="P78" s="4">
        <f t="shared" si="45"/>
        <v>27756.467566312873</v>
      </c>
      <c r="Q78">
        <f t="shared" si="46"/>
        <v>80995</v>
      </c>
      <c r="R78" s="10">
        <f t="shared" si="47"/>
        <v>6.0214809148160624E-2</v>
      </c>
      <c r="S78" s="4">
        <f t="shared" si="21"/>
        <v>12232704</v>
      </c>
      <c r="T78" s="3">
        <f t="shared" si="38"/>
        <v>14260.96</v>
      </c>
      <c r="U78" s="3">
        <f t="shared" si="40"/>
        <v>3666.67</v>
      </c>
      <c r="V78" s="4">
        <f t="shared" si="49"/>
        <v>394.28571428571428</v>
      </c>
      <c r="W78" s="4">
        <f t="shared" si="50"/>
        <v>1335</v>
      </c>
      <c r="X78" s="13">
        <f t="shared" si="48"/>
        <v>1.6631109276292235</v>
      </c>
      <c r="Y78" s="17">
        <f t="shared" si="51"/>
        <v>2.1056427098611907</v>
      </c>
      <c r="Z78" s="21">
        <f t="shared" si="52"/>
        <v>2.0959305734724993</v>
      </c>
      <c r="AA78" s="12">
        <f t="shared" ref="AA78:AA141" si="53">H78/H71</f>
        <v>2.4038657171922684</v>
      </c>
      <c r="AB78" s="3">
        <f t="shared" si="41"/>
        <v>190686.93924862045</v>
      </c>
      <c r="AC78" s="4">
        <f t="shared" si="39"/>
        <v>1657509.5488533932</v>
      </c>
    </row>
    <row r="79" spans="1:29" x14ac:dyDescent="0.25">
      <c r="A79" s="2">
        <v>43929</v>
      </c>
      <c r="B79" s="3">
        <v>1511104</v>
      </c>
      <c r="C79" s="3">
        <v>88338</v>
      </c>
      <c r="D79" s="3">
        <v>328661</v>
      </c>
      <c r="E79" s="3">
        <v>19141</v>
      </c>
      <c r="F79" s="3">
        <v>407</v>
      </c>
      <c r="G79" s="3">
        <v>4154</v>
      </c>
      <c r="H79" s="3">
        <v>5276</v>
      </c>
      <c r="I79" s="3">
        <v>153</v>
      </c>
      <c r="J79" s="3">
        <v>0</v>
      </c>
      <c r="K79" s="3">
        <v>429052</v>
      </c>
      <c r="L79" s="1">
        <f t="shared" si="42"/>
        <v>0.2118422346336562</v>
      </c>
      <c r="M79" s="1">
        <f t="shared" si="19"/>
        <v>0.60841776118683411</v>
      </c>
      <c r="N79" s="4">
        <f t="shared" si="43"/>
        <v>1094105</v>
      </c>
      <c r="O79" s="3">
        <f t="shared" si="44"/>
        <v>320115.6481238564</v>
      </c>
      <c r="P79" s="4">
        <f t="shared" si="45"/>
        <v>27218.274250574934</v>
      </c>
      <c r="Q79">
        <f t="shared" si="46"/>
        <v>85008</v>
      </c>
      <c r="R79" s="10">
        <f t="shared" si="47"/>
        <v>5.9608890285085994E-2</v>
      </c>
      <c r="S79" s="4">
        <f t="shared" si="21"/>
        <v>14149632</v>
      </c>
      <c r="T79" s="3">
        <f t="shared" si="38"/>
        <v>15111.04</v>
      </c>
      <c r="U79" s="3">
        <f t="shared" si="40"/>
        <v>3962.23</v>
      </c>
      <c r="V79" s="4">
        <f t="shared" si="49"/>
        <v>412</v>
      </c>
      <c r="W79" s="4">
        <f t="shared" si="50"/>
        <v>1368.7142857142858</v>
      </c>
      <c r="X79" s="13">
        <f t="shared" si="48"/>
        <v>1.620304416124726</v>
      </c>
      <c r="Y79" s="17">
        <f t="shared" si="51"/>
        <v>2.0108167894569111</v>
      </c>
      <c r="Z79" s="21">
        <f t="shared" si="52"/>
        <v>2.0021966527196651</v>
      </c>
      <c r="AA79" s="12">
        <f t="shared" si="53"/>
        <v>2.2056856187290972</v>
      </c>
      <c r="AB79" s="3">
        <f t="shared" si="41"/>
        <v>215476.24135094113</v>
      </c>
      <c r="AC79" s="4">
        <f t="shared" ref="AC79:AC116" si="54">+AC78+AB79</f>
        <v>1872985.7902043343</v>
      </c>
    </row>
    <row r="80" spans="1:29" x14ac:dyDescent="0.25">
      <c r="A80" s="5">
        <v>43930</v>
      </c>
      <c r="B80" s="3">
        <v>1595350</v>
      </c>
      <c r="C80" s="3">
        <v>95455</v>
      </c>
      <c r="D80" s="3">
        <v>353975</v>
      </c>
      <c r="E80" s="3">
        <v>20654</v>
      </c>
      <c r="F80" s="3">
        <v>503</v>
      </c>
      <c r="G80" s="3">
        <v>5162</v>
      </c>
      <c r="H80" s="3">
        <v>5759</v>
      </c>
      <c r="I80" s="3">
        <v>200</v>
      </c>
      <c r="J80" s="3">
        <v>0</v>
      </c>
      <c r="K80" s="3">
        <v>461437</v>
      </c>
      <c r="L80" s="1">
        <f t="shared" si="42"/>
        <v>0.2123912511403333</v>
      </c>
      <c r="M80" s="1">
        <f t="shared" si="19"/>
        <v>0.61150295645712016</v>
      </c>
      <c r="N80" s="4">
        <f t="shared" si="43"/>
        <v>1145920</v>
      </c>
      <c r="O80" s="3">
        <f t="shared" si="44"/>
        <v>338838.38250673073</v>
      </c>
      <c r="P80" s="4">
        <f t="shared" si="45"/>
        <v>23790.864482263511</v>
      </c>
      <c r="Q80">
        <f t="shared" si="46"/>
        <v>84246</v>
      </c>
      <c r="R80" s="10">
        <f t="shared" si="47"/>
        <v>5.5751291770784805E-2</v>
      </c>
      <c r="S80" s="4">
        <f t="shared" si="21"/>
        <v>15778816</v>
      </c>
      <c r="T80" s="3">
        <f t="shared" si="38"/>
        <v>15953.5</v>
      </c>
      <c r="U80" s="3">
        <f t="shared" si="40"/>
        <v>4290.5200000000004</v>
      </c>
      <c r="V80" s="4">
        <f t="shared" si="49"/>
        <v>423.71428571428572</v>
      </c>
      <c r="W80" s="4">
        <f t="shared" si="50"/>
        <v>1338.5714285714287</v>
      </c>
      <c r="X80" s="13">
        <f t="shared" si="48"/>
        <v>1.5744056812226945</v>
      </c>
      <c r="Y80" s="17">
        <f t="shared" si="51"/>
        <v>1.8942483343527683</v>
      </c>
      <c r="Z80" s="21">
        <f t="shared" si="52"/>
        <v>1.8303792981212337</v>
      </c>
      <c r="AA80" s="12">
        <f t="shared" si="53"/>
        <v>2.0619405656999641</v>
      </c>
      <c r="AB80" s="3">
        <f t="shared" si="41"/>
        <v>243488.15272656348</v>
      </c>
      <c r="AC80" s="4">
        <f t="shared" si="54"/>
        <v>2116473.9429308977</v>
      </c>
    </row>
    <row r="81" spans="1:29" x14ac:dyDescent="0.25">
      <c r="A81" s="2">
        <v>43931</v>
      </c>
      <c r="B81" s="3">
        <v>1691719</v>
      </c>
      <c r="C81" s="3">
        <v>102525</v>
      </c>
      <c r="D81" s="3">
        <v>376096</v>
      </c>
      <c r="E81" s="3">
        <v>22059</v>
      </c>
      <c r="F81" s="3">
        <v>557</v>
      </c>
      <c r="G81" s="3">
        <v>5855</v>
      </c>
      <c r="H81" s="3">
        <v>6237</v>
      </c>
      <c r="I81" s="3">
        <v>222</v>
      </c>
      <c r="J81" s="3">
        <v>0</v>
      </c>
      <c r="K81" s="3">
        <v>496535</v>
      </c>
      <c r="L81" s="1">
        <f t="shared" si="42"/>
        <v>0.21420915505170063</v>
      </c>
      <c r="M81" s="1">
        <f t="shared" si="19"/>
        <v>0.61228328963791523</v>
      </c>
      <c r="N81" s="4">
        <f t="shared" si="43"/>
        <v>1213098</v>
      </c>
      <c r="O81" s="3">
        <f t="shared" si="44"/>
        <v>362381.69757490791</v>
      </c>
      <c r="P81" s="4">
        <f t="shared" si="45"/>
        <v>30494.391916962923</v>
      </c>
      <c r="Q81">
        <f t="shared" si="46"/>
        <v>96369</v>
      </c>
      <c r="R81" s="10">
        <f t="shared" si="47"/>
        <v>6.0406180461967593E-2</v>
      </c>
      <c r="S81" s="4">
        <f t="shared" si="21"/>
        <v>17608704</v>
      </c>
      <c r="T81" s="3">
        <f t="shared" si="38"/>
        <v>16917.189999999999</v>
      </c>
      <c r="U81" s="3">
        <f t="shared" si="40"/>
        <v>4614.37</v>
      </c>
      <c r="V81" s="4">
        <f t="shared" si="49"/>
        <v>426</v>
      </c>
      <c r="W81" s="4">
        <f t="shared" si="50"/>
        <v>1374.5714285714287</v>
      </c>
      <c r="X81" s="13">
        <f t="shared" si="48"/>
        <v>1.5436561345430357</v>
      </c>
      <c r="Y81" s="17">
        <f t="shared" si="51"/>
        <v>1.8017424687756272</v>
      </c>
      <c r="Z81" s="21">
        <f t="shared" si="52"/>
        <v>1.7736592425826163</v>
      </c>
      <c r="AA81" s="12">
        <f t="shared" si="53"/>
        <v>1.9161290322580644</v>
      </c>
      <c r="AB81" s="3">
        <f t="shared" si="41"/>
        <v>275141.61258101673</v>
      </c>
      <c r="AC81" s="4">
        <f t="shared" si="54"/>
        <v>2391615.5555119142</v>
      </c>
    </row>
    <row r="82" spans="1:29" x14ac:dyDescent="0.25">
      <c r="A82" s="5">
        <v>43932</v>
      </c>
      <c r="B82" s="3">
        <v>1771514</v>
      </c>
      <c r="C82" s="3">
        <v>108502</v>
      </c>
      <c r="D82" s="3">
        <v>402110</v>
      </c>
      <c r="E82" s="3">
        <v>23316</v>
      </c>
      <c r="F82" s="3">
        <v>654</v>
      </c>
      <c r="G82" s="3">
        <v>6589</v>
      </c>
      <c r="H82" s="3">
        <v>6648</v>
      </c>
      <c r="I82" s="3">
        <v>253</v>
      </c>
      <c r="J82" s="3">
        <v>0</v>
      </c>
      <c r="K82" s="3">
        <v>526396</v>
      </c>
      <c r="L82" s="1">
        <f t="shared" si="42"/>
        <v>0.21249402677571227</v>
      </c>
      <c r="M82" s="1">
        <f t="shared" si="19"/>
        <v>0.59765569056878143</v>
      </c>
      <c r="N82" s="4">
        <f t="shared" si="43"/>
        <v>1260902</v>
      </c>
      <c r="O82" s="3">
        <f t="shared" si="44"/>
        <v>376436.14334954915</v>
      </c>
      <c r="P82" s="4">
        <f t="shared" si="45"/>
        <v>30570.537955497799</v>
      </c>
      <c r="Q82">
        <f t="shared" si="46"/>
        <v>79795</v>
      </c>
      <c r="R82" s="10">
        <f t="shared" si="47"/>
        <v>4.7167998940722426E-2</v>
      </c>
      <c r="S82" s="4">
        <f t="shared" si="21"/>
        <v>19005952</v>
      </c>
      <c r="T82" s="3">
        <f t="shared" si="38"/>
        <v>17715.14</v>
      </c>
      <c r="U82" s="3">
        <f t="shared" si="40"/>
        <v>4965.3500000000004</v>
      </c>
      <c r="V82" s="4">
        <f t="shared" si="49"/>
        <v>431.14285714285717</v>
      </c>
      <c r="W82" s="4">
        <f t="shared" si="50"/>
        <v>1476.8571428571429</v>
      </c>
      <c r="X82" s="13">
        <f t="shared" si="48"/>
        <v>1.4794572944226194</v>
      </c>
      <c r="Y82" s="17">
        <f t="shared" si="51"/>
        <v>1.7043577365283809</v>
      </c>
      <c r="Z82" s="21">
        <f t="shared" si="52"/>
        <v>1.7965788257050392</v>
      </c>
      <c r="AA82" s="12">
        <f t="shared" si="53"/>
        <v>1.8314049586776859</v>
      </c>
      <c r="AB82" s="3">
        <f t="shared" si="41"/>
        <v>310910.02221654885</v>
      </c>
      <c r="AC82" s="4">
        <f t="shared" si="54"/>
        <v>2702525.5777284629</v>
      </c>
    </row>
    <row r="83" spans="1:29" x14ac:dyDescent="0.25">
      <c r="A83" s="2">
        <v>43933</v>
      </c>
      <c r="B83" s="3">
        <v>1846680</v>
      </c>
      <c r="C83" s="3">
        <v>114089</v>
      </c>
      <c r="D83" s="3">
        <v>421722</v>
      </c>
      <c r="E83" s="3">
        <v>24299</v>
      </c>
      <c r="F83" s="3">
        <v>713</v>
      </c>
      <c r="G83" s="3">
        <v>7123</v>
      </c>
      <c r="H83" s="3">
        <v>7049</v>
      </c>
      <c r="I83" s="3">
        <v>274</v>
      </c>
      <c r="J83" s="3">
        <v>0</v>
      </c>
      <c r="K83" s="3">
        <v>555313</v>
      </c>
      <c r="L83" s="1">
        <f t="shared" si="42"/>
        <v>0.21292769278719548</v>
      </c>
      <c r="M83" s="1">
        <f t="shared" si="19"/>
        <v>0.57863852146392925</v>
      </c>
      <c r="N83" s="4">
        <f t="shared" si="43"/>
        <v>1310869</v>
      </c>
      <c r="O83" s="3">
        <f t="shared" si="44"/>
        <v>393209.31171625812</v>
      </c>
      <c r="P83" s="4">
        <f t="shared" si="45"/>
        <v>22441.02995799575</v>
      </c>
      <c r="Q83">
        <f t="shared" si="46"/>
        <v>75166</v>
      </c>
      <c r="R83" s="10">
        <f t="shared" si="47"/>
        <v>4.2430373115877155E-2</v>
      </c>
      <c r="S83" s="4">
        <f t="shared" si="21"/>
        <v>17189888</v>
      </c>
      <c r="T83" s="3">
        <f t="shared" si="38"/>
        <v>18466.8</v>
      </c>
      <c r="U83" s="3">
        <f t="shared" si="40"/>
        <v>5263.96</v>
      </c>
      <c r="V83" s="4">
        <f t="shared" si="49"/>
        <v>385</v>
      </c>
      <c r="W83" s="4">
        <f t="shared" si="50"/>
        <v>1220.4285714285713</v>
      </c>
      <c r="X83" s="13">
        <f t="shared" si="48"/>
        <v>1.4516612098748933</v>
      </c>
      <c r="Y83" s="17">
        <f t="shared" si="51"/>
        <v>1.6474610765652442</v>
      </c>
      <c r="Z83" s="21">
        <f t="shared" si="52"/>
        <v>1.5422061436912922</v>
      </c>
      <c r="AA83" s="12">
        <f t="shared" si="53"/>
        <v>1.6189710610932475</v>
      </c>
      <c r="AB83" s="3">
        <f t="shared" si="41"/>
        <v>351328.32510470017</v>
      </c>
      <c r="AC83" s="4">
        <f t="shared" si="54"/>
        <v>3053853.9028331628</v>
      </c>
    </row>
    <row r="84" spans="1:29" x14ac:dyDescent="0.25">
      <c r="A84" s="5">
        <v>43934</v>
      </c>
      <c r="B84" s="3">
        <v>1917320</v>
      </c>
      <c r="C84" s="3">
        <v>119482</v>
      </c>
      <c r="D84" s="3">
        <v>448655</v>
      </c>
      <c r="E84" s="3">
        <v>25680</v>
      </c>
      <c r="F84" s="3">
        <v>780</v>
      </c>
      <c r="G84" s="3">
        <v>7758</v>
      </c>
      <c r="H84" s="3">
        <v>7470</v>
      </c>
      <c r="I84" s="3">
        <v>291</v>
      </c>
      <c r="J84" s="3">
        <v>0</v>
      </c>
      <c r="K84" s="3">
        <v>580619</v>
      </c>
      <c r="L84" s="1">
        <f t="shared" si="42"/>
        <v>0.21030490885121017</v>
      </c>
      <c r="M84" s="1">
        <f t="shared" si="19"/>
        <v>0.55595002675476346</v>
      </c>
      <c r="N84" s="4">
        <f t="shared" si="43"/>
        <v>1349183</v>
      </c>
      <c r="O84" s="3">
        <f t="shared" si="44"/>
        <v>403221.80783860228</v>
      </c>
      <c r="P84" s="4">
        <f t="shared" si="45"/>
        <v>21779.416427881049</v>
      </c>
      <c r="Q84">
        <f t="shared" si="46"/>
        <v>70640</v>
      </c>
      <c r="R84" s="10">
        <f t="shared" si="47"/>
        <v>3.8252431390387073E-2</v>
      </c>
      <c r="S84" s="4">
        <f t="shared" si="21"/>
        <v>20358144</v>
      </c>
      <c r="T84" s="3">
        <f t="shared" si="38"/>
        <v>19173.2</v>
      </c>
      <c r="U84" s="3">
        <f t="shared" si="40"/>
        <v>5553.13</v>
      </c>
      <c r="V84" s="4">
        <f t="shared" si="49"/>
        <v>446.14285714285717</v>
      </c>
      <c r="W84" s="4">
        <f t="shared" si="50"/>
        <v>1302.4285714285713</v>
      </c>
      <c r="X84" s="13">
        <f t="shared" si="48"/>
        <v>1.425409690424734</v>
      </c>
      <c r="Y84" s="17">
        <f t="shared" si="51"/>
        <v>1.5835049240864327</v>
      </c>
      <c r="Z84" s="21">
        <f t="shared" si="52"/>
        <v>1.5504437601883716</v>
      </c>
      <c r="AA84" s="12">
        <f t="shared" si="53"/>
        <v>1.7184265010351967</v>
      </c>
      <c r="AB84" s="3">
        <f t="shared" si="41"/>
        <v>397001.00736831117</v>
      </c>
      <c r="AC84" s="4">
        <f t="shared" si="54"/>
        <v>3450854.9102014741</v>
      </c>
    </row>
    <row r="85" spans="1:29" x14ac:dyDescent="0.25">
      <c r="A85" s="2">
        <v>43935</v>
      </c>
      <c r="B85" s="3">
        <v>1976192</v>
      </c>
      <c r="C85" s="3">
        <v>125984</v>
      </c>
      <c r="D85" s="3">
        <v>474261</v>
      </c>
      <c r="E85" s="3">
        <v>27035</v>
      </c>
      <c r="F85" s="3">
        <v>900</v>
      </c>
      <c r="G85" s="3">
        <v>8210</v>
      </c>
      <c r="H85" s="3">
        <v>7953</v>
      </c>
      <c r="I85" s="3">
        <v>334</v>
      </c>
      <c r="J85" s="3">
        <v>0</v>
      </c>
      <c r="K85" s="3">
        <v>607670</v>
      </c>
      <c r="L85" s="1">
        <f t="shared" si="42"/>
        <v>0.20988762921806928</v>
      </c>
      <c r="M85" s="1">
        <f t="shared" si="19"/>
        <v>0.51906572783493266</v>
      </c>
      <c r="N85" s="4">
        <f t="shared" si="43"/>
        <v>1375947</v>
      </c>
      <c r="O85" s="3">
        <f t="shared" si="44"/>
        <v>414778.25375971477</v>
      </c>
      <c r="P85" s="4">
        <f t="shared" si="45"/>
        <v>15790.719082900381</v>
      </c>
      <c r="Q85">
        <f t="shared" si="46"/>
        <v>58872</v>
      </c>
      <c r="R85" s="10">
        <f t="shared" si="47"/>
        <v>3.0705359564391965E-2</v>
      </c>
      <c r="S85" s="4">
        <f t="shared" si="21"/>
        <v>24465408</v>
      </c>
      <c r="T85" s="3">
        <f t="shared" si="38"/>
        <v>19761.919999999998</v>
      </c>
      <c r="U85" s="3">
        <f t="shared" si="40"/>
        <v>5806.19</v>
      </c>
      <c r="V85" s="4">
        <f t="shared" si="49"/>
        <v>461</v>
      </c>
      <c r="W85" s="4">
        <f t="shared" si="50"/>
        <v>1309</v>
      </c>
      <c r="X85" s="13">
        <f t="shared" si="48"/>
        <v>1.3857356026522758</v>
      </c>
      <c r="Y85" s="17">
        <f t="shared" si="51"/>
        <v>1.5336565519921863</v>
      </c>
      <c r="Z85" s="21">
        <f t="shared" si="52"/>
        <v>1.5127014324082364</v>
      </c>
      <c r="AA85" s="12">
        <f t="shared" si="53"/>
        <v>1.6828184511214557</v>
      </c>
      <c r="AB85" s="3">
        <f t="shared" si="41"/>
        <v>448611.13832619163</v>
      </c>
      <c r="AC85" s="4">
        <f t="shared" si="54"/>
        <v>3899466.0485276659</v>
      </c>
    </row>
    <row r="86" spans="1:29" x14ac:dyDescent="0.25">
      <c r="A86" s="5">
        <v>43936</v>
      </c>
      <c r="B86" s="3">
        <v>2056055</v>
      </c>
      <c r="C86" s="3">
        <v>134177</v>
      </c>
      <c r="D86" s="3">
        <v>511019</v>
      </c>
      <c r="E86" s="3">
        <v>28209</v>
      </c>
      <c r="F86" s="3">
        <v>1007</v>
      </c>
      <c r="G86" s="3">
        <v>8966</v>
      </c>
      <c r="H86" s="3">
        <v>8447</v>
      </c>
      <c r="I86" s="3">
        <v>385</v>
      </c>
      <c r="J86" s="3">
        <v>0</v>
      </c>
      <c r="K86" s="3">
        <v>636350</v>
      </c>
      <c r="L86" s="1">
        <f t="shared" si="42"/>
        <v>0.20796316158190689</v>
      </c>
      <c r="M86" s="1">
        <f t="shared" si="19"/>
        <v>0.49299510962019644</v>
      </c>
      <c r="N86" s="4">
        <f t="shared" si="43"/>
        <v>1410859</v>
      </c>
      <c r="O86" s="3">
        <f t="shared" si="44"/>
        <v>427583.6981862876</v>
      </c>
      <c r="P86" s="4">
        <f t="shared" si="45"/>
        <v>17959.168134398933</v>
      </c>
      <c r="Q86">
        <f t="shared" si="46"/>
        <v>79863</v>
      </c>
      <c r="R86" s="10">
        <f t="shared" si="47"/>
        <v>4.0412571248137831E-2</v>
      </c>
      <c r="S86" s="4">
        <f t="shared" si="21"/>
        <v>28299264</v>
      </c>
      <c r="T86" s="3">
        <f t="shared" si="38"/>
        <v>20560.55</v>
      </c>
      <c r="U86" s="3">
        <f t="shared" si="40"/>
        <v>6076.7</v>
      </c>
      <c r="V86" s="4">
        <f t="shared" si="49"/>
        <v>453</v>
      </c>
      <c r="W86" s="4">
        <f t="shared" si="50"/>
        <v>1295.4285714285713</v>
      </c>
      <c r="X86" s="13">
        <f t="shared" si="48"/>
        <v>1.3606310353225191</v>
      </c>
      <c r="Y86" s="17">
        <f t="shared" si="51"/>
        <v>1.4831535571445886</v>
      </c>
      <c r="Z86" s="21">
        <f t="shared" si="52"/>
        <v>1.4737474531111228</v>
      </c>
      <c r="AA86" s="12">
        <f t="shared" si="53"/>
        <v>1.6010235026535253</v>
      </c>
      <c r="AB86" s="3">
        <f t="shared" si="41"/>
        <v>506930.5863085966</v>
      </c>
      <c r="AC86" s="4">
        <f t="shared" si="54"/>
        <v>4406396.6348362621</v>
      </c>
    </row>
    <row r="87" spans="1:29" x14ac:dyDescent="0.25">
      <c r="A87" s="2">
        <v>43937</v>
      </c>
      <c r="B87" s="3">
        <v>2152647</v>
      </c>
      <c r="C87" s="3">
        <v>143801</v>
      </c>
      <c r="D87" s="3">
        <v>542107</v>
      </c>
      <c r="E87" s="3">
        <v>30809</v>
      </c>
      <c r="F87" s="3">
        <v>1258</v>
      </c>
      <c r="G87" s="3">
        <v>9698</v>
      </c>
      <c r="H87" s="3">
        <v>9840</v>
      </c>
      <c r="I87" s="3">
        <v>490</v>
      </c>
      <c r="J87" s="3">
        <v>0</v>
      </c>
      <c r="K87" s="3">
        <v>667801</v>
      </c>
      <c r="L87" s="1">
        <f t="shared" si="42"/>
        <v>0.20965056538194626</v>
      </c>
      <c r="M87" s="1">
        <f t="shared" si="19"/>
        <v>0.47220945200441339</v>
      </c>
      <c r="N87" s="4">
        <f t="shared" si="43"/>
        <v>1466739</v>
      </c>
      <c r="O87" s="3">
        <f t="shared" si="44"/>
        <v>451303.66061775049</v>
      </c>
      <c r="P87" s="4">
        <f t="shared" si="45"/>
        <v>24665.425642304239</v>
      </c>
      <c r="Q87">
        <f t="shared" si="46"/>
        <v>96592</v>
      </c>
      <c r="R87" s="10">
        <f t="shared" si="47"/>
        <v>4.6979288005427867E-2</v>
      </c>
      <c r="S87" s="4">
        <f t="shared" si="21"/>
        <v>31557632</v>
      </c>
      <c r="T87" s="3">
        <f t="shared" si="38"/>
        <v>21526.47</v>
      </c>
      <c r="U87" s="3">
        <f t="shared" si="40"/>
        <v>6363.5</v>
      </c>
      <c r="V87" s="4">
        <f t="shared" si="49"/>
        <v>583</v>
      </c>
      <c r="W87" s="4">
        <f t="shared" si="50"/>
        <v>1450.7142857142858</v>
      </c>
      <c r="X87" s="13">
        <f t="shared" si="48"/>
        <v>1.3493258532610399</v>
      </c>
      <c r="Y87" s="17">
        <f t="shared" si="51"/>
        <v>1.4472203139323461</v>
      </c>
      <c r="Z87" s="21">
        <f t="shared" si="52"/>
        <v>1.4916723152900164</v>
      </c>
      <c r="AA87" s="12">
        <f t="shared" si="53"/>
        <v>1.7086299704809862</v>
      </c>
      <c r="AB87" s="3">
        <f t="shared" si="41"/>
        <v>572831.56252871407</v>
      </c>
      <c r="AC87" s="4">
        <f t="shared" si="54"/>
        <v>4979228.1973649766</v>
      </c>
    </row>
    <row r="88" spans="1:29" x14ac:dyDescent="0.25">
      <c r="A88" s="5">
        <v>43938</v>
      </c>
      <c r="B88" s="3">
        <v>2240191</v>
      </c>
      <c r="C88" s="3">
        <v>153822</v>
      </c>
      <c r="D88" s="3">
        <v>568343</v>
      </c>
      <c r="E88" s="3">
        <v>32814</v>
      </c>
      <c r="F88" s="3">
        <v>1355</v>
      </c>
      <c r="G88" s="3">
        <v>10545</v>
      </c>
      <c r="H88" s="3">
        <v>10456</v>
      </c>
      <c r="I88" s="3">
        <v>524</v>
      </c>
      <c r="J88" s="3">
        <v>0</v>
      </c>
      <c r="K88" s="3">
        <v>699706</v>
      </c>
      <c r="L88" s="1">
        <f t="shared" si="42"/>
        <v>0.21300118393995832</v>
      </c>
      <c r="M88" s="1">
        <f t="shared" si="19"/>
        <v>0.45641801673491189</v>
      </c>
      <c r="N88" s="4">
        <f t="shared" si="43"/>
        <v>1518026</v>
      </c>
      <c r="O88" s="3">
        <f t="shared" si="44"/>
        <v>477163.33525163913</v>
      </c>
      <c r="P88" s="4">
        <f t="shared" si="45"/>
        <v>36649.799748407211</v>
      </c>
      <c r="Q88">
        <f t="shared" si="46"/>
        <v>87544</v>
      </c>
      <c r="R88" s="10">
        <f t="shared" si="47"/>
        <v>4.0668070519690409E-2</v>
      </c>
      <c r="S88" s="4">
        <f t="shared" si="21"/>
        <v>35217408</v>
      </c>
      <c r="T88" s="3">
        <f t="shared" si="38"/>
        <v>22401.91</v>
      </c>
      <c r="U88" s="3">
        <f t="shared" si="40"/>
        <v>6678.01</v>
      </c>
      <c r="V88" s="4">
        <f t="shared" si="49"/>
        <v>602.71428571428567</v>
      </c>
      <c r="W88" s="4">
        <f t="shared" si="50"/>
        <v>1536.4285714285713</v>
      </c>
      <c r="X88" s="13">
        <f t="shared" si="48"/>
        <v>1.3242098717340174</v>
      </c>
      <c r="Y88" s="17">
        <f t="shared" si="51"/>
        <v>1.4091776007733594</v>
      </c>
      <c r="Z88" s="21">
        <f t="shared" si="52"/>
        <v>1.4875560995512036</v>
      </c>
      <c r="AA88" s="12">
        <f t="shared" si="53"/>
        <v>1.6764470097803432</v>
      </c>
      <c r="AB88" s="3">
        <f t="shared" si="41"/>
        <v>647299.66565744695</v>
      </c>
      <c r="AC88" s="4">
        <f t="shared" si="54"/>
        <v>5626527.8630224233</v>
      </c>
    </row>
    <row r="89" spans="1:29" x14ac:dyDescent="0.25">
      <c r="A89" s="2">
        <v>43939</v>
      </c>
      <c r="B89" s="3">
        <v>2317759</v>
      </c>
      <c r="C89" s="3">
        <v>159510</v>
      </c>
      <c r="D89" s="3">
        <v>592319</v>
      </c>
      <c r="E89" s="3">
        <v>34356</v>
      </c>
      <c r="F89" s="3">
        <v>1400</v>
      </c>
      <c r="G89" s="3">
        <v>10964</v>
      </c>
      <c r="H89" s="3">
        <v>11013</v>
      </c>
      <c r="I89" s="3">
        <v>564</v>
      </c>
      <c r="J89" s="3">
        <v>0</v>
      </c>
      <c r="K89" s="3">
        <v>732197</v>
      </c>
      <c r="L89" s="1">
        <f t="shared" si="42"/>
        <v>0.21216260612453097</v>
      </c>
      <c r="M89" s="1">
        <f t="shared" si="19"/>
        <v>0.42166843342153892</v>
      </c>
      <c r="N89" s="4">
        <f t="shared" si="43"/>
        <v>1565930</v>
      </c>
      <c r="O89" s="3">
        <f t="shared" si="44"/>
        <v>491741.78980858676</v>
      </c>
      <c r="P89" s="4">
        <f t="shared" si="45"/>
        <v>33148.901912362431</v>
      </c>
      <c r="Q89">
        <f t="shared" si="46"/>
        <v>77568</v>
      </c>
      <c r="R89" s="10">
        <f t="shared" si="47"/>
        <v>3.462561897623908E-2</v>
      </c>
      <c r="S89" s="4">
        <f t="shared" si="21"/>
        <v>38011904</v>
      </c>
      <c r="T89" s="3">
        <f t="shared" si="38"/>
        <v>23177.59</v>
      </c>
      <c r="U89" s="3">
        <f t="shared" si="40"/>
        <v>6997.06</v>
      </c>
      <c r="V89" s="4">
        <f t="shared" si="49"/>
        <v>623.57142857142856</v>
      </c>
      <c r="W89" s="4">
        <f t="shared" si="50"/>
        <v>1577.1428571428571</v>
      </c>
      <c r="X89" s="13">
        <f t="shared" si="48"/>
        <v>1.3083492425123369</v>
      </c>
      <c r="Y89" s="17">
        <f t="shared" si="51"/>
        <v>1.3909623173428369</v>
      </c>
      <c r="Z89" s="21">
        <f t="shared" si="52"/>
        <v>1.4734945959855892</v>
      </c>
      <c r="AA89" s="12">
        <f t="shared" si="53"/>
        <v>1.6565884476534296</v>
      </c>
      <c r="AB89" s="3">
        <f t="shared" si="41"/>
        <v>731448.62219291506</v>
      </c>
      <c r="AC89" s="4">
        <f t="shared" si="54"/>
        <v>6357976.4852153379</v>
      </c>
    </row>
    <row r="90" spans="1:29" x14ac:dyDescent="0.25">
      <c r="A90" s="5">
        <v>43940</v>
      </c>
      <c r="B90" s="3">
        <v>2401379</v>
      </c>
      <c r="C90" s="3">
        <v>165044</v>
      </c>
      <c r="D90" s="3">
        <v>623903</v>
      </c>
      <c r="E90" s="3">
        <v>35633</v>
      </c>
      <c r="F90" s="3">
        <v>1564</v>
      </c>
      <c r="G90" s="3">
        <v>11847</v>
      </c>
      <c r="H90" s="3">
        <v>11561</v>
      </c>
      <c r="I90" s="3">
        <v>591</v>
      </c>
      <c r="J90" s="3">
        <v>0</v>
      </c>
      <c r="K90" s="3">
        <v>759086</v>
      </c>
      <c r="L90" s="1">
        <f t="shared" si="42"/>
        <v>0.20919529448746241</v>
      </c>
      <c r="M90" s="1">
        <f t="shared" si="19"/>
        <v>0.39487800326345457</v>
      </c>
      <c r="N90" s="4">
        <f t="shared" si="43"/>
        <v>1612432</v>
      </c>
      <c r="O90" s="3">
        <f t="shared" si="44"/>
        <v>502357.18708100799</v>
      </c>
      <c r="P90" s="4">
        <f t="shared" si="45"/>
        <v>19886.153193158214</v>
      </c>
      <c r="Q90">
        <f t="shared" si="46"/>
        <v>83620</v>
      </c>
      <c r="R90" s="10">
        <f t="shared" si="47"/>
        <v>3.6077952884661431E-2</v>
      </c>
      <c r="S90" s="4">
        <f t="shared" si="21"/>
        <v>34379776</v>
      </c>
      <c r="T90" s="3">
        <f t="shared" si="38"/>
        <v>24013.79</v>
      </c>
      <c r="U90" s="3">
        <f t="shared" si="40"/>
        <v>7321.97</v>
      </c>
      <c r="V90" s="4">
        <f t="shared" si="49"/>
        <v>644.57142857142856</v>
      </c>
      <c r="W90" s="4">
        <f t="shared" si="50"/>
        <v>1619.1428571428571</v>
      </c>
      <c r="X90" s="13">
        <f t="shared" si="48"/>
        <v>1.3003763510732775</v>
      </c>
      <c r="Y90" s="17">
        <f t="shared" si="51"/>
        <v>1.3669516110733946</v>
      </c>
      <c r="Z90" s="21">
        <f t="shared" si="52"/>
        <v>1.4664389481048603</v>
      </c>
      <c r="AA90" s="12">
        <f t="shared" si="53"/>
        <v>1.6400907930202866</v>
      </c>
      <c r="AB90" s="3">
        <f t="shared" si="41"/>
        <v>826536.94307799393</v>
      </c>
      <c r="AC90" s="4">
        <f t="shared" si="54"/>
        <v>7184513.4282933315</v>
      </c>
    </row>
    <row r="91" spans="1:29" x14ac:dyDescent="0.25">
      <c r="A91" s="2">
        <v>43941</v>
      </c>
      <c r="B91" s="3">
        <v>2472259</v>
      </c>
      <c r="C91" s="3">
        <v>169986</v>
      </c>
      <c r="D91" s="3">
        <v>645738</v>
      </c>
      <c r="E91" s="3">
        <v>37658</v>
      </c>
      <c r="F91" s="3">
        <v>1726</v>
      </c>
      <c r="G91" s="3">
        <v>12543</v>
      </c>
      <c r="H91" s="3">
        <v>12063</v>
      </c>
      <c r="I91" s="3">
        <v>624</v>
      </c>
      <c r="J91" s="3">
        <v>0</v>
      </c>
      <c r="K91" s="3">
        <v>784326</v>
      </c>
      <c r="L91" s="1">
        <f t="shared" si="42"/>
        <v>0.2083866601938891</v>
      </c>
      <c r="M91" s="1">
        <f t="shared" ref="M91:M153" si="55">C91/B65</f>
        <v>0.36353332164227942</v>
      </c>
      <c r="N91" s="4">
        <f t="shared" si="43"/>
        <v>1656535</v>
      </c>
      <c r="O91" s="3">
        <f t="shared" si="44"/>
        <v>515185.79614428408</v>
      </c>
      <c r="P91" s="4">
        <f t="shared" si="45"/>
        <v>17029.701804059267</v>
      </c>
      <c r="Q91">
        <f t="shared" si="46"/>
        <v>70880</v>
      </c>
      <c r="R91" s="10">
        <f t="shared" si="47"/>
        <v>2.9516373716935145E-2</v>
      </c>
      <c r="S91" s="4">
        <f t="shared" si="21"/>
        <v>40716288</v>
      </c>
      <c r="T91" s="3">
        <f t="shared" si="38"/>
        <v>24722.59</v>
      </c>
      <c r="U91" s="3">
        <f t="shared" si="40"/>
        <v>7590.86</v>
      </c>
      <c r="V91" s="4">
        <f t="shared" si="49"/>
        <v>656.14285714285711</v>
      </c>
      <c r="W91" s="4">
        <f t="shared" si="50"/>
        <v>1711.1428571428571</v>
      </c>
      <c r="X91" s="13">
        <f t="shared" si="48"/>
        <v>1.2894347318131558</v>
      </c>
      <c r="Y91" s="17">
        <f t="shared" si="51"/>
        <v>1.3508445297174223</v>
      </c>
      <c r="Z91" s="21">
        <f t="shared" si="52"/>
        <v>1.4664330218068535</v>
      </c>
      <c r="AA91" s="12">
        <f t="shared" si="53"/>
        <v>1.6148594377510039</v>
      </c>
      <c r="AB91" s="3">
        <f t="shared" si="41"/>
        <v>933986.7456781331</v>
      </c>
      <c r="AC91" s="4">
        <f t="shared" si="54"/>
        <v>8118500.1739714649</v>
      </c>
    </row>
    <row r="92" spans="1:29" x14ac:dyDescent="0.25">
      <c r="A92" s="5">
        <v>43942</v>
      </c>
      <c r="B92" s="3">
        <v>2549294</v>
      </c>
      <c r="C92" s="3">
        <v>176583</v>
      </c>
      <c r="D92" s="3">
        <v>679819</v>
      </c>
      <c r="E92" s="3">
        <v>39402</v>
      </c>
      <c r="F92" s="3">
        <v>1909</v>
      </c>
      <c r="G92" s="3">
        <v>13188</v>
      </c>
      <c r="H92" s="3">
        <v>12715</v>
      </c>
      <c r="I92" s="3">
        <v>694</v>
      </c>
      <c r="J92" s="3">
        <v>0</v>
      </c>
      <c r="K92" s="3">
        <v>812036</v>
      </c>
      <c r="L92" s="1">
        <f t="shared" si="42"/>
        <v>0.20619171837524899</v>
      </c>
      <c r="M92" s="1">
        <f t="shared" si="55"/>
        <v>0.33343278114620528</v>
      </c>
      <c r="N92" s="4">
        <f t="shared" si="43"/>
        <v>1692892</v>
      </c>
      <c r="O92" s="3">
        <f t="shared" si="44"/>
        <v>525643.31050371204</v>
      </c>
      <c r="P92" s="4">
        <f t="shared" si="45"/>
        <v>18057.366242990072</v>
      </c>
      <c r="Q92">
        <f t="shared" si="46"/>
        <v>77035</v>
      </c>
      <c r="R92" s="10">
        <f t="shared" si="47"/>
        <v>3.1159761173889952E-2</v>
      </c>
      <c r="S92" s="4">
        <f t="shared" si="21"/>
        <v>48930816</v>
      </c>
      <c r="T92" s="3">
        <f t="shared" si="38"/>
        <v>25492.94</v>
      </c>
      <c r="U92" s="3">
        <f t="shared" si="40"/>
        <v>7843.26</v>
      </c>
      <c r="V92" s="4">
        <f t="shared" si="49"/>
        <v>680.28571428571433</v>
      </c>
      <c r="W92" s="4">
        <f t="shared" si="50"/>
        <v>1766.7142857142858</v>
      </c>
      <c r="X92" s="13">
        <f t="shared" si="48"/>
        <v>1.2900031980698232</v>
      </c>
      <c r="Y92" s="17">
        <f t="shared" si="51"/>
        <v>1.3363108265999637</v>
      </c>
      <c r="Z92" s="21">
        <f t="shared" si="52"/>
        <v>1.4574440540040687</v>
      </c>
      <c r="AA92" s="12">
        <f t="shared" si="53"/>
        <v>1.5987677605934867</v>
      </c>
      <c r="AB92" s="3">
        <f t="shared" si="41"/>
        <v>1055405.0226162905</v>
      </c>
      <c r="AC92" s="4">
        <f t="shared" si="54"/>
        <v>9173905.1965877563</v>
      </c>
    </row>
    <row r="93" spans="1:29" x14ac:dyDescent="0.25">
      <c r="A93" s="2">
        <v>43943</v>
      </c>
      <c r="B93" s="3">
        <v>2623415</v>
      </c>
      <c r="C93" s="3">
        <v>183027</v>
      </c>
      <c r="D93" s="3">
        <v>709694</v>
      </c>
      <c r="E93" s="3">
        <v>41650</v>
      </c>
      <c r="F93" s="3">
        <v>2077</v>
      </c>
      <c r="G93" s="3">
        <v>14454</v>
      </c>
      <c r="H93" s="3">
        <v>13718</v>
      </c>
      <c r="I93" s="3">
        <v>762</v>
      </c>
      <c r="J93" s="3">
        <v>0</v>
      </c>
      <c r="K93" s="3">
        <v>839675</v>
      </c>
      <c r="L93" s="1">
        <f t="shared" si="42"/>
        <v>0.20502150167857594</v>
      </c>
      <c r="M93" s="1">
        <f t="shared" si="55"/>
        <v>0.30849448247150218</v>
      </c>
      <c r="N93" s="4">
        <f t="shared" si="43"/>
        <v>1730694</v>
      </c>
      <c r="O93" s="3">
        <f t="shared" si="44"/>
        <v>537856.48282610124</v>
      </c>
      <c r="P93" s="4">
        <f t="shared" si="45"/>
        <v>16564.100520622567</v>
      </c>
      <c r="Q93">
        <f t="shared" si="46"/>
        <v>74121</v>
      </c>
      <c r="R93" s="10">
        <f t="shared" si="47"/>
        <v>2.907510863792093E-2</v>
      </c>
      <c r="S93" s="4">
        <f t="shared" ref="S93:S147" si="56">S86*2</f>
        <v>56598528</v>
      </c>
      <c r="T93" s="3">
        <f t="shared" si="38"/>
        <v>26234.15</v>
      </c>
      <c r="U93" s="3">
        <f t="shared" si="40"/>
        <v>8120.36</v>
      </c>
      <c r="V93" s="4">
        <f t="shared" si="49"/>
        <v>753</v>
      </c>
      <c r="W93" s="4">
        <f t="shared" si="50"/>
        <v>1920.1428571428571</v>
      </c>
      <c r="X93" s="13">
        <f t="shared" si="48"/>
        <v>1.2759459255710572</v>
      </c>
      <c r="Y93" s="17">
        <f t="shared" si="51"/>
        <v>1.3195175610905947</v>
      </c>
      <c r="Z93" s="21">
        <f t="shared" si="52"/>
        <v>1.4764791378638022</v>
      </c>
      <c r="AA93" s="12">
        <f t="shared" si="53"/>
        <v>1.6240085237362376</v>
      </c>
      <c r="AB93" s="3">
        <f t="shared" si="41"/>
        <v>1192607.6755564082</v>
      </c>
      <c r="AC93" s="4">
        <f t="shared" si="54"/>
        <v>10366512.872144165</v>
      </c>
    </row>
    <row r="94" spans="1:29" x14ac:dyDescent="0.25">
      <c r="A94" s="5">
        <v>43944</v>
      </c>
      <c r="B94" s="3">
        <v>2708885</v>
      </c>
      <c r="C94" s="3">
        <v>190858</v>
      </c>
      <c r="D94" s="3">
        <v>738486</v>
      </c>
      <c r="E94" s="3">
        <v>43286</v>
      </c>
      <c r="F94" s="3">
        <v>2241</v>
      </c>
      <c r="G94" s="3">
        <v>14761</v>
      </c>
      <c r="H94" s="3">
        <v>14068</v>
      </c>
      <c r="I94" s="3">
        <v>806</v>
      </c>
      <c r="J94" s="3">
        <v>0</v>
      </c>
      <c r="K94" s="3">
        <v>869170</v>
      </c>
      <c r="L94" s="1">
        <f t="shared" si="42"/>
        <v>0.20536851800840161</v>
      </c>
      <c r="M94" s="1">
        <f t="shared" si="55"/>
        <v>0.28887546863671931</v>
      </c>
      <c r="N94" s="4">
        <f t="shared" si="43"/>
        <v>1779541</v>
      </c>
      <c r="O94" s="3">
        <f t="shared" si="44"/>
        <v>556319.69790518901</v>
      </c>
      <c r="P94" s="4">
        <f t="shared" si="45"/>
        <v>21444.779861933086</v>
      </c>
      <c r="Q94">
        <f t="shared" si="46"/>
        <v>85470</v>
      </c>
      <c r="R94" s="10">
        <f t="shared" si="47"/>
        <v>3.2579671916185583E-2</v>
      </c>
      <c r="S94" s="4">
        <f t="shared" si="56"/>
        <v>63115264</v>
      </c>
      <c r="T94" s="3">
        <f t="shared" si="38"/>
        <v>27088.85</v>
      </c>
      <c r="U94" s="3">
        <f t="shared" si="40"/>
        <v>8396.75</v>
      </c>
      <c r="V94" s="4">
        <f t="shared" si="49"/>
        <v>604</v>
      </c>
      <c r="W94" s="4">
        <f t="shared" si="50"/>
        <v>1782.4285714285713</v>
      </c>
      <c r="X94" s="13">
        <f t="shared" si="48"/>
        <v>1.258397219794978</v>
      </c>
      <c r="Y94" s="17">
        <f t="shared" si="51"/>
        <v>1.3015404289601245</v>
      </c>
      <c r="Z94" s="21">
        <f t="shared" si="52"/>
        <v>1.4049790645590574</v>
      </c>
      <c r="AA94" s="12">
        <f t="shared" si="53"/>
        <v>1.4296747967479675</v>
      </c>
      <c r="AB94" s="3">
        <f t="shared" si="41"/>
        <v>1347646.6733787414</v>
      </c>
      <c r="AC94" s="4">
        <f t="shared" si="54"/>
        <v>11714159.545522906</v>
      </c>
    </row>
    <row r="95" spans="1:29" x14ac:dyDescent="0.25">
      <c r="A95" s="2">
        <v>43945</v>
      </c>
      <c r="B95" s="3">
        <v>2811193</v>
      </c>
      <c r="C95" s="3">
        <v>197159</v>
      </c>
      <c r="D95" s="3">
        <v>793601</v>
      </c>
      <c r="E95" s="3">
        <v>44056</v>
      </c>
      <c r="F95" s="3">
        <v>2386</v>
      </c>
      <c r="G95" s="3">
        <v>15149</v>
      </c>
      <c r="H95" s="3">
        <v>14550</v>
      </c>
      <c r="I95" s="3">
        <v>862</v>
      </c>
      <c r="J95" s="3">
        <v>0</v>
      </c>
      <c r="K95" s="3">
        <v>905333</v>
      </c>
      <c r="L95" s="1">
        <f t="shared" si="42"/>
        <v>0.19899773910937057</v>
      </c>
      <c r="M95" s="1">
        <f t="shared" si="55"/>
        <v>0.27377870969533702</v>
      </c>
      <c r="N95" s="4">
        <f t="shared" si="43"/>
        <v>1820433</v>
      </c>
      <c r="O95" s="3">
        <f t="shared" si="44"/>
        <v>559421.05120008881</v>
      </c>
      <c r="P95" s="4">
        <f t="shared" si="45"/>
        <v>20013.891726537724</v>
      </c>
      <c r="Q95">
        <f t="shared" si="46"/>
        <v>102308</v>
      </c>
      <c r="R95" s="10">
        <f t="shared" si="47"/>
        <v>3.7767568575262513E-2</v>
      </c>
      <c r="S95" s="4">
        <f t="shared" si="56"/>
        <v>70434816</v>
      </c>
      <c r="T95" s="3">
        <f t="shared" si="38"/>
        <v>28111.93</v>
      </c>
      <c r="U95" s="3">
        <f t="shared" si="40"/>
        <v>8691.7000000000007</v>
      </c>
      <c r="V95" s="4">
        <f t="shared" si="49"/>
        <v>584.85714285714289</v>
      </c>
      <c r="W95" s="4">
        <f t="shared" si="50"/>
        <v>1606</v>
      </c>
      <c r="X95" s="13">
        <f t="shared" si="48"/>
        <v>1.2548898732295595</v>
      </c>
      <c r="Y95" s="17">
        <f t="shared" si="51"/>
        <v>1.2938762851826338</v>
      </c>
      <c r="Z95" s="21">
        <f t="shared" si="52"/>
        <v>1.3425976717254831</v>
      </c>
      <c r="AA95" s="12">
        <f t="shared" si="53"/>
        <v>1.3915455241009946</v>
      </c>
      <c r="AB95" s="3">
        <f t="shared" si="41"/>
        <v>1522840.7409179779</v>
      </c>
      <c r="AC95" s="4">
        <f t="shared" si="54"/>
        <v>13237000.286440883</v>
      </c>
    </row>
    <row r="96" spans="1:29" x14ac:dyDescent="0.25">
      <c r="A96" s="5">
        <v>43946</v>
      </c>
      <c r="B96" s="3">
        <v>2896746</v>
      </c>
      <c r="C96" s="3">
        <v>202846</v>
      </c>
      <c r="D96" s="3">
        <v>816685</v>
      </c>
      <c r="E96" s="3">
        <v>45493</v>
      </c>
      <c r="F96" s="3">
        <v>2549</v>
      </c>
      <c r="G96" s="3">
        <v>16013</v>
      </c>
      <c r="H96" s="3">
        <v>15012</v>
      </c>
      <c r="I96" s="3">
        <v>916</v>
      </c>
      <c r="J96" s="3">
        <v>0</v>
      </c>
      <c r="K96" s="3">
        <v>938154</v>
      </c>
      <c r="L96" s="1">
        <f t="shared" si="42"/>
        <v>0.19896011008983541</v>
      </c>
      <c r="M96" s="1">
        <f t="shared" si="55"/>
        <v>0.25926489252788576</v>
      </c>
      <c r="N96" s="4">
        <f t="shared" si="43"/>
        <v>1877215</v>
      </c>
      <c r="O96" s="3">
        <f t="shared" si="44"/>
        <v>576336.9030622904</v>
      </c>
      <c r="P96" s="4">
        <f t="shared" si="45"/>
        <v>11559.279226000537</v>
      </c>
      <c r="Q96">
        <f t="shared" si="46"/>
        <v>85553</v>
      </c>
      <c r="R96" s="10">
        <f t="shared" si="47"/>
        <v>3.0432986991643762E-2</v>
      </c>
      <c r="S96" s="4">
        <f t="shared" si="56"/>
        <v>76023808</v>
      </c>
      <c r="T96" s="3">
        <f t="shared" si="38"/>
        <v>28967.46</v>
      </c>
      <c r="U96" s="3">
        <f t="shared" si="40"/>
        <v>9053.33</v>
      </c>
      <c r="V96" s="4">
        <f t="shared" si="49"/>
        <v>571.28571428571433</v>
      </c>
      <c r="W96" s="4">
        <f t="shared" si="50"/>
        <v>1591</v>
      </c>
      <c r="X96" s="13">
        <f t="shared" si="48"/>
        <v>1.2498046604500295</v>
      </c>
      <c r="Y96" s="17">
        <f t="shared" si="51"/>
        <v>1.2812863204847875</v>
      </c>
      <c r="Z96" s="21">
        <f t="shared" si="52"/>
        <v>1.3241646291768541</v>
      </c>
      <c r="AA96" s="12">
        <f t="shared" si="53"/>
        <v>1.3631163170798148</v>
      </c>
      <c r="AB96" s="3">
        <f t="shared" si="41"/>
        <v>1720810.0372373147</v>
      </c>
      <c r="AC96" s="4">
        <f t="shared" si="54"/>
        <v>14957810.323678197</v>
      </c>
    </row>
    <row r="97" spans="1:29" x14ac:dyDescent="0.25">
      <c r="A97" s="2">
        <v>43947</v>
      </c>
      <c r="B97" s="3">
        <v>2971475</v>
      </c>
      <c r="C97" s="3">
        <v>206544</v>
      </c>
      <c r="D97" s="3">
        <v>865733</v>
      </c>
      <c r="E97" s="3">
        <v>47147</v>
      </c>
      <c r="F97" s="3">
        <v>2663</v>
      </c>
      <c r="G97" s="3">
        <v>16883</v>
      </c>
      <c r="H97" s="3">
        <v>15568</v>
      </c>
      <c r="I97" s="3">
        <v>960</v>
      </c>
      <c r="J97" s="3">
        <v>0</v>
      </c>
      <c r="K97" s="3">
        <v>965783</v>
      </c>
      <c r="L97" s="1">
        <f t="shared" si="42"/>
        <v>0.19262186916253915</v>
      </c>
      <c r="M97" s="1">
        <f t="shared" si="55"/>
        <v>0.24087129017699394</v>
      </c>
      <c r="N97" s="4">
        <f t="shared" si="43"/>
        <v>1899198</v>
      </c>
      <c r="O97" s="3">
        <f t="shared" si="44"/>
        <v>572371.06866975606</v>
      </c>
      <c r="P97" s="4">
        <f t="shared" si="45"/>
        <v>14932.934665934416</v>
      </c>
      <c r="Q97">
        <f t="shared" si="46"/>
        <v>74729</v>
      </c>
      <c r="R97" s="10">
        <f t="shared" si="47"/>
        <v>2.5797567339352501E-2</v>
      </c>
      <c r="S97" s="4">
        <f t="shared" si="56"/>
        <v>68759552</v>
      </c>
      <c r="T97" s="3">
        <f t="shared" si="38"/>
        <v>29714.75</v>
      </c>
      <c r="U97" s="3">
        <f t="shared" si="40"/>
        <v>9381.5400000000009</v>
      </c>
      <c r="V97" s="4">
        <f t="shared" si="49"/>
        <v>572.42857142857144</v>
      </c>
      <c r="W97" s="4">
        <f t="shared" si="50"/>
        <v>1644.8571428571429</v>
      </c>
      <c r="X97" s="13">
        <f t="shared" si="48"/>
        <v>1.2374035918528479</v>
      </c>
      <c r="Y97" s="17">
        <f t="shared" si="51"/>
        <v>1.2722972100657897</v>
      </c>
      <c r="Z97" s="21">
        <f t="shared" si="52"/>
        <v>1.3231274380489995</v>
      </c>
      <c r="AA97" s="12">
        <f t="shared" si="53"/>
        <v>1.3465963151976472</v>
      </c>
      <c r="AB97" s="3">
        <f t="shared" si="41"/>
        <v>1944515.3420781656</v>
      </c>
      <c r="AC97" s="4">
        <f t="shared" si="54"/>
        <v>16902325.665756363</v>
      </c>
    </row>
    <row r="98" spans="1:29" x14ac:dyDescent="0.25">
      <c r="A98" s="8">
        <v>43948</v>
      </c>
      <c r="B98" s="3">
        <v>3041764</v>
      </c>
      <c r="C98" s="3">
        <v>211167</v>
      </c>
      <c r="D98" s="3">
        <v>893967</v>
      </c>
      <c r="E98" s="3">
        <v>49616</v>
      </c>
      <c r="F98" s="3">
        <v>2841</v>
      </c>
      <c r="G98" s="3">
        <v>18268</v>
      </c>
      <c r="H98" s="3">
        <v>15970</v>
      </c>
      <c r="I98" s="3">
        <v>1023</v>
      </c>
      <c r="J98" s="3">
        <v>0</v>
      </c>
      <c r="K98" s="3">
        <v>988197</v>
      </c>
      <c r="L98" s="1">
        <f t="shared" si="42"/>
        <v>0.19107818599373469</v>
      </c>
      <c r="M98" s="1">
        <f t="shared" si="55"/>
        <v>0.22642705110952654</v>
      </c>
      <c r="N98" s="4">
        <f t="shared" si="43"/>
        <v>1936630</v>
      </c>
      <c r="O98" s="3">
        <f t="shared" si="44"/>
        <v>581214.74734104646</v>
      </c>
      <c r="P98" s="4">
        <f t="shared" si="45"/>
        <v>456.00494311086368</v>
      </c>
      <c r="Q98">
        <f t="shared" si="46"/>
        <v>70289</v>
      </c>
      <c r="R98" s="10">
        <f t="shared" si="47"/>
        <v>2.3654582320228171E-2</v>
      </c>
      <c r="S98" s="4">
        <f t="shared" si="56"/>
        <v>81432576</v>
      </c>
      <c r="T98" s="3">
        <f t="shared" ref="T98:T129" si="57">B98/$S$2</f>
        <v>30417.64</v>
      </c>
      <c r="U98" s="3">
        <f t="shared" si="40"/>
        <v>9657.83</v>
      </c>
      <c r="V98" s="4">
        <f t="shared" si="49"/>
        <v>558.14285714285711</v>
      </c>
      <c r="W98" s="4">
        <f t="shared" si="50"/>
        <v>1708.2857142857142</v>
      </c>
      <c r="X98" s="13">
        <f t="shared" si="48"/>
        <v>1.2303581461327475</v>
      </c>
      <c r="Y98" s="17">
        <f t="shared" si="51"/>
        <v>1.2599314570726967</v>
      </c>
      <c r="Z98" s="21">
        <f t="shared" si="52"/>
        <v>1.3175420893302885</v>
      </c>
      <c r="AA98" s="12">
        <f t="shared" si="53"/>
        <v>1.3238829478570837</v>
      </c>
      <c r="AB98" s="3">
        <f t="shared" si="41"/>
        <v>2197302.3365483275</v>
      </c>
      <c r="AC98" s="4">
        <f t="shared" si="54"/>
        <v>19099628.002304692</v>
      </c>
    </row>
    <row r="99" spans="1:29" x14ac:dyDescent="0.25">
      <c r="A99" s="2">
        <v>43949</v>
      </c>
      <c r="B99" s="3">
        <v>3116398</v>
      </c>
      <c r="C99" s="3">
        <v>217153</v>
      </c>
      <c r="D99" s="3">
        <v>928658</v>
      </c>
      <c r="E99" s="3">
        <v>51150</v>
      </c>
      <c r="F99" s="3">
        <v>2983</v>
      </c>
      <c r="G99" s="3">
        <v>19231</v>
      </c>
      <c r="H99" s="3">
        <v>16500</v>
      </c>
      <c r="I99" s="3">
        <v>1072</v>
      </c>
      <c r="J99" s="3">
        <v>0</v>
      </c>
      <c r="K99" s="3">
        <v>1012582</v>
      </c>
      <c r="L99" s="1">
        <f t="shared" si="42"/>
        <v>0.18951903935291248</v>
      </c>
      <c r="M99" s="1">
        <f t="shared" si="55"/>
        <v>0.21430213864954512</v>
      </c>
      <c r="N99" s="4">
        <f t="shared" si="43"/>
        <v>1970587</v>
      </c>
      <c r="O99" s="3">
        <f t="shared" si="44"/>
        <v>590616.75520133774</v>
      </c>
      <c r="P99" s="4">
        <f t="shared" si="45"/>
        <v>13544.682601436041</v>
      </c>
      <c r="Q99">
        <f t="shared" si="46"/>
        <v>74634</v>
      </c>
      <c r="R99" s="10">
        <f t="shared" si="47"/>
        <v>2.4536420314002008E-2</v>
      </c>
      <c r="S99" s="4">
        <f t="shared" si="56"/>
        <v>97861632</v>
      </c>
      <c r="T99" s="3">
        <f t="shared" si="57"/>
        <v>31163.98</v>
      </c>
      <c r="U99" s="3">
        <f t="shared" ref="U99:U130" si="58">K98/100</f>
        <v>9881.9699999999993</v>
      </c>
      <c r="V99" s="4">
        <f t="shared" si="49"/>
        <v>540.71428571428567</v>
      </c>
      <c r="W99" s="4">
        <f t="shared" si="50"/>
        <v>1678.2857142857142</v>
      </c>
      <c r="X99" s="13">
        <f t="shared" si="48"/>
        <v>1.2224553150793906</v>
      </c>
      <c r="Y99" s="17">
        <f t="shared" si="51"/>
        <v>1.2469668832416296</v>
      </c>
      <c r="Z99" s="21">
        <f t="shared" si="52"/>
        <v>1.2981574539363485</v>
      </c>
      <c r="AA99" s="12">
        <f t="shared" si="53"/>
        <v>1.2976799056232795</v>
      </c>
      <c r="AB99" s="3">
        <f t="shared" si="41"/>
        <v>2482951.6402996099</v>
      </c>
      <c r="AC99" s="4">
        <f t="shared" si="54"/>
        <v>21582579.642604303</v>
      </c>
    </row>
    <row r="100" spans="1:29" x14ac:dyDescent="0.25">
      <c r="A100" s="5">
        <v>43950</v>
      </c>
      <c r="B100" s="3">
        <v>3193886</v>
      </c>
      <c r="C100" s="3">
        <v>227638</v>
      </c>
      <c r="D100" s="3">
        <v>972719</v>
      </c>
      <c r="E100" s="3">
        <v>52865</v>
      </c>
      <c r="F100" s="3">
        <v>3155</v>
      </c>
      <c r="G100" s="3">
        <v>20327</v>
      </c>
      <c r="H100" s="3">
        <v>16978</v>
      </c>
      <c r="I100" s="3">
        <v>1153</v>
      </c>
      <c r="J100" s="3">
        <v>0</v>
      </c>
      <c r="K100" s="3">
        <v>1039909</v>
      </c>
      <c r="L100" s="1">
        <f t="shared" si="42"/>
        <v>0.18964191486366139</v>
      </c>
      <c r="M100" s="1">
        <f t="shared" si="55"/>
        <v>0.20771463532366047</v>
      </c>
      <c r="N100" s="4">
        <f t="shared" si="43"/>
        <v>1993529</v>
      </c>
      <c r="O100" s="3">
        <f t="shared" si="44"/>
        <v>605694.65689623996</v>
      </c>
      <c r="P100" s="4">
        <f t="shared" si="45"/>
        <v>16940.958707742393</v>
      </c>
      <c r="Q100">
        <f t="shared" si="46"/>
        <v>77488</v>
      </c>
      <c r="R100" s="10">
        <f t="shared" si="47"/>
        <v>2.4864603301632204E-2</v>
      </c>
      <c r="S100" s="4">
        <f t="shared" si="56"/>
        <v>113197056</v>
      </c>
      <c r="T100" s="3">
        <f t="shared" si="57"/>
        <v>31938.86</v>
      </c>
      <c r="U100" s="3">
        <f t="shared" si="58"/>
        <v>10125.82</v>
      </c>
      <c r="V100" s="4">
        <f t="shared" si="49"/>
        <v>465.71428571428572</v>
      </c>
      <c r="W100" s="4">
        <f t="shared" si="50"/>
        <v>1602.1428571428571</v>
      </c>
      <c r="X100" s="13">
        <f t="shared" si="48"/>
        <v>1.2174535862606564</v>
      </c>
      <c r="Y100" s="17">
        <f t="shared" si="51"/>
        <v>1.2384660731830768</v>
      </c>
      <c r="Z100" s="21">
        <f t="shared" si="52"/>
        <v>1.2692677070828331</v>
      </c>
      <c r="AA100" s="12">
        <f t="shared" si="53"/>
        <v>1.2376439714244059</v>
      </c>
      <c r="AB100" s="3">
        <f t="shared" si="41"/>
        <v>2805735.3535385593</v>
      </c>
      <c r="AC100" s="4">
        <f t="shared" si="54"/>
        <v>24388314.996142861</v>
      </c>
    </row>
    <row r="101" spans="1:29" x14ac:dyDescent="0.25">
      <c r="A101" s="2">
        <v>43951</v>
      </c>
      <c r="B101" s="3">
        <v>3256846</v>
      </c>
      <c r="C101" s="3">
        <v>233388</v>
      </c>
      <c r="D101" s="3">
        <v>1014753</v>
      </c>
      <c r="E101" s="3">
        <v>54457</v>
      </c>
      <c r="F101" s="3">
        <v>3310</v>
      </c>
      <c r="G101" s="3">
        <v>21424</v>
      </c>
      <c r="H101" s="3">
        <v>17395</v>
      </c>
      <c r="I101" s="3">
        <v>1205</v>
      </c>
      <c r="J101" s="3">
        <v>0</v>
      </c>
      <c r="K101" s="3">
        <v>1069424</v>
      </c>
      <c r="L101" s="1">
        <f t="shared" si="42"/>
        <v>0.18698848928125908</v>
      </c>
      <c r="M101" s="1">
        <f t="shared" si="55"/>
        <v>0.19491100777679787</v>
      </c>
      <c r="N101" s="4">
        <f t="shared" si="43"/>
        <v>2008705</v>
      </c>
      <c r="O101" s="3">
        <f t="shared" si="44"/>
        <v>608992.71336171147</v>
      </c>
      <c r="P101" s="4">
        <f t="shared" si="45"/>
        <v>16726.929927637917</v>
      </c>
      <c r="Q101">
        <f t="shared" si="46"/>
        <v>62960</v>
      </c>
      <c r="R101" s="10">
        <f t="shared" si="47"/>
        <v>1.9712663507714428E-2</v>
      </c>
      <c r="S101" s="4">
        <f t="shared" si="56"/>
        <v>126230528</v>
      </c>
      <c r="T101" s="3">
        <f t="shared" si="57"/>
        <v>32568.46</v>
      </c>
      <c r="U101" s="3">
        <f t="shared" si="58"/>
        <v>10399.09</v>
      </c>
      <c r="V101" s="4">
        <f t="shared" si="49"/>
        <v>475.28571428571428</v>
      </c>
      <c r="W101" s="4">
        <f t="shared" si="50"/>
        <v>1595.8571428571429</v>
      </c>
      <c r="X101" s="13">
        <f t="shared" si="48"/>
        <v>1.2022828580762934</v>
      </c>
      <c r="Y101" s="17">
        <f t="shared" si="51"/>
        <v>1.2303968153525777</v>
      </c>
      <c r="Z101" s="21">
        <f t="shared" si="52"/>
        <v>1.2580742041306658</v>
      </c>
      <c r="AA101" s="12">
        <f t="shared" si="53"/>
        <v>1.2364941711686097</v>
      </c>
      <c r="AB101" s="3">
        <f t="shared" si="41"/>
        <v>3170480.9494985719</v>
      </c>
      <c r="AC101" s="4">
        <f t="shared" si="54"/>
        <v>27558795.945641432</v>
      </c>
    </row>
    <row r="102" spans="1:29" x14ac:dyDescent="0.25">
      <c r="A102" s="9">
        <v>43952</v>
      </c>
      <c r="B102" s="3">
        <v>3343777</v>
      </c>
      <c r="C102" s="3">
        <v>238650</v>
      </c>
      <c r="D102" s="3">
        <v>1053327</v>
      </c>
      <c r="E102" s="3">
        <v>56343</v>
      </c>
      <c r="F102" s="3">
        <v>3537</v>
      </c>
      <c r="G102" s="3">
        <v>22764</v>
      </c>
      <c r="H102" s="3">
        <v>17880</v>
      </c>
      <c r="I102" s="3">
        <v>1265</v>
      </c>
      <c r="J102" s="3">
        <v>0</v>
      </c>
      <c r="K102" s="3">
        <v>1103461</v>
      </c>
      <c r="L102" s="1">
        <f t="shared" si="42"/>
        <v>0.18471691059515766</v>
      </c>
      <c r="M102" s="1">
        <f t="shared" si="55"/>
        <v>0.18760096374934657</v>
      </c>
      <c r="N102" s="4">
        <f t="shared" si="43"/>
        <v>2051800</v>
      </c>
      <c r="O102" s="3">
        <f t="shared" si="44"/>
        <v>617652.15715914452</v>
      </c>
      <c r="P102" s="4">
        <f t="shared" si="45"/>
        <v>7627.7783641880378</v>
      </c>
      <c r="Q102">
        <f t="shared" si="46"/>
        <v>86931</v>
      </c>
      <c r="R102" s="10">
        <f t="shared" si="47"/>
        <v>2.6691774802984236E-2</v>
      </c>
      <c r="S102" s="4">
        <f t="shared" si="56"/>
        <v>140869632</v>
      </c>
      <c r="T102" s="3">
        <f t="shared" si="57"/>
        <v>33437.769999999997</v>
      </c>
      <c r="U102" s="3">
        <f t="shared" si="58"/>
        <v>10694.24</v>
      </c>
      <c r="V102" s="4">
        <f t="shared" si="49"/>
        <v>475.71428571428572</v>
      </c>
      <c r="W102" s="4">
        <f t="shared" si="50"/>
        <v>1755.2857142857142</v>
      </c>
      <c r="X102" s="13">
        <f t="shared" si="48"/>
        <v>1.1894512400962864</v>
      </c>
      <c r="Y102" s="17">
        <f t="shared" si="51"/>
        <v>1.2188454414011198</v>
      </c>
      <c r="Z102" s="21">
        <f t="shared" si="52"/>
        <v>1.2788950426729617</v>
      </c>
      <c r="AA102" s="12">
        <f t="shared" si="53"/>
        <v>1.2288659793814434</v>
      </c>
      <c r="AB102" s="3">
        <f t="shared" si="41"/>
        <v>3582643.4729333865</v>
      </c>
      <c r="AC102" s="4">
        <f t="shared" si="54"/>
        <v>31141439.418574817</v>
      </c>
    </row>
    <row r="103" spans="1:29" x14ac:dyDescent="0.25">
      <c r="A103" s="2">
        <v>43953</v>
      </c>
      <c r="B103" s="3">
        <v>3427343</v>
      </c>
      <c r="C103" s="3">
        <v>243808</v>
      </c>
      <c r="D103" s="3">
        <v>1093112</v>
      </c>
      <c r="E103" s="3">
        <v>57926</v>
      </c>
      <c r="F103" s="3">
        <v>3684</v>
      </c>
      <c r="G103" s="3">
        <v>23814</v>
      </c>
      <c r="H103" s="3">
        <v>18321</v>
      </c>
      <c r="I103" s="3">
        <v>1292</v>
      </c>
      <c r="J103" s="3">
        <v>0</v>
      </c>
      <c r="K103" s="3">
        <v>1132539</v>
      </c>
      <c r="L103" s="1">
        <f t="shared" ref="L103:L112" si="59">C103/(C103+D103)</f>
        <v>0.1823654369745385</v>
      </c>
      <c r="M103" s="1">
        <f t="shared" si="55"/>
        <v>0.18125627740965178</v>
      </c>
      <c r="N103" s="4">
        <f t="shared" ref="N103:N112" si="60">B103-C103-D103</f>
        <v>2090423</v>
      </c>
      <c r="O103" s="3">
        <f t="shared" ref="O103:O112" si="61">L103*B103</f>
        <v>625028.90385662566</v>
      </c>
      <c r="P103" s="4">
        <f t="shared" ref="P103:P112" si="62">(O103+O102)/2-O101</f>
        <v>12347.817146173678</v>
      </c>
      <c r="Q103">
        <f t="shared" ref="Q103:Q112" si="63">B103-B102</f>
        <v>83566</v>
      </c>
      <c r="R103" s="10">
        <f t="shared" ref="R103:R112" si="64">Q103/B102</f>
        <v>2.4991499134063067E-2</v>
      </c>
      <c r="S103" s="4">
        <f t="shared" si="56"/>
        <v>152047616</v>
      </c>
      <c r="T103" s="3">
        <f t="shared" si="57"/>
        <v>34273.43</v>
      </c>
      <c r="U103" s="3">
        <f t="shared" si="58"/>
        <v>11034.61</v>
      </c>
      <c r="V103" s="4">
        <f t="shared" si="49"/>
        <v>472.71428571428572</v>
      </c>
      <c r="W103" s="4">
        <f t="shared" si="50"/>
        <v>1776.1428571428571</v>
      </c>
      <c r="X103" s="13">
        <f t="shared" si="48"/>
        <v>1.1831700121446616</v>
      </c>
      <c r="Y103" s="17">
        <f t="shared" si="51"/>
        <v>1.2071994576583376</v>
      </c>
      <c r="Z103" s="21">
        <f t="shared" si="52"/>
        <v>1.2732947926054559</v>
      </c>
      <c r="AA103" s="12">
        <f t="shared" si="53"/>
        <v>1.2204236610711432</v>
      </c>
      <c r="AB103" s="3">
        <f t="shared" si="41"/>
        <v>4048387.1244147266</v>
      </c>
      <c r="AC103" s="4">
        <f t="shared" si="54"/>
        <v>35189826.542989545</v>
      </c>
    </row>
    <row r="104" spans="1:29" x14ac:dyDescent="0.25">
      <c r="A104" s="5">
        <v>43954</v>
      </c>
      <c r="B104" s="3">
        <v>3506729</v>
      </c>
      <c r="C104" s="3">
        <v>247470</v>
      </c>
      <c r="D104" s="3">
        <v>1125236</v>
      </c>
      <c r="E104" s="3">
        <v>60504</v>
      </c>
      <c r="F104" s="3">
        <v>3795</v>
      </c>
      <c r="G104" s="3">
        <v>24921</v>
      </c>
      <c r="H104" s="3">
        <v>18574</v>
      </c>
      <c r="I104" s="3">
        <v>1326</v>
      </c>
      <c r="J104" s="3">
        <v>0</v>
      </c>
      <c r="K104" s="3">
        <v>1158040</v>
      </c>
      <c r="L104" s="1">
        <f t="shared" si="59"/>
        <v>0.18027895266721353</v>
      </c>
      <c r="M104" s="1">
        <f t="shared" si="55"/>
        <v>0.17352969225073206</v>
      </c>
      <c r="N104" s="4">
        <f t="shared" si="60"/>
        <v>2134023</v>
      </c>
      <c r="O104" s="3">
        <f t="shared" si="61"/>
        <v>632189.431407745</v>
      </c>
      <c r="P104" s="4">
        <f t="shared" si="62"/>
        <v>10957.010473040864</v>
      </c>
      <c r="Q104">
        <f t="shared" si="63"/>
        <v>79386</v>
      </c>
      <c r="R104" s="10">
        <f t="shared" si="64"/>
        <v>2.3162548948266921E-2</v>
      </c>
      <c r="S104" s="4">
        <f t="shared" si="56"/>
        <v>137519104</v>
      </c>
      <c r="T104" s="3">
        <f t="shared" si="57"/>
        <v>35067.29</v>
      </c>
      <c r="U104" s="3">
        <f t="shared" si="58"/>
        <v>11325.39</v>
      </c>
      <c r="V104" s="4">
        <f t="shared" si="49"/>
        <v>429.42857142857144</v>
      </c>
      <c r="W104" s="4">
        <f t="shared" si="50"/>
        <v>1908.1428571428571</v>
      </c>
      <c r="X104" s="13">
        <f t="shared" si="48"/>
        <v>1.1801307431494459</v>
      </c>
      <c r="Y104" s="17">
        <f t="shared" si="51"/>
        <v>1.19906852781629</v>
      </c>
      <c r="Z104" s="21">
        <f t="shared" si="52"/>
        <v>1.2833054064945808</v>
      </c>
      <c r="AA104" s="12">
        <f t="shared" si="53"/>
        <v>1.1930883864337101</v>
      </c>
      <c r="AB104" s="3">
        <f t="shared" si="41"/>
        <v>4574677.4505886408</v>
      </c>
      <c r="AC104" s="4">
        <f t="shared" si="54"/>
        <v>39764503.993578188</v>
      </c>
    </row>
    <row r="105" spans="1:29" x14ac:dyDescent="0.25">
      <c r="A105" s="2">
        <v>43955</v>
      </c>
      <c r="B105" s="3">
        <v>3583055</v>
      </c>
      <c r="C105" s="3">
        <v>251537</v>
      </c>
      <c r="D105" s="3">
        <v>1162724</v>
      </c>
      <c r="E105" s="3">
        <v>61957</v>
      </c>
      <c r="F105" s="3">
        <v>4003</v>
      </c>
      <c r="G105" s="3">
        <v>26030</v>
      </c>
      <c r="H105" s="3">
        <v>19097</v>
      </c>
      <c r="I105" s="3">
        <v>1446</v>
      </c>
      <c r="J105" s="3">
        <v>0</v>
      </c>
      <c r="K105" s="3">
        <v>1180375</v>
      </c>
      <c r="L105" s="1">
        <f t="shared" si="59"/>
        <v>0.17785755246026017</v>
      </c>
      <c r="M105" s="1">
        <f t="shared" si="55"/>
        <v>0.1664590921604337</v>
      </c>
      <c r="N105" s="4">
        <f t="shared" si="60"/>
        <v>2168794</v>
      </c>
      <c r="O105" s="3">
        <f t="shared" si="61"/>
        <v>637273.39263049746</v>
      </c>
      <c r="P105" s="4">
        <f t="shared" si="62"/>
        <v>9702.5081624955637</v>
      </c>
      <c r="Q105">
        <f t="shared" si="63"/>
        <v>76326</v>
      </c>
      <c r="R105" s="10">
        <f t="shared" si="64"/>
        <v>2.176558268403404E-2</v>
      </c>
      <c r="S105" s="4">
        <f t="shared" si="56"/>
        <v>162865152</v>
      </c>
      <c r="T105" s="3">
        <f t="shared" si="57"/>
        <v>35830.550000000003</v>
      </c>
      <c r="U105" s="3">
        <f t="shared" si="58"/>
        <v>11580.4</v>
      </c>
      <c r="V105" s="4">
        <f t="shared" si="49"/>
        <v>446.71428571428572</v>
      </c>
      <c r="W105" s="4">
        <f t="shared" si="50"/>
        <v>1763</v>
      </c>
      <c r="X105" s="13">
        <f t="shared" si="48"/>
        <v>1.1779529904358128</v>
      </c>
      <c r="Y105" s="17">
        <f t="shared" si="51"/>
        <v>1.1944733691763889</v>
      </c>
      <c r="Z105" s="21">
        <f t="shared" si="52"/>
        <v>1.2487302483069977</v>
      </c>
      <c r="AA105" s="12">
        <f t="shared" si="53"/>
        <v>1.1958046336881654</v>
      </c>
      <c r="AB105" s="3">
        <f t="shared" si="41"/>
        <v>5169385.5191651648</v>
      </c>
      <c r="AC105" s="4">
        <f t="shared" si="54"/>
        <v>44933889.512743354</v>
      </c>
    </row>
    <row r="106" spans="1:29" x14ac:dyDescent="0.25">
      <c r="A106" s="5">
        <v>43956</v>
      </c>
      <c r="B106" s="3">
        <v>3662691</v>
      </c>
      <c r="C106" s="3">
        <v>257239</v>
      </c>
      <c r="D106" s="3">
        <v>1198832</v>
      </c>
      <c r="E106" s="3">
        <v>63215</v>
      </c>
      <c r="F106" s="3">
        <v>4190</v>
      </c>
      <c r="G106" s="3">
        <v>27006</v>
      </c>
      <c r="H106" s="3">
        <v>19468</v>
      </c>
      <c r="I106" s="3">
        <v>1505</v>
      </c>
      <c r="J106" s="3">
        <v>0</v>
      </c>
      <c r="K106" s="3">
        <v>1204351</v>
      </c>
      <c r="L106" s="1">
        <f t="shared" si="59"/>
        <v>0.17666652244293032</v>
      </c>
      <c r="M106" s="1">
        <f t="shared" si="55"/>
        <v>0.1612429874322249</v>
      </c>
      <c r="N106" s="4">
        <f t="shared" si="60"/>
        <v>2206620</v>
      </c>
      <c r="O106" s="3">
        <f t="shared" si="61"/>
        <v>647074.88175301894</v>
      </c>
      <c r="P106" s="4">
        <f t="shared" si="62"/>
        <v>9984.705784013262</v>
      </c>
      <c r="Q106">
        <f t="shared" si="63"/>
        <v>79636</v>
      </c>
      <c r="R106" s="10">
        <f t="shared" si="64"/>
        <v>2.2225726370373886E-2</v>
      </c>
      <c r="S106" s="4">
        <f t="shared" si="56"/>
        <v>195723264</v>
      </c>
      <c r="T106" s="3">
        <f t="shared" si="57"/>
        <v>36626.910000000003</v>
      </c>
      <c r="U106" s="3">
        <f t="shared" si="58"/>
        <v>11803.75</v>
      </c>
      <c r="V106" s="4">
        <f t="shared" si="49"/>
        <v>424</v>
      </c>
      <c r="W106" s="4">
        <f t="shared" si="50"/>
        <v>1723.5714285714287</v>
      </c>
      <c r="X106" s="13">
        <f t="shared" si="48"/>
        <v>1.1752962875730251</v>
      </c>
      <c r="Y106" s="17">
        <f t="shared" si="51"/>
        <v>1.189386143541955</v>
      </c>
      <c r="Z106" s="21">
        <f t="shared" si="52"/>
        <v>1.2358748778103616</v>
      </c>
      <c r="AA106" s="12">
        <f t="shared" si="53"/>
        <v>1.179878787878788</v>
      </c>
      <c r="AB106" s="3">
        <f t="shared" si="41"/>
        <v>5841405.6366566364</v>
      </c>
      <c r="AC106" s="4">
        <f t="shared" si="54"/>
        <v>50775295.149399988</v>
      </c>
    </row>
    <row r="107" spans="1:29" x14ac:dyDescent="0.25">
      <c r="A107" s="2">
        <v>43957</v>
      </c>
      <c r="B107" s="3">
        <v>3755341</v>
      </c>
      <c r="C107" s="3">
        <v>263831</v>
      </c>
      <c r="D107" s="3">
        <v>1245413</v>
      </c>
      <c r="E107" s="3">
        <v>64694</v>
      </c>
      <c r="F107" s="3">
        <v>4366</v>
      </c>
      <c r="G107" s="3">
        <v>28184</v>
      </c>
      <c r="H107" s="3">
        <v>19910</v>
      </c>
      <c r="I107" s="3">
        <v>1560</v>
      </c>
      <c r="J107" s="3">
        <v>0</v>
      </c>
      <c r="K107" s="3">
        <v>1228603</v>
      </c>
      <c r="L107" s="1">
        <f t="shared" si="59"/>
        <v>0.17481003734319964</v>
      </c>
      <c r="M107" s="1">
        <f t="shared" si="55"/>
        <v>0.15595438722388294</v>
      </c>
      <c r="N107" s="4">
        <f t="shared" si="60"/>
        <v>2246097</v>
      </c>
      <c r="O107" s="3">
        <f t="shared" si="61"/>
        <v>656471.30044644861</v>
      </c>
      <c r="P107" s="4">
        <f t="shared" si="62"/>
        <v>14499.69846923626</v>
      </c>
      <c r="Q107">
        <f t="shared" si="63"/>
        <v>92650</v>
      </c>
      <c r="R107" s="10">
        <f t="shared" si="64"/>
        <v>2.5295609157310842E-2</v>
      </c>
      <c r="S107" s="4">
        <f t="shared" si="56"/>
        <v>226394112</v>
      </c>
      <c r="T107" s="3">
        <f t="shared" si="57"/>
        <v>37553.410000000003</v>
      </c>
      <c r="U107" s="3">
        <f t="shared" si="58"/>
        <v>12043.51</v>
      </c>
      <c r="V107" s="4">
        <f t="shared" si="49"/>
        <v>418.85714285714283</v>
      </c>
      <c r="W107" s="4">
        <f t="shared" si="50"/>
        <v>1689.8571428571429</v>
      </c>
      <c r="X107" s="13">
        <f t="shared" si="48"/>
        <v>1.1757905573336056</v>
      </c>
      <c r="Y107" s="17">
        <f t="shared" si="51"/>
        <v>1.1814524155478989</v>
      </c>
      <c r="Z107" s="21">
        <f t="shared" si="52"/>
        <v>1.2237586304738486</v>
      </c>
      <c r="AA107" s="12">
        <f t="shared" si="53"/>
        <v>1.1726940746848864</v>
      </c>
      <c r="AB107" s="3">
        <f t="shared" si="41"/>
        <v>6600788.369421999</v>
      </c>
      <c r="AC107" s="4">
        <f t="shared" si="54"/>
        <v>57376083.518821985</v>
      </c>
    </row>
    <row r="108" spans="1:29" x14ac:dyDescent="0.25">
      <c r="A108" s="5">
        <v>43958</v>
      </c>
      <c r="B108" s="3">
        <v>3845718</v>
      </c>
      <c r="C108" s="3">
        <v>269567</v>
      </c>
      <c r="D108" s="3">
        <v>1284741</v>
      </c>
      <c r="E108" s="3">
        <v>66201</v>
      </c>
      <c r="F108" s="3">
        <v>4541</v>
      </c>
      <c r="G108" s="3">
        <v>29260</v>
      </c>
      <c r="H108" s="3">
        <v>20388</v>
      </c>
      <c r="I108" s="3">
        <v>1607</v>
      </c>
      <c r="J108" s="3">
        <v>0</v>
      </c>
      <c r="K108" s="3">
        <v>1257023</v>
      </c>
      <c r="L108" s="1">
        <f t="shared" si="59"/>
        <v>0.17343216402411876</v>
      </c>
      <c r="M108" s="1">
        <f t="shared" si="55"/>
        <v>0.15216758095053157</v>
      </c>
      <c r="N108" s="4">
        <f t="shared" si="60"/>
        <v>2291410</v>
      </c>
      <c r="O108" s="3">
        <f t="shared" si="61"/>
        <v>666971.19496650598</v>
      </c>
      <c r="P108" s="4">
        <f t="shared" si="62"/>
        <v>14646.365953458357</v>
      </c>
      <c r="Q108">
        <f t="shared" si="63"/>
        <v>90377</v>
      </c>
      <c r="R108" s="10">
        <f t="shared" si="64"/>
        <v>2.4066256566314483E-2</v>
      </c>
      <c r="S108" s="4">
        <f t="shared" si="56"/>
        <v>252461056</v>
      </c>
      <c r="T108" s="3">
        <f t="shared" si="57"/>
        <v>38457.18</v>
      </c>
      <c r="U108" s="3">
        <f t="shared" si="58"/>
        <v>12286.03</v>
      </c>
      <c r="V108" s="4">
        <f t="shared" si="49"/>
        <v>427.57142857142856</v>
      </c>
      <c r="W108" s="4">
        <f t="shared" si="50"/>
        <v>1677.7142857142858</v>
      </c>
      <c r="X108" s="13">
        <f t="shared" si="48"/>
        <v>1.1808105142214278</v>
      </c>
      <c r="Y108" s="17">
        <f t="shared" si="51"/>
        <v>1.175420600248358</v>
      </c>
      <c r="Z108" s="21">
        <f t="shared" si="52"/>
        <v>1.2156563894448831</v>
      </c>
      <c r="AA108" s="12">
        <f t="shared" si="53"/>
        <v>1.1720609370508768</v>
      </c>
      <c r="AB108" s="3">
        <f t="shared" si="41"/>
        <v>7458890.8574468587</v>
      </c>
      <c r="AC108" s="4">
        <f t="shared" si="54"/>
        <v>64834974.376268841</v>
      </c>
    </row>
    <row r="109" spans="1:29" x14ac:dyDescent="0.25">
      <c r="A109" s="2">
        <v>43959</v>
      </c>
      <c r="B109" s="3">
        <v>3938064</v>
      </c>
      <c r="C109" s="3">
        <v>274898</v>
      </c>
      <c r="D109" s="3">
        <v>1322050</v>
      </c>
      <c r="E109" s="3">
        <v>67674</v>
      </c>
      <c r="F109" s="3">
        <v>4697</v>
      </c>
      <c r="G109" s="3">
        <v>30239</v>
      </c>
      <c r="H109" s="3">
        <v>20826</v>
      </c>
      <c r="I109" s="3">
        <v>1665</v>
      </c>
      <c r="J109" s="3">
        <v>0</v>
      </c>
      <c r="K109" s="3">
        <v>1283929</v>
      </c>
      <c r="L109" s="1">
        <f t="shared" si="59"/>
        <v>0.17213960629901537</v>
      </c>
      <c r="M109" s="1">
        <f t="shared" si="55"/>
        <v>0.1488606580457903</v>
      </c>
      <c r="N109" s="4">
        <f t="shared" si="60"/>
        <v>2341116</v>
      </c>
      <c r="O109" s="3">
        <f t="shared" si="61"/>
        <v>677896.78654032561</v>
      </c>
      <c r="P109" s="4">
        <f t="shared" si="62"/>
        <v>15962.690306967124</v>
      </c>
      <c r="Q109">
        <f t="shared" si="63"/>
        <v>92346</v>
      </c>
      <c r="R109" s="10">
        <f t="shared" si="64"/>
        <v>2.401268111702418E-2</v>
      </c>
      <c r="S109" s="4">
        <f t="shared" si="56"/>
        <v>281739264</v>
      </c>
      <c r="T109" s="3">
        <f t="shared" si="57"/>
        <v>39380.639999999999</v>
      </c>
      <c r="U109" s="3">
        <f t="shared" si="58"/>
        <v>12570.23</v>
      </c>
      <c r="V109" s="4">
        <f t="shared" si="49"/>
        <v>420.85714285714283</v>
      </c>
      <c r="W109" s="4">
        <f t="shared" si="50"/>
        <v>1618.7142857142858</v>
      </c>
      <c r="X109" s="13">
        <f t="shared" si="48"/>
        <v>1.1777292564665647</v>
      </c>
      <c r="Y109" s="17">
        <f t="shared" si="51"/>
        <v>1.1635472390958992</v>
      </c>
      <c r="Z109" s="21">
        <f t="shared" ref="Z109:Z140" si="65">E109/E102</f>
        <v>1.2011075022629254</v>
      </c>
      <c r="AA109" s="12">
        <f t="shared" si="53"/>
        <v>1.164765100671141</v>
      </c>
      <c r="AB109" s="3">
        <f t="shared" si="41"/>
        <v>8428546.6689149495</v>
      </c>
      <c r="AC109" s="4">
        <f t="shared" si="54"/>
        <v>73263521.045183793</v>
      </c>
    </row>
    <row r="110" spans="1:29" x14ac:dyDescent="0.25">
      <c r="A110" s="5">
        <v>43960</v>
      </c>
      <c r="B110" s="3">
        <v>4024009</v>
      </c>
      <c r="C110" s="3">
        <v>279311</v>
      </c>
      <c r="D110" s="3">
        <v>1375624</v>
      </c>
      <c r="E110" s="3">
        <v>68918</v>
      </c>
      <c r="F110" s="3">
        <v>4823</v>
      </c>
      <c r="G110" s="3">
        <v>31262</v>
      </c>
      <c r="H110" s="3">
        <v>21148</v>
      </c>
      <c r="I110" s="3">
        <v>1726</v>
      </c>
      <c r="J110" s="3">
        <v>0</v>
      </c>
      <c r="K110" s="3">
        <v>1309550</v>
      </c>
      <c r="L110" s="1">
        <f t="shared" si="59"/>
        <v>0.16877460444065778</v>
      </c>
      <c r="M110" s="1">
        <f t="shared" si="55"/>
        <v>0.14567782112532077</v>
      </c>
      <c r="N110" s="4">
        <f t="shared" si="60"/>
        <v>2369074</v>
      </c>
      <c r="O110" s="3">
        <f t="shared" si="61"/>
        <v>679150.52724064689</v>
      </c>
      <c r="P110" s="4">
        <f t="shared" si="62"/>
        <v>11552.461923980271</v>
      </c>
      <c r="Q110">
        <f t="shared" si="63"/>
        <v>85945</v>
      </c>
      <c r="R110" s="10">
        <f t="shared" si="64"/>
        <v>2.1824175533967961E-2</v>
      </c>
      <c r="S110" s="4">
        <f t="shared" si="56"/>
        <v>304095232</v>
      </c>
      <c r="T110" s="3">
        <f t="shared" si="57"/>
        <v>40240.089999999997</v>
      </c>
      <c r="U110" s="3">
        <f t="shared" si="58"/>
        <v>12839.29</v>
      </c>
      <c r="V110" s="4">
        <f t="shared" si="49"/>
        <v>403.85714285714283</v>
      </c>
      <c r="W110" s="4">
        <f t="shared" si="50"/>
        <v>1570.2857142857142</v>
      </c>
      <c r="X110" s="13">
        <f t="shared" si="48"/>
        <v>1.1740899583146478</v>
      </c>
      <c r="Y110" s="17">
        <f t="shared" si="51"/>
        <v>1.1562957213835461</v>
      </c>
      <c r="Z110" s="21">
        <f t="shared" si="65"/>
        <v>1.189759348133826</v>
      </c>
      <c r="AA110" s="12">
        <f t="shared" si="53"/>
        <v>1.1543038043774903</v>
      </c>
      <c r="AB110" s="3">
        <f t="shared" si="41"/>
        <v>9524257.7358738929</v>
      </c>
      <c r="AC110" s="4">
        <f t="shared" si="54"/>
        <v>82787778.781057686</v>
      </c>
    </row>
    <row r="111" spans="1:29" x14ac:dyDescent="0.25">
      <c r="A111" s="2">
        <v>43961</v>
      </c>
      <c r="B111" s="3">
        <v>4101699</v>
      </c>
      <c r="C111" s="3">
        <v>282709</v>
      </c>
      <c r="D111" s="3">
        <v>1408980</v>
      </c>
      <c r="E111" s="3">
        <v>70091</v>
      </c>
      <c r="F111" s="3">
        <v>4991</v>
      </c>
      <c r="G111" s="3">
        <v>32109</v>
      </c>
      <c r="H111" s="3">
        <v>21469</v>
      </c>
      <c r="I111" s="3">
        <v>1751</v>
      </c>
      <c r="J111" s="3">
        <v>0</v>
      </c>
      <c r="K111" s="3">
        <v>1329260</v>
      </c>
      <c r="L111" s="1">
        <f t="shared" si="59"/>
        <v>0.16711641442369135</v>
      </c>
      <c r="M111" s="1">
        <f t="shared" si="55"/>
        <v>0.14305745595569661</v>
      </c>
      <c r="N111" s="4">
        <f t="shared" si="60"/>
        <v>2410010</v>
      </c>
      <c r="O111" s="3">
        <f t="shared" si="61"/>
        <v>685461.22992524039</v>
      </c>
      <c r="P111" s="4">
        <f t="shared" si="62"/>
        <v>4409.0920426180819</v>
      </c>
      <c r="Q111">
        <f t="shared" si="63"/>
        <v>77690</v>
      </c>
      <c r="R111" s="10">
        <f t="shared" si="64"/>
        <v>1.9306616858958316E-2</v>
      </c>
      <c r="S111" s="4">
        <f t="shared" si="56"/>
        <v>275038208</v>
      </c>
      <c r="T111" s="3">
        <f t="shared" si="57"/>
        <v>41016.99</v>
      </c>
      <c r="U111" s="3">
        <f t="shared" si="58"/>
        <v>13095.5</v>
      </c>
      <c r="V111" s="4">
        <f t="shared" si="49"/>
        <v>413.57142857142856</v>
      </c>
      <c r="W111" s="4">
        <f t="shared" si="50"/>
        <v>1369.5714285714287</v>
      </c>
      <c r="X111" s="13">
        <f t="shared" si="48"/>
        <v>1.1696652350381225</v>
      </c>
      <c r="Y111" s="17">
        <f t="shared" si="51"/>
        <v>1.1478532693171219</v>
      </c>
      <c r="Z111" s="21">
        <f t="shared" si="65"/>
        <v>1.1584523337300012</v>
      </c>
      <c r="AA111" s="12">
        <f t="shared" si="53"/>
        <v>1.1558630343490901</v>
      </c>
      <c r="AB111" s="3">
        <f t="shared" si="41"/>
        <v>10762411.2415375</v>
      </c>
      <c r="AC111" s="4">
        <f t="shared" si="54"/>
        <v>93550190.022595182</v>
      </c>
    </row>
    <row r="112" spans="1:29" x14ac:dyDescent="0.25">
      <c r="A112" s="5">
        <v>43962</v>
      </c>
      <c r="B112" s="3">
        <v>4177504</v>
      </c>
      <c r="C112" s="3">
        <v>286330</v>
      </c>
      <c r="D112" s="3">
        <v>1456209</v>
      </c>
      <c r="E112" s="3">
        <v>71264</v>
      </c>
      <c r="F112" s="3">
        <v>5115</v>
      </c>
      <c r="G112" s="3">
        <v>33007</v>
      </c>
      <c r="H112" s="3">
        <v>21817</v>
      </c>
      <c r="I112" s="3">
        <v>1788</v>
      </c>
      <c r="J112" s="3">
        <v>0</v>
      </c>
      <c r="K112" s="3">
        <v>1347881</v>
      </c>
      <c r="L112" s="1">
        <f t="shared" si="59"/>
        <v>0.16431769963254769</v>
      </c>
      <c r="M112" s="1">
        <f t="shared" si="55"/>
        <v>0.13926183881267767</v>
      </c>
      <c r="N112" s="4">
        <f t="shared" si="60"/>
        <v>2434965</v>
      </c>
      <c r="O112" s="3">
        <f t="shared" si="61"/>
        <v>686437.84748576651</v>
      </c>
      <c r="P112" s="4">
        <f t="shared" si="62"/>
        <v>6799.011464856565</v>
      </c>
      <c r="Q112">
        <f t="shared" si="63"/>
        <v>75805</v>
      </c>
      <c r="R112" s="10">
        <f t="shared" si="64"/>
        <v>1.8481365892524051E-2</v>
      </c>
      <c r="S112" s="4">
        <f t="shared" si="56"/>
        <v>325730304</v>
      </c>
      <c r="T112" s="3">
        <f t="shared" si="57"/>
        <v>41775.040000000001</v>
      </c>
      <c r="U112" s="3">
        <f t="shared" si="58"/>
        <v>13292.6</v>
      </c>
      <c r="V112" s="4">
        <f t="shared" si="49"/>
        <v>388.57142857142856</v>
      </c>
      <c r="W112" s="4">
        <f t="shared" si="50"/>
        <v>1329.5714285714287</v>
      </c>
      <c r="X112" s="13">
        <f t="shared" si="48"/>
        <v>1.1659056308094629</v>
      </c>
      <c r="Y112" s="17">
        <f t="shared" si="51"/>
        <v>1.1419091390447951</v>
      </c>
      <c r="Z112" s="21">
        <f t="shared" si="65"/>
        <v>1.1502170860435463</v>
      </c>
      <c r="AA112" s="12">
        <f t="shared" si="53"/>
        <v>1.1424307482850709</v>
      </c>
      <c r="AB112" s="3">
        <f t="shared" si="41"/>
        <v>12161524.702937374</v>
      </c>
      <c r="AC112" s="4">
        <f t="shared" si="54"/>
        <v>105711714.72553256</v>
      </c>
    </row>
    <row r="113" spans="1:29" x14ac:dyDescent="0.25">
      <c r="A113" s="2">
        <v>43963</v>
      </c>
      <c r="B113" s="3">
        <v>4261955</v>
      </c>
      <c r="C113" s="3">
        <v>291964</v>
      </c>
      <c r="D113" s="3">
        <v>1493414</v>
      </c>
      <c r="E113" s="3">
        <v>72419</v>
      </c>
      <c r="F113" s="3">
        <v>5300</v>
      </c>
      <c r="G113" s="3">
        <v>34055</v>
      </c>
      <c r="H113" s="3">
        <v>22158</v>
      </c>
      <c r="I113" s="3">
        <v>1852</v>
      </c>
      <c r="J113" s="3">
        <v>0</v>
      </c>
      <c r="K113" s="3">
        <v>1369574</v>
      </c>
      <c r="L113" s="1">
        <f t="shared" ref="L113:L142" si="66">C113/(C113+D113)</f>
        <v>0.16353063608938836</v>
      </c>
      <c r="M113" s="1">
        <f t="shared" si="55"/>
        <v>0.13563022641427044</v>
      </c>
      <c r="N113" s="4">
        <f t="shared" ref="N113:N142" si="67">B113-C113-D113</f>
        <v>2476577</v>
      </c>
      <c r="O113" s="3">
        <f t="shared" ref="O113:O142" si="68">L113*B113</f>
        <v>696960.21213434916</v>
      </c>
      <c r="P113" s="4">
        <f t="shared" ref="P113:P142" si="69">(O113+O112)/2-O111</f>
        <v>6237.7998848174466</v>
      </c>
      <c r="Q113">
        <f t="shared" ref="Q113:Q142" si="70">B113-B112</f>
        <v>84451</v>
      </c>
      <c r="R113" s="10">
        <f t="shared" ref="R113:R142" si="71">Q113/B112</f>
        <v>2.0215659877285574E-2</v>
      </c>
      <c r="S113" s="4">
        <f t="shared" si="56"/>
        <v>391446528</v>
      </c>
      <c r="T113" s="3">
        <f t="shared" si="57"/>
        <v>42619.55</v>
      </c>
      <c r="U113" s="3">
        <f t="shared" si="58"/>
        <v>13478.81</v>
      </c>
      <c r="V113" s="4">
        <f t="shared" si="49"/>
        <v>384.28571428571428</v>
      </c>
      <c r="W113" s="4">
        <f t="shared" si="50"/>
        <v>1314.8571428571429</v>
      </c>
      <c r="X113" s="13">
        <f t="shared" si="48"/>
        <v>1.1636130375180433</v>
      </c>
      <c r="Y113" s="17">
        <f t="shared" si="51"/>
        <v>1.137188411019711</v>
      </c>
      <c r="Z113" s="21">
        <f t="shared" si="65"/>
        <v>1.1455983548208495</v>
      </c>
      <c r="AA113" s="12">
        <f t="shared" si="53"/>
        <v>1.1381754674337374</v>
      </c>
      <c r="AB113" s="3">
        <f t="shared" si="41"/>
        <v>13742522.914319234</v>
      </c>
      <c r="AC113" s="4">
        <f t="shared" si="54"/>
        <v>119454237.63985179</v>
      </c>
    </row>
    <row r="114" spans="1:29" x14ac:dyDescent="0.25">
      <c r="A114" s="5">
        <v>43964</v>
      </c>
      <c r="B114" s="3">
        <v>4347018</v>
      </c>
      <c r="C114" s="3">
        <v>297197</v>
      </c>
      <c r="D114" s="3">
        <v>1548547</v>
      </c>
      <c r="E114" s="3">
        <v>73568</v>
      </c>
      <c r="F114" s="3">
        <v>5425</v>
      </c>
      <c r="G114" s="3">
        <v>35177</v>
      </c>
      <c r="H114" s="3">
        <v>22516</v>
      </c>
      <c r="I114" s="3">
        <v>1883</v>
      </c>
      <c r="J114" s="3">
        <v>0</v>
      </c>
      <c r="K114" s="3">
        <v>1390406</v>
      </c>
      <c r="L114" s="1">
        <f t="shared" si="66"/>
        <v>0.16101745420816754</v>
      </c>
      <c r="M114" s="1">
        <f t="shared" si="55"/>
        <v>0.13266592000414251</v>
      </c>
      <c r="N114" s="4">
        <f t="shared" si="67"/>
        <v>2501274</v>
      </c>
      <c r="O114" s="3">
        <f t="shared" si="68"/>
        <v>699945.7717570801</v>
      </c>
      <c r="P114" s="4">
        <f t="shared" si="69"/>
        <v>12015.144459948177</v>
      </c>
      <c r="Q114">
        <f t="shared" si="70"/>
        <v>85063</v>
      </c>
      <c r="R114" s="10">
        <f t="shared" si="71"/>
        <v>1.9958680933984521E-2</v>
      </c>
      <c r="S114" s="4">
        <f t="shared" si="56"/>
        <v>452788224</v>
      </c>
      <c r="T114" s="3">
        <f t="shared" si="57"/>
        <v>43470.18</v>
      </c>
      <c r="U114" s="3">
        <f t="shared" si="58"/>
        <v>13695.74</v>
      </c>
      <c r="V114" s="4">
        <f t="shared" si="49"/>
        <v>372.28571428571428</v>
      </c>
      <c r="W114" s="4">
        <f t="shared" si="50"/>
        <v>1267.7142857142858</v>
      </c>
      <c r="X114" s="13">
        <f t="shared" si="48"/>
        <v>1.1575561313872695</v>
      </c>
      <c r="Y114" s="17">
        <f t="shared" si="51"/>
        <v>1.1316967319793294</v>
      </c>
      <c r="Z114" s="21">
        <f t="shared" si="65"/>
        <v>1.1371688255479642</v>
      </c>
      <c r="AA114" s="12">
        <f t="shared" si="53"/>
        <v>1.1308890005022603</v>
      </c>
      <c r="AB114" s="3">
        <f t="shared" si="41"/>
        <v>15529050.893180734</v>
      </c>
      <c r="AC114" s="4">
        <f t="shared" si="54"/>
        <v>134983288.53303254</v>
      </c>
    </row>
    <row r="115" spans="1:29" x14ac:dyDescent="0.25">
      <c r="A115" s="2">
        <v>43965</v>
      </c>
      <c r="B115" s="3">
        <v>4442163</v>
      </c>
      <c r="C115" s="3">
        <v>302418</v>
      </c>
      <c r="D115" s="3">
        <v>1587893</v>
      </c>
      <c r="E115" s="3">
        <v>74781</v>
      </c>
      <c r="F115" s="3">
        <v>5592</v>
      </c>
      <c r="G115" s="3">
        <v>36104</v>
      </c>
      <c r="H115" s="3">
        <v>22865</v>
      </c>
      <c r="I115" s="3">
        <v>1915</v>
      </c>
      <c r="J115" s="3">
        <v>16204</v>
      </c>
      <c r="K115" s="3">
        <v>1417774</v>
      </c>
      <c r="L115" s="1">
        <f t="shared" si="66"/>
        <v>0.15998319853188178</v>
      </c>
      <c r="M115" s="1">
        <f t="shared" si="55"/>
        <v>0.13047862180666756</v>
      </c>
      <c r="N115" s="4">
        <f t="shared" si="67"/>
        <v>2551852</v>
      </c>
      <c r="O115" s="3">
        <f t="shared" si="68"/>
        <v>710671.44513997959</v>
      </c>
      <c r="P115" s="4">
        <f t="shared" si="69"/>
        <v>8348.3963141806889</v>
      </c>
      <c r="Q115">
        <f t="shared" si="70"/>
        <v>95145</v>
      </c>
      <c r="R115" s="10">
        <f t="shared" si="71"/>
        <v>2.1887417995508644E-2</v>
      </c>
      <c r="S115" s="4">
        <f t="shared" si="56"/>
        <v>504922112</v>
      </c>
      <c r="T115" s="3">
        <f t="shared" si="57"/>
        <v>44421.63</v>
      </c>
      <c r="U115" s="3">
        <f t="shared" si="58"/>
        <v>13904.06</v>
      </c>
      <c r="V115" s="4">
        <f t="shared" si="49"/>
        <v>353.85714285714283</v>
      </c>
      <c r="W115" s="4">
        <f t="shared" si="50"/>
        <v>1225.7142857142858</v>
      </c>
      <c r="X115" s="13">
        <f t="shared" si="48"/>
        <v>1.1550932751699423</v>
      </c>
      <c r="Y115" s="17">
        <f t="shared" si="51"/>
        <v>1.1278823060516792</v>
      </c>
      <c r="Z115" s="21">
        <f t="shared" si="65"/>
        <v>1.1296052929714053</v>
      </c>
      <c r="AA115" s="12">
        <f t="shared" si="53"/>
        <v>1.1214930351186974</v>
      </c>
      <c r="AB115" s="3">
        <f t="shared" si="41"/>
        <v>17547827.50929423</v>
      </c>
      <c r="AC115" s="4">
        <f t="shared" si="54"/>
        <v>152531116.04232678</v>
      </c>
    </row>
    <row r="116" spans="1:29" x14ac:dyDescent="0.25">
      <c r="A116" s="5">
        <v>43966</v>
      </c>
      <c r="B116" s="3">
        <v>4542347</v>
      </c>
      <c r="C116" s="3">
        <v>307666</v>
      </c>
      <c r="D116" s="3">
        <v>1637067</v>
      </c>
      <c r="E116" s="3">
        <v>75959</v>
      </c>
      <c r="F116" s="3">
        <v>5679</v>
      </c>
      <c r="G116" s="3">
        <v>36908</v>
      </c>
      <c r="H116" s="3">
        <v>23258</v>
      </c>
      <c r="I116" s="3">
        <v>1939</v>
      </c>
      <c r="J116" s="3">
        <v>16641</v>
      </c>
      <c r="K116" s="3">
        <v>1442824</v>
      </c>
      <c r="L116" s="1">
        <f t="shared" si="66"/>
        <v>0.1582047509863822</v>
      </c>
      <c r="M116" s="1">
        <f t="shared" si="55"/>
        <v>0.12812055073355769</v>
      </c>
      <c r="N116" s="4">
        <f t="shared" si="67"/>
        <v>2597614</v>
      </c>
      <c r="O116" s="3">
        <f t="shared" si="68"/>
        <v>718620.8760287402</v>
      </c>
      <c r="P116" s="4">
        <f t="shared" si="69"/>
        <v>14700.388827279792</v>
      </c>
      <c r="Q116">
        <f t="shared" si="70"/>
        <v>100184</v>
      </c>
      <c r="R116" s="10">
        <f t="shared" si="71"/>
        <v>2.2552977006922079E-2</v>
      </c>
      <c r="S116" s="4">
        <f t="shared" si="56"/>
        <v>563478528</v>
      </c>
      <c r="T116" s="3">
        <f t="shared" si="57"/>
        <v>45423.47</v>
      </c>
      <c r="U116" s="3">
        <f t="shared" si="58"/>
        <v>14177.74</v>
      </c>
      <c r="V116" s="4">
        <f t="shared" si="49"/>
        <v>347.42857142857144</v>
      </c>
      <c r="W116" s="4">
        <f t="shared" si="50"/>
        <v>1183.5714285714287</v>
      </c>
      <c r="X116" s="13">
        <f t="shared" si="48"/>
        <v>1.1534467189969488</v>
      </c>
      <c r="Y116" s="17">
        <f t="shared" si="51"/>
        <v>1.123756843252236</v>
      </c>
      <c r="Z116" s="21">
        <f t="shared" si="65"/>
        <v>1.1224251558944351</v>
      </c>
      <c r="AA116" s="12">
        <f t="shared" si="53"/>
        <v>1.1167771055411504</v>
      </c>
      <c r="AB116" s="3">
        <f t="shared" si="41"/>
        <v>19829045.085502483</v>
      </c>
      <c r="AC116" s="4">
        <f t="shared" si="54"/>
        <v>172360161.12782925</v>
      </c>
    </row>
    <row r="117" spans="1:29" x14ac:dyDescent="0.25">
      <c r="A117" s="5">
        <v>43967</v>
      </c>
      <c r="B117" s="3">
        <v>4634068</v>
      </c>
      <c r="C117" s="3">
        <v>311781</v>
      </c>
      <c r="D117" s="3">
        <v>1693197</v>
      </c>
      <c r="E117" s="3">
        <v>77206</v>
      </c>
      <c r="F117" s="3">
        <v>5800</v>
      </c>
      <c r="G117" s="3">
        <v>37832</v>
      </c>
      <c r="H117" s="3">
        <v>23645</v>
      </c>
      <c r="I117" s="3">
        <v>1976</v>
      </c>
      <c r="J117" s="3">
        <v>17020</v>
      </c>
      <c r="K117" s="3">
        <v>1467820</v>
      </c>
      <c r="L117" s="1">
        <f t="shared" si="66"/>
        <v>0.1555034519082005</v>
      </c>
      <c r="M117" s="1">
        <f t="shared" si="55"/>
        <v>0.1261117868313959</v>
      </c>
      <c r="N117" s="4">
        <f t="shared" si="67"/>
        <v>2629090</v>
      </c>
      <c r="O117" s="3">
        <f t="shared" si="68"/>
        <v>720613.57037733088</v>
      </c>
      <c r="P117" s="4">
        <f t="shared" si="69"/>
        <v>8945.7780630559428</v>
      </c>
      <c r="Q117">
        <f t="shared" si="70"/>
        <v>91721</v>
      </c>
      <c r="R117" s="10">
        <f t="shared" si="71"/>
        <v>2.0192424753106709E-2</v>
      </c>
      <c r="S117" s="4">
        <f t="shared" si="56"/>
        <v>608190464</v>
      </c>
      <c r="T117" s="3">
        <f t="shared" si="57"/>
        <v>46340.68</v>
      </c>
      <c r="U117" s="3">
        <f t="shared" si="58"/>
        <v>14428.24</v>
      </c>
      <c r="V117" s="4">
        <f t="shared" si="49"/>
        <v>356.71428571428572</v>
      </c>
      <c r="W117" s="4">
        <f t="shared" si="50"/>
        <v>1184</v>
      </c>
      <c r="X117" s="13">
        <f t="shared" si="48"/>
        <v>1.1516047802079965</v>
      </c>
      <c r="Y117" s="17">
        <f t="shared" si="51"/>
        <v>1.120858310106525</v>
      </c>
      <c r="Z117" s="21">
        <f t="shared" si="65"/>
        <v>1.1202588583534054</v>
      </c>
      <c r="AA117" s="12">
        <f t="shared" si="53"/>
        <v>1.1180726309816531</v>
      </c>
      <c r="AB117" s="3">
        <f t="shared" si="41"/>
        <v>22406820.946617804</v>
      </c>
      <c r="AC117" s="4">
        <f t="shared" ref="AC117:AC142" si="72">+AC116+AB117</f>
        <v>194766982.07444707</v>
      </c>
    </row>
    <row r="118" spans="1:29" x14ac:dyDescent="0.25">
      <c r="A118" s="5">
        <v>43968</v>
      </c>
      <c r="B118" s="3">
        <v>4713620</v>
      </c>
      <c r="C118" s="3">
        <v>315185</v>
      </c>
      <c r="D118" s="3">
        <v>1733963</v>
      </c>
      <c r="E118" s="3">
        <v>78332</v>
      </c>
      <c r="F118" s="3">
        <v>5903</v>
      </c>
      <c r="G118" s="3">
        <v>38563</v>
      </c>
      <c r="H118" s="3">
        <v>23974</v>
      </c>
      <c r="I118" s="3">
        <v>1999</v>
      </c>
      <c r="J118" s="3">
        <v>17360</v>
      </c>
      <c r="K118" s="3">
        <v>1486757</v>
      </c>
      <c r="L118" s="1">
        <f t="shared" si="66"/>
        <v>0.15381270654925852</v>
      </c>
      <c r="M118" s="1">
        <f t="shared" si="55"/>
        <v>0.1236361910395584</v>
      </c>
      <c r="N118" s="4">
        <f t="shared" si="67"/>
        <v>2664472</v>
      </c>
      <c r="O118" s="3">
        <f t="shared" si="68"/>
        <v>725014.64984471595</v>
      </c>
      <c r="P118" s="4">
        <f t="shared" si="69"/>
        <v>4193.2340822832193</v>
      </c>
      <c r="Q118">
        <f t="shared" si="70"/>
        <v>79552</v>
      </c>
      <c r="R118" s="10">
        <f t="shared" si="71"/>
        <v>1.7166774419365448E-2</v>
      </c>
      <c r="S118" s="4">
        <f t="shared" si="56"/>
        <v>550076416</v>
      </c>
      <c r="T118" s="3">
        <f t="shared" si="57"/>
        <v>47136.2</v>
      </c>
      <c r="U118" s="3">
        <f t="shared" si="58"/>
        <v>14678.2</v>
      </c>
      <c r="V118" s="4">
        <f t="shared" si="49"/>
        <v>357.85714285714283</v>
      </c>
      <c r="W118" s="4">
        <f t="shared" si="50"/>
        <v>1177.2857142857142</v>
      </c>
      <c r="X118" s="13">
        <f t="shared" si="48"/>
        <v>1.1491872026689427</v>
      </c>
      <c r="Y118" s="17">
        <f t="shared" si="51"/>
        <v>1.1184847208221116</v>
      </c>
      <c r="Z118" s="25">
        <f t="shared" si="65"/>
        <v>1.1175757229886862</v>
      </c>
      <c r="AA118" s="12">
        <f t="shared" si="53"/>
        <v>1.1166798639899389</v>
      </c>
      <c r="AB118" s="3">
        <f t="shared" si="41"/>
        <v>25319707.669678118</v>
      </c>
      <c r="AC118" s="4">
        <f t="shared" si="72"/>
        <v>220086689.74412519</v>
      </c>
    </row>
    <row r="119" spans="1:29" x14ac:dyDescent="0.25">
      <c r="A119" s="5">
        <v>43969</v>
      </c>
      <c r="B119" s="3">
        <v>4801943</v>
      </c>
      <c r="C119" s="3">
        <v>318481</v>
      </c>
      <c r="D119" s="3">
        <v>1786875</v>
      </c>
      <c r="E119" s="3">
        <v>79411</v>
      </c>
      <c r="F119" s="3">
        <v>5960</v>
      </c>
      <c r="G119" s="3">
        <v>39251</v>
      </c>
      <c r="H119" s="3">
        <v>24286</v>
      </c>
      <c r="I119" s="3">
        <v>2019</v>
      </c>
      <c r="J119" s="3">
        <v>17638</v>
      </c>
      <c r="K119" s="3">
        <v>1508308</v>
      </c>
      <c r="L119" s="1">
        <f t="shared" si="66"/>
        <v>0.15127180391344741</v>
      </c>
      <c r="M119" s="1">
        <f t="shared" si="55"/>
        <v>0.12139939735040015</v>
      </c>
      <c r="N119" s="4">
        <f t="shared" si="67"/>
        <v>2696587</v>
      </c>
      <c r="O119" s="3">
        <f t="shared" si="68"/>
        <v>726398.57989955135</v>
      </c>
      <c r="P119" s="4">
        <f t="shared" si="69"/>
        <v>5093.0444948027143</v>
      </c>
      <c r="Q119">
        <f t="shared" si="70"/>
        <v>88323</v>
      </c>
      <c r="R119" s="10">
        <f t="shared" si="71"/>
        <v>1.873782782659612E-2</v>
      </c>
      <c r="S119" s="4">
        <f t="shared" si="56"/>
        <v>651460608</v>
      </c>
      <c r="T119" s="3">
        <f t="shared" si="57"/>
        <v>48019.43</v>
      </c>
      <c r="U119" s="3">
        <f t="shared" si="58"/>
        <v>14867.57</v>
      </c>
      <c r="V119" s="4">
        <f t="shared" si="49"/>
        <v>352.71428571428572</v>
      </c>
      <c r="W119" s="4">
        <f t="shared" si="50"/>
        <v>1163.8571428571429</v>
      </c>
      <c r="X119" s="13">
        <f t="shared" si="48"/>
        <v>1.1494765774012425</v>
      </c>
      <c r="Y119" s="17">
        <f t="shared" si="51"/>
        <v>1.1190216346992057</v>
      </c>
      <c r="Z119" s="21">
        <f t="shared" si="65"/>
        <v>1.1143213964975303</v>
      </c>
      <c r="AA119" s="12">
        <f t="shared" si="53"/>
        <v>1.1131686299674566</v>
      </c>
      <c r="AB119" s="3">
        <f t="shared" si="41"/>
        <v>28611269.666736275</v>
      </c>
      <c r="AC119" s="4">
        <f t="shared" si="72"/>
        <v>248697959.41086146</v>
      </c>
    </row>
    <row r="120" spans="1:29" x14ac:dyDescent="0.25">
      <c r="A120" s="5">
        <v>43970</v>
      </c>
      <c r="B120" s="3">
        <v>4897492</v>
      </c>
      <c r="C120" s="3">
        <v>323285</v>
      </c>
      <c r="D120" s="3">
        <v>1838995</v>
      </c>
      <c r="E120" s="3">
        <v>80493</v>
      </c>
      <c r="F120" s="3">
        <v>6028</v>
      </c>
      <c r="G120" s="3">
        <v>40069</v>
      </c>
      <c r="H120" s="3">
        <v>24755</v>
      </c>
      <c r="I120" s="3">
        <v>2032</v>
      </c>
      <c r="J120" s="3">
        <v>17898</v>
      </c>
      <c r="K120" s="3">
        <v>1528568</v>
      </c>
      <c r="L120" s="1">
        <f t="shared" si="66"/>
        <v>0.1495111641415543</v>
      </c>
      <c r="M120" s="1">
        <f t="shared" si="55"/>
        <v>0.1193424600896679</v>
      </c>
      <c r="N120" s="4">
        <f t="shared" si="67"/>
        <v>2735212</v>
      </c>
      <c r="O120" s="3">
        <f t="shared" si="68"/>
        <v>732229.73029394902</v>
      </c>
      <c r="P120" s="4">
        <f t="shared" si="69"/>
        <v>4299.505252034287</v>
      </c>
      <c r="Q120">
        <f t="shared" si="70"/>
        <v>95549</v>
      </c>
      <c r="R120" s="10">
        <f t="shared" si="71"/>
        <v>1.9897987127294098E-2</v>
      </c>
      <c r="S120" s="4">
        <f t="shared" si="56"/>
        <v>782893056</v>
      </c>
      <c r="T120" s="3">
        <f t="shared" si="57"/>
        <v>48974.92</v>
      </c>
      <c r="U120" s="3">
        <f t="shared" si="58"/>
        <v>15083.08</v>
      </c>
      <c r="V120" s="4">
        <f t="shared" si="49"/>
        <v>371</v>
      </c>
      <c r="W120" s="4">
        <f t="shared" si="50"/>
        <v>1153.4285714285713</v>
      </c>
      <c r="X120" s="13">
        <f t="shared" si="48"/>
        <v>1.149118655640428</v>
      </c>
      <c r="Y120" s="17">
        <f t="shared" si="51"/>
        <v>1.1160901126919758</v>
      </c>
      <c r="Z120" s="21">
        <f t="shared" si="65"/>
        <v>1.1114900785705408</v>
      </c>
      <c r="AA120" s="12">
        <f t="shared" si="53"/>
        <v>1.1172037187471793</v>
      </c>
      <c r="AB120" s="3">
        <f t="shared" si="41"/>
        <v>32330734.723411992</v>
      </c>
      <c r="AC120" s="4">
        <f t="shared" si="72"/>
        <v>281028694.13427347</v>
      </c>
    </row>
    <row r="121" spans="1:29" x14ac:dyDescent="0.25">
      <c r="A121" s="5">
        <v>43971</v>
      </c>
      <c r="B121" s="3">
        <v>4996472</v>
      </c>
      <c r="C121" s="3">
        <v>328115</v>
      </c>
      <c r="D121" s="3">
        <v>1897466</v>
      </c>
      <c r="E121" s="3">
        <v>81575</v>
      </c>
      <c r="F121" s="3">
        <v>6150</v>
      </c>
      <c r="G121" s="3">
        <v>40793</v>
      </c>
      <c r="H121" s="3">
        <v>25197</v>
      </c>
      <c r="I121" s="3">
        <v>2079</v>
      </c>
      <c r="J121" s="3">
        <v>18190</v>
      </c>
      <c r="K121" s="3">
        <v>1551853</v>
      </c>
      <c r="L121" s="1">
        <f t="shared" si="66"/>
        <v>0.14742891856104093</v>
      </c>
      <c r="M121" s="1">
        <f t="shared" si="55"/>
        <v>0.11671735096096213</v>
      </c>
      <c r="N121" s="4">
        <f t="shared" si="67"/>
        <v>2770891</v>
      </c>
      <c r="O121" s="3">
        <f t="shared" si="68"/>
        <v>736624.46358052129</v>
      </c>
      <c r="P121" s="4">
        <f t="shared" si="69"/>
        <v>8028.5170376838651</v>
      </c>
      <c r="Q121">
        <f t="shared" si="70"/>
        <v>98980</v>
      </c>
      <c r="R121" s="10">
        <f t="shared" si="71"/>
        <v>2.0210344396683035E-2</v>
      </c>
      <c r="S121" s="4">
        <f t="shared" si="56"/>
        <v>905576448</v>
      </c>
      <c r="T121" s="3">
        <f t="shared" si="57"/>
        <v>49964.72</v>
      </c>
      <c r="U121" s="3">
        <f t="shared" si="58"/>
        <v>15285.68</v>
      </c>
      <c r="V121" s="4">
        <f t="shared" si="49"/>
        <v>383</v>
      </c>
      <c r="W121" s="4">
        <f t="shared" si="50"/>
        <v>1143.8571428571429</v>
      </c>
      <c r="X121" s="13">
        <f t="shared" si="48"/>
        <v>1.1494021878906413</v>
      </c>
      <c r="Y121" s="17">
        <f t="shared" si="51"/>
        <v>1.1161150052574571</v>
      </c>
      <c r="Z121" s="21">
        <f t="shared" si="65"/>
        <v>1.1088380817746846</v>
      </c>
      <c r="AA121" s="12">
        <f t="shared" si="53"/>
        <v>1.1190708829276959</v>
      </c>
      <c r="AB121" s="3">
        <f t="shared" si="41"/>
        <v>36533730.237455554</v>
      </c>
      <c r="AC121" s="4">
        <f t="shared" si="72"/>
        <v>317562424.37172902</v>
      </c>
    </row>
    <row r="122" spans="1:29" x14ac:dyDescent="0.25">
      <c r="A122" s="5">
        <v>43972</v>
      </c>
      <c r="B122" s="3">
        <v>5102424</v>
      </c>
      <c r="C122" s="3">
        <v>332924</v>
      </c>
      <c r="D122" s="3">
        <v>1948739</v>
      </c>
      <c r="E122" s="3">
        <v>82742</v>
      </c>
      <c r="F122" s="3">
        <v>6267</v>
      </c>
      <c r="G122" s="3">
        <v>41731</v>
      </c>
      <c r="H122" s="3">
        <v>25595</v>
      </c>
      <c r="I122" s="3">
        <v>2106</v>
      </c>
      <c r="J122" s="3">
        <v>18509</v>
      </c>
      <c r="K122" s="3">
        <v>1577147</v>
      </c>
      <c r="L122" s="1">
        <f t="shared" si="66"/>
        <v>0.14591287144508194</v>
      </c>
      <c r="M122" s="1">
        <f t="shared" si="55"/>
        <v>0.11493033907701952</v>
      </c>
      <c r="N122" s="4">
        <f t="shared" si="67"/>
        <v>2820761</v>
      </c>
      <c r="O122" s="3">
        <f t="shared" si="68"/>
        <v>744509.33717030077</v>
      </c>
      <c r="P122" s="4">
        <f t="shared" si="69"/>
        <v>8337.1700814620126</v>
      </c>
      <c r="Q122">
        <f t="shared" si="70"/>
        <v>105952</v>
      </c>
      <c r="R122" s="10">
        <f t="shared" si="71"/>
        <v>2.120536250378267E-2</v>
      </c>
      <c r="S122" s="4">
        <f t="shared" si="56"/>
        <v>1009844224</v>
      </c>
      <c r="T122" s="3">
        <f t="shared" si="57"/>
        <v>51024.24</v>
      </c>
      <c r="U122" s="3">
        <f t="shared" si="58"/>
        <v>15518.53</v>
      </c>
      <c r="V122" s="4">
        <f t="shared" si="49"/>
        <v>390</v>
      </c>
      <c r="W122" s="4">
        <f t="shared" si="50"/>
        <v>1137.2857142857142</v>
      </c>
      <c r="X122" s="13">
        <f t="shared" si="48"/>
        <v>1.148635023073219</v>
      </c>
      <c r="Y122" s="17">
        <f t="shared" si="51"/>
        <v>1.1124107227244964</v>
      </c>
      <c r="Z122" s="21">
        <f t="shared" si="65"/>
        <v>1.1064575226327542</v>
      </c>
      <c r="AA122" s="12">
        <f t="shared" si="53"/>
        <v>1.1193964574677455</v>
      </c>
      <c r="AB122" s="3">
        <f t="shared" si="41"/>
        <v>41283115.168324776</v>
      </c>
      <c r="AC122" s="4">
        <f t="shared" si="72"/>
        <v>358845539.54005378</v>
      </c>
    </row>
    <row r="123" spans="1:29" x14ac:dyDescent="0.25">
      <c r="A123" s="5">
        <v>43973</v>
      </c>
      <c r="B123" s="3">
        <v>5210817</v>
      </c>
      <c r="C123" s="3">
        <v>338160</v>
      </c>
      <c r="D123" s="3">
        <v>2056643</v>
      </c>
      <c r="E123" s="3">
        <v>83947</v>
      </c>
      <c r="F123" s="3">
        <v>6360</v>
      </c>
      <c r="G123" s="3">
        <v>42608</v>
      </c>
      <c r="H123" s="3">
        <v>26085</v>
      </c>
      <c r="I123" s="3">
        <v>2129</v>
      </c>
      <c r="J123" s="3">
        <v>18767</v>
      </c>
      <c r="K123" s="3">
        <v>1600937</v>
      </c>
      <c r="L123" s="1">
        <f t="shared" si="66"/>
        <v>0.14120576932632872</v>
      </c>
      <c r="M123" s="1">
        <f t="shared" si="55"/>
        <v>0.11380206799653371</v>
      </c>
      <c r="N123" s="4">
        <f t="shared" si="67"/>
        <v>2816014</v>
      </c>
      <c r="O123" s="3">
        <f t="shared" si="68"/>
        <v>735797.42330371228</v>
      </c>
      <c r="P123" s="4">
        <f t="shared" si="69"/>
        <v>3528.9166564852931</v>
      </c>
      <c r="Q123">
        <f t="shared" si="70"/>
        <v>108393</v>
      </c>
      <c r="R123" s="10">
        <f t="shared" si="71"/>
        <v>2.1243432533243022E-2</v>
      </c>
      <c r="S123" s="4">
        <f t="shared" si="56"/>
        <v>1126957056</v>
      </c>
      <c r="T123" s="3">
        <f t="shared" si="57"/>
        <v>52108.17</v>
      </c>
      <c r="U123" s="3">
        <f t="shared" si="58"/>
        <v>15771.47</v>
      </c>
      <c r="V123" s="4">
        <f t="shared" si="49"/>
        <v>403.85714285714283</v>
      </c>
      <c r="W123" s="4">
        <f t="shared" si="50"/>
        <v>1141.1428571428571</v>
      </c>
      <c r="X123" s="13">
        <f t="shared" si="48"/>
        <v>1.1471640101471772</v>
      </c>
      <c r="Y123" s="17">
        <f t="shared" si="51"/>
        <v>1.1095857845447539</v>
      </c>
      <c r="Z123" s="21">
        <f t="shared" si="65"/>
        <v>1.1051619952869312</v>
      </c>
      <c r="AA123" s="12">
        <f t="shared" si="53"/>
        <v>1.1215495743400121</v>
      </c>
      <c r="AB123" s="3">
        <f t="shared" si="41"/>
        <v>46649920.140206993</v>
      </c>
      <c r="AC123" s="4">
        <f t="shared" si="72"/>
        <v>405495459.68026078</v>
      </c>
    </row>
    <row r="124" spans="1:29" x14ac:dyDescent="0.25">
      <c r="A124" s="5">
        <v>43974</v>
      </c>
      <c r="B124" s="3">
        <v>5310362</v>
      </c>
      <c r="C124" s="3">
        <v>342097</v>
      </c>
      <c r="D124" s="3">
        <v>2112185</v>
      </c>
      <c r="E124" s="3">
        <v>85151</v>
      </c>
      <c r="F124" s="3">
        <v>6466</v>
      </c>
      <c r="G124" s="3">
        <v>43318</v>
      </c>
      <c r="H124" s="3">
        <v>26560</v>
      </c>
      <c r="I124" s="3">
        <v>2157</v>
      </c>
      <c r="J124" s="3">
        <v>19146</v>
      </c>
      <c r="K124" s="3">
        <v>1622612</v>
      </c>
      <c r="L124" s="1">
        <f t="shared" si="66"/>
        <v>0.13938781281042684</v>
      </c>
      <c r="M124" s="1">
        <f t="shared" si="55"/>
        <v>0.11246664764261791</v>
      </c>
      <c r="N124" s="4">
        <f t="shared" si="67"/>
        <v>2856080</v>
      </c>
      <c r="O124" s="3">
        <f t="shared" si="68"/>
        <v>740199.7444116039</v>
      </c>
      <c r="P124" s="4">
        <f t="shared" si="69"/>
        <v>-6510.7533126426861</v>
      </c>
      <c r="Q124">
        <f t="shared" si="70"/>
        <v>99545</v>
      </c>
      <c r="R124" s="10">
        <f t="shared" si="71"/>
        <v>1.9103530214167951E-2</v>
      </c>
      <c r="S124" s="4">
        <f t="shared" si="56"/>
        <v>1216380928</v>
      </c>
      <c r="T124" s="3">
        <f t="shared" si="57"/>
        <v>53103.62</v>
      </c>
      <c r="U124" s="3">
        <f t="shared" si="58"/>
        <v>16009.37</v>
      </c>
      <c r="V124" s="4">
        <f t="shared" si="49"/>
        <v>416.42857142857144</v>
      </c>
      <c r="W124" s="4">
        <f t="shared" si="50"/>
        <v>1135</v>
      </c>
      <c r="X124" s="13">
        <f t="shared" si="48"/>
        <v>1.1459395934630221</v>
      </c>
      <c r="Y124" s="17">
        <f t="shared" si="51"/>
        <v>1.1054570723930728</v>
      </c>
      <c r="Z124" s="21">
        <f t="shared" si="65"/>
        <v>1.102906509856747</v>
      </c>
      <c r="AA124" s="12">
        <f t="shared" si="53"/>
        <v>1.1232818777754283</v>
      </c>
      <c r="AB124" s="3">
        <f t="shared" si="41"/>
        <v>52714409.758433901</v>
      </c>
      <c r="AC124" s="4">
        <f t="shared" si="72"/>
        <v>458209869.43869466</v>
      </c>
    </row>
    <row r="125" spans="1:29" x14ac:dyDescent="0.25">
      <c r="A125" s="5">
        <v>43975</v>
      </c>
      <c r="B125" s="3">
        <v>5407613</v>
      </c>
      <c r="C125" s="3">
        <v>345059</v>
      </c>
      <c r="D125" s="3">
        <v>2168563</v>
      </c>
      <c r="E125" s="3">
        <v>86106</v>
      </c>
      <c r="F125" s="3">
        <v>6534</v>
      </c>
      <c r="G125" s="3">
        <v>43998</v>
      </c>
      <c r="H125" s="3">
        <v>26897</v>
      </c>
      <c r="I125" s="3">
        <v>2181</v>
      </c>
      <c r="J125" s="3">
        <v>19477</v>
      </c>
      <c r="K125" s="3">
        <v>1643246</v>
      </c>
      <c r="L125" s="1">
        <f t="shared" si="66"/>
        <v>0.13727561264183716</v>
      </c>
      <c r="M125" s="1">
        <f t="shared" si="55"/>
        <v>0.11072366238201924</v>
      </c>
      <c r="N125" s="4">
        <f t="shared" si="67"/>
        <v>2893991</v>
      </c>
      <c r="O125" s="3">
        <f t="shared" si="68"/>
        <v>742333.38750496297</v>
      </c>
      <c r="P125" s="4">
        <f t="shared" si="69"/>
        <v>5469.1426545711001</v>
      </c>
      <c r="Q125">
        <f t="shared" si="70"/>
        <v>97251</v>
      </c>
      <c r="R125" s="10">
        <f t="shared" si="71"/>
        <v>1.8313440778613587E-2</v>
      </c>
      <c r="S125" s="4">
        <f t="shared" si="56"/>
        <v>1100152832</v>
      </c>
      <c r="T125" s="3">
        <f t="shared" si="57"/>
        <v>54076.13</v>
      </c>
      <c r="U125" s="3">
        <f t="shared" si="58"/>
        <v>16226.12</v>
      </c>
      <c r="V125" s="4">
        <f t="shared" si="49"/>
        <v>417.57142857142856</v>
      </c>
      <c r="W125" s="4">
        <f t="shared" si="50"/>
        <v>1110.5714285714287</v>
      </c>
      <c r="X125" s="13">
        <f t="shared" si="48"/>
        <v>1.147231427225784</v>
      </c>
      <c r="Y125" s="17">
        <f t="shared" si="51"/>
        <v>1.1052552636375683</v>
      </c>
      <c r="Z125" s="25">
        <f t="shared" si="65"/>
        <v>1.0992442424551907</v>
      </c>
      <c r="AA125" s="12">
        <f t="shared" si="53"/>
        <v>1.1219237507299575</v>
      </c>
      <c r="AB125" s="3">
        <f t="shared" si="41"/>
        <v>59567283.027030304</v>
      </c>
      <c r="AC125" s="4">
        <f t="shared" si="72"/>
        <v>517777152.46572495</v>
      </c>
    </row>
    <row r="126" spans="1:29" x14ac:dyDescent="0.25">
      <c r="A126" s="5">
        <v>43976</v>
      </c>
      <c r="B126" s="3">
        <v>5495061</v>
      </c>
      <c r="C126" s="3">
        <v>346232</v>
      </c>
      <c r="D126" s="3">
        <v>2231738</v>
      </c>
      <c r="E126" s="3">
        <v>87119</v>
      </c>
      <c r="F126" s="3">
        <v>6655</v>
      </c>
      <c r="G126" s="3">
        <v>44651</v>
      </c>
      <c r="H126" s="3">
        <v>27302</v>
      </c>
      <c r="I126" s="3">
        <v>2210</v>
      </c>
      <c r="J126" s="3">
        <v>19698</v>
      </c>
      <c r="K126" s="3">
        <v>1662302</v>
      </c>
      <c r="L126" s="1">
        <f t="shared" si="66"/>
        <v>0.13430412301151681</v>
      </c>
      <c r="M126" s="1">
        <f t="shared" si="55"/>
        <v>0.10840462057819221</v>
      </c>
      <c r="N126" s="4">
        <f t="shared" si="67"/>
        <v>2917091</v>
      </c>
      <c r="O126" s="3">
        <f t="shared" si="68"/>
        <v>738009.34849978855</v>
      </c>
      <c r="P126" s="4">
        <f t="shared" si="69"/>
        <v>-28.376409228076227</v>
      </c>
      <c r="Q126">
        <f t="shared" si="70"/>
        <v>87448</v>
      </c>
      <c r="R126" s="10">
        <f t="shared" si="71"/>
        <v>1.6171275570200754E-2</v>
      </c>
      <c r="S126" s="4">
        <f t="shared" si="56"/>
        <v>1302921216</v>
      </c>
      <c r="T126" s="3">
        <f t="shared" si="57"/>
        <v>54950.61</v>
      </c>
      <c r="U126" s="3">
        <f t="shared" si="58"/>
        <v>16432.46</v>
      </c>
      <c r="V126" s="4">
        <f t="shared" si="49"/>
        <v>430.85714285714283</v>
      </c>
      <c r="W126" s="4">
        <f t="shared" si="50"/>
        <v>1101.1428571428571</v>
      </c>
      <c r="X126" s="13">
        <f t="shared" si="48"/>
        <v>1.1443411552365366</v>
      </c>
      <c r="Y126" s="17">
        <f t="shared" si="51"/>
        <v>1.1020971843946992</v>
      </c>
      <c r="Z126" s="21">
        <f t="shared" si="65"/>
        <v>1.0970646384002216</v>
      </c>
      <c r="AA126" s="12">
        <f t="shared" si="53"/>
        <v>1.1241867742732439</v>
      </c>
      <c r="AB126" s="3">
        <f t="shared" si="41"/>
        <v>67311029.820544243</v>
      </c>
      <c r="AC126" s="4">
        <f t="shared" si="72"/>
        <v>585088182.28626919</v>
      </c>
    </row>
    <row r="127" spans="1:29" x14ac:dyDescent="0.25">
      <c r="A127" s="5">
        <v>43977</v>
      </c>
      <c r="B127" s="3">
        <v>5589626</v>
      </c>
      <c r="C127" s="3">
        <v>350453</v>
      </c>
      <c r="D127" s="3">
        <v>2286956</v>
      </c>
      <c r="E127" s="3">
        <v>88090</v>
      </c>
      <c r="F127" s="3">
        <v>6753</v>
      </c>
      <c r="G127" s="3">
        <v>45352</v>
      </c>
      <c r="H127" s="3">
        <v>27624</v>
      </c>
      <c r="I127" s="3">
        <v>2235</v>
      </c>
      <c r="J127" s="3">
        <v>19958</v>
      </c>
      <c r="K127" s="3">
        <v>1680913</v>
      </c>
      <c r="L127" s="1">
        <f t="shared" si="66"/>
        <v>0.13287775995304482</v>
      </c>
      <c r="M127" s="1">
        <f t="shared" si="55"/>
        <v>0.10760502645811315</v>
      </c>
      <c r="N127" s="4">
        <f t="shared" si="67"/>
        <v>2952217</v>
      </c>
      <c r="O127" s="3">
        <f t="shared" si="68"/>
        <v>742736.98185529816</v>
      </c>
      <c r="P127" s="4">
        <f t="shared" si="69"/>
        <v>-1960.2223274195567</v>
      </c>
      <c r="Q127">
        <f t="shared" si="70"/>
        <v>94565</v>
      </c>
      <c r="R127" s="10">
        <f t="shared" si="71"/>
        <v>1.7209090126570025E-2</v>
      </c>
      <c r="S127" s="4">
        <f t="shared" si="56"/>
        <v>1565786112</v>
      </c>
      <c r="T127" s="3">
        <f t="shared" si="57"/>
        <v>55896.26</v>
      </c>
      <c r="U127" s="3">
        <f t="shared" si="58"/>
        <v>16623.02</v>
      </c>
      <c r="V127" s="4">
        <f t="shared" si="49"/>
        <v>409.85714285714283</v>
      </c>
      <c r="W127" s="4">
        <f t="shared" si="50"/>
        <v>1085.2857142857142</v>
      </c>
      <c r="X127" s="13">
        <f t="shared" si="48"/>
        <v>1.141324171637238</v>
      </c>
      <c r="Y127" s="17">
        <f t="shared" si="51"/>
        <v>1.0996651768190882</v>
      </c>
      <c r="Z127" s="21">
        <f t="shared" si="65"/>
        <v>1.094380877840309</v>
      </c>
      <c r="AA127" s="12">
        <f t="shared" si="53"/>
        <v>1.1158957786305796</v>
      </c>
      <c r="AB127" s="3">
        <f t="shared" si="41"/>
        <v>76061463.697214991</v>
      </c>
      <c r="AC127" s="4">
        <f t="shared" si="72"/>
        <v>661149645.98348415</v>
      </c>
    </row>
    <row r="128" spans="1:29" x14ac:dyDescent="0.25">
      <c r="A128" s="5">
        <v>43978</v>
      </c>
      <c r="B128" s="3">
        <v>5691790</v>
      </c>
      <c r="C128" s="3">
        <v>355629</v>
      </c>
      <c r="D128" s="3">
        <v>2350088</v>
      </c>
      <c r="E128" s="3">
        <v>88989</v>
      </c>
      <c r="F128" s="3">
        <v>6876</v>
      </c>
      <c r="G128" s="3">
        <v>46248</v>
      </c>
      <c r="H128" s="3">
        <v>27943</v>
      </c>
      <c r="I128" s="3">
        <v>2264</v>
      </c>
      <c r="J128" s="3">
        <v>20443</v>
      </c>
      <c r="K128" s="3">
        <v>1699176</v>
      </c>
      <c r="L128" s="1">
        <f t="shared" si="66"/>
        <v>0.13143614058676498</v>
      </c>
      <c r="M128" s="1">
        <f t="shared" si="55"/>
        <v>0.10635547765296549</v>
      </c>
      <c r="N128" s="4">
        <f t="shared" si="67"/>
        <v>2986073</v>
      </c>
      <c r="O128" s="3">
        <f t="shared" si="68"/>
        <v>748106.91063034302</v>
      </c>
      <c r="P128" s="4">
        <f t="shared" si="69"/>
        <v>7412.5977430320345</v>
      </c>
      <c r="Q128">
        <f t="shared" si="70"/>
        <v>102164</v>
      </c>
      <c r="R128" s="10">
        <f t="shared" si="71"/>
        <v>1.8277430368328757E-2</v>
      </c>
      <c r="S128" s="4">
        <f t="shared" si="56"/>
        <v>1811152896</v>
      </c>
      <c r="T128" s="3">
        <f t="shared" si="57"/>
        <v>56917.9</v>
      </c>
      <c r="U128" s="3">
        <f t="shared" si="58"/>
        <v>16809.13</v>
      </c>
      <c r="V128" s="4">
        <f t="shared" si="49"/>
        <v>392.28571428571428</v>
      </c>
      <c r="W128" s="4">
        <f t="shared" si="50"/>
        <v>1059.1428571428571</v>
      </c>
      <c r="X128" s="13">
        <f t="shared" si="48"/>
        <v>1.1391617925608308</v>
      </c>
      <c r="Y128" s="17">
        <f t="shared" si="51"/>
        <v>1.0949336051803875</v>
      </c>
      <c r="Z128" s="21">
        <f t="shared" si="65"/>
        <v>1.090885688017162</v>
      </c>
      <c r="AA128" s="12">
        <f t="shared" si="53"/>
        <v>1.1089812279239593</v>
      </c>
      <c r="AB128" s="3">
        <f t="shared" si="41"/>
        <v>85949453.977852941</v>
      </c>
      <c r="AC128" s="4">
        <f t="shared" si="72"/>
        <v>747099099.96133709</v>
      </c>
    </row>
    <row r="129" spans="1:29" x14ac:dyDescent="0.25">
      <c r="A129" s="5">
        <v>43979</v>
      </c>
      <c r="B129" s="3">
        <v>5808946</v>
      </c>
      <c r="C129" s="3">
        <v>360308</v>
      </c>
      <c r="D129" s="3">
        <v>2415960</v>
      </c>
      <c r="E129" s="3">
        <v>89976</v>
      </c>
      <c r="F129" s="3">
        <v>6982</v>
      </c>
      <c r="G129" s="3">
        <v>46961</v>
      </c>
      <c r="H129" s="3">
        <v>28320</v>
      </c>
      <c r="I129" s="3">
        <v>2292</v>
      </c>
      <c r="J129" s="3">
        <v>20781</v>
      </c>
      <c r="K129" s="3">
        <v>1721753</v>
      </c>
      <c r="L129" s="1">
        <f t="shared" si="66"/>
        <v>0.1297814187967444</v>
      </c>
      <c r="M129" s="1">
        <f t="shared" si="55"/>
        <v>0.10512749964039199</v>
      </c>
      <c r="N129" s="4">
        <f t="shared" si="67"/>
        <v>3032678</v>
      </c>
      <c r="O129" s="3">
        <f t="shared" si="68"/>
        <v>753893.25359367323</v>
      </c>
      <c r="P129" s="4">
        <f t="shared" si="69"/>
        <v>8263.100256709964</v>
      </c>
      <c r="Q129">
        <f t="shared" si="70"/>
        <v>117156</v>
      </c>
      <c r="R129" s="10">
        <f t="shared" si="71"/>
        <v>2.0583331430007082E-2</v>
      </c>
      <c r="S129" s="4">
        <f t="shared" si="56"/>
        <v>2019688448</v>
      </c>
      <c r="T129" s="3">
        <f t="shared" si="57"/>
        <v>58089.46</v>
      </c>
      <c r="U129" s="3">
        <f t="shared" si="58"/>
        <v>16991.759999999998</v>
      </c>
      <c r="V129" s="4">
        <f t="shared" si="49"/>
        <v>389.28571428571428</v>
      </c>
      <c r="W129" s="4">
        <f t="shared" si="50"/>
        <v>1033.4285714285713</v>
      </c>
      <c r="X129" s="13">
        <f t="shared" si="48"/>
        <v>1.1384679125058992</v>
      </c>
      <c r="Y129" s="17">
        <f t="shared" si="51"/>
        <v>1.0916883461085112</v>
      </c>
      <c r="Z129" s="21">
        <f t="shared" si="65"/>
        <v>1.0874283918687002</v>
      </c>
      <c r="AA129" s="12">
        <f t="shared" si="53"/>
        <v>1.1064661066614574</v>
      </c>
      <c r="AB129" s="3">
        <f t="shared" si="41"/>
        <v>97122882.994973823</v>
      </c>
      <c r="AC129" s="4">
        <f t="shared" si="72"/>
        <v>844221982.95631087</v>
      </c>
    </row>
    <row r="130" spans="1:29" x14ac:dyDescent="0.25">
      <c r="A130" s="5">
        <v>43980</v>
      </c>
      <c r="B130" s="3">
        <v>5924275</v>
      </c>
      <c r="C130" s="3">
        <v>364867</v>
      </c>
      <c r="D130" s="3">
        <v>2493535</v>
      </c>
      <c r="E130" s="3">
        <v>90909</v>
      </c>
      <c r="F130" s="3">
        <v>7063</v>
      </c>
      <c r="G130" s="3">
        <v>47905</v>
      </c>
      <c r="H130" s="3">
        <v>28700</v>
      </c>
      <c r="I130" s="3">
        <v>2313</v>
      </c>
      <c r="J130" s="3">
        <v>21348</v>
      </c>
      <c r="K130" s="3">
        <v>1746019</v>
      </c>
      <c r="L130" s="1">
        <f t="shared" si="66"/>
        <v>0.12764719588077533</v>
      </c>
      <c r="M130" s="1">
        <f t="shared" si="55"/>
        <v>0.104047675198169</v>
      </c>
      <c r="N130" s="4">
        <f t="shared" si="67"/>
        <v>3065873</v>
      </c>
      <c r="O130" s="3">
        <f t="shared" si="68"/>
        <v>756217.0913765803</v>
      </c>
      <c r="P130" s="4">
        <f t="shared" si="69"/>
        <v>6948.2618547837483</v>
      </c>
      <c r="Q130">
        <f t="shared" si="70"/>
        <v>115329</v>
      </c>
      <c r="R130" s="10">
        <f t="shared" si="71"/>
        <v>1.9853687743008802E-2</v>
      </c>
      <c r="S130" s="4">
        <f t="shared" si="56"/>
        <v>2253914112</v>
      </c>
      <c r="T130" s="3">
        <f t="shared" ref="T130:T166" si="73">B130/$S$2</f>
        <v>59242.75</v>
      </c>
      <c r="U130" s="3">
        <f t="shared" si="58"/>
        <v>17217.53</v>
      </c>
      <c r="V130" s="4">
        <f t="shared" si="49"/>
        <v>373.57142857142856</v>
      </c>
      <c r="W130" s="4">
        <f t="shared" si="50"/>
        <v>994.57142857142856</v>
      </c>
      <c r="X130" s="13">
        <f t="shared" si="48"/>
        <v>1.1369186444275436</v>
      </c>
      <c r="Y130" s="17">
        <f t="shared" si="51"/>
        <v>1.0906231788009146</v>
      </c>
      <c r="Z130" s="21">
        <f t="shared" si="65"/>
        <v>1.0829332793310065</v>
      </c>
      <c r="AA130" s="24">
        <f t="shared" si="53"/>
        <v>1.1002491853555683</v>
      </c>
      <c r="AB130" s="3">
        <f t="shared" si="41"/>
        <v>109748857.78432041</v>
      </c>
      <c r="AC130" s="4">
        <f t="shared" si="72"/>
        <v>953970840.74063134</v>
      </c>
    </row>
    <row r="131" spans="1:29" x14ac:dyDescent="0.25">
      <c r="A131" s="5">
        <v>43981</v>
      </c>
      <c r="B131" s="3">
        <v>6059017</v>
      </c>
      <c r="C131" s="3">
        <v>369126</v>
      </c>
      <c r="D131" s="3">
        <v>2564693</v>
      </c>
      <c r="E131" s="3">
        <v>91681</v>
      </c>
      <c r="F131" s="3">
        <v>7159</v>
      </c>
      <c r="G131" s="3">
        <v>48517</v>
      </c>
      <c r="H131" s="3">
        <v>29023</v>
      </c>
      <c r="I131" s="3">
        <v>2332</v>
      </c>
      <c r="J131" s="3">
        <v>21754</v>
      </c>
      <c r="K131" s="3">
        <v>1770165</v>
      </c>
      <c r="L131" s="1">
        <f t="shared" si="66"/>
        <v>0.12581757770332799</v>
      </c>
      <c r="M131" s="1">
        <f t="shared" si="55"/>
        <v>0.10301990898827955</v>
      </c>
      <c r="N131" s="4">
        <f t="shared" si="67"/>
        <v>3125198</v>
      </c>
      <c r="O131" s="3">
        <f t="shared" si="68"/>
        <v>762330.84220328531</v>
      </c>
      <c r="P131" s="4">
        <f t="shared" si="69"/>
        <v>5380.713196259574</v>
      </c>
      <c r="Q131">
        <f t="shared" si="70"/>
        <v>134742</v>
      </c>
      <c r="R131" s="10">
        <f t="shared" si="71"/>
        <v>2.2744048849859266E-2</v>
      </c>
      <c r="S131" s="4">
        <f t="shared" si="56"/>
        <v>2432761856</v>
      </c>
      <c r="T131" s="3">
        <f t="shared" si="73"/>
        <v>60590.17</v>
      </c>
      <c r="U131" s="3">
        <f t="shared" ref="U131:U162" si="74">K130/100</f>
        <v>17460.189999999999</v>
      </c>
      <c r="V131" s="4">
        <f t="shared" si="49"/>
        <v>351.85714285714283</v>
      </c>
      <c r="W131" s="4">
        <f t="shared" si="50"/>
        <v>932.85714285714289</v>
      </c>
      <c r="X131" s="13">
        <f t="shared" si="48"/>
        <v>1.1409800311165228</v>
      </c>
      <c r="Y131" s="17">
        <f t="shared" si="51"/>
        <v>1.0909354793382522</v>
      </c>
      <c r="Z131" s="25">
        <f t="shared" si="65"/>
        <v>1.076687296684713</v>
      </c>
      <c r="AA131" s="24">
        <f t="shared" si="53"/>
        <v>1.0927334337349397</v>
      </c>
      <c r="AB131" s="3">
        <f t="shared" si="41"/>
        <v>124016209.29628208</v>
      </c>
      <c r="AC131" s="4">
        <f t="shared" si="72"/>
        <v>1077987050.0369134</v>
      </c>
    </row>
    <row r="132" spans="1:29" x14ac:dyDescent="0.25">
      <c r="A132" s="5">
        <v>43982</v>
      </c>
      <c r="B132" s="3">
        <v>6166946</v>
      </c>
      <c r="C132" s="3">
        <v>372035</v>
      </c>
      <c r="D132" s="3">
        <v>2641329</v>
      </c>
      <c r="E132" s="3">
        <v>92479</v>
      </c>
      <c r="F132" s="3">
        <v>7374</v>
      </c>
      <c r="G132" s="3">
        <v>49213</v>
      </c>
      <c r="H132" s="3">
        <v>29390</v>
      </c>
      <c r="I132" s="3">
        <v>2344</v>
      </c>
      <c r="J132" s="3">
        <v>22131</v>
      </c>
      <c r="K132" s="3">
        <v>1790172</v>
      </c>
      <c r="L132" s="1">
        <f t="shared" si="66"/>
        <v>0.12346168600939017</v>
      </c>
      <c r="M132" s="1">
        <f t="shared" si="55"/>
        <v>0.1015742250711294</v>
      </c>
      <c r="N132" s="4">
        <f t="shared" si="67"/>
        <v>3153582</v>
      </c>
      <c r="O132" s="3">
        <f t="shared" si="68"/>
        <v>761381.55068886466</v>
      </c>
      <c r="P132" s="4">
        <f t="shared" si="69"/>
        <v>5639.1050694946898</v>
      </c>
      <c r="Q132">
        <f t="shared" si="70"/>
        <v>107929</v>
      </c>
      <c r="R132" s="10">
        <f t="shared" si="71"/>
        <v>1.7812955467858896E-2</v>
      </c>
      <c r="S132" s="4">
        <f t="shared" si="56"/>
        <v>2200305664</v>
      </c>
      <c r="T132" s="3">
        <f t="shared" si="73"/>
        <v>61669.46</v>
      </c>
      <c r="U132" s="3">
        <f t="shared" si="74"/>
        <v>17701.650000000001</v>
      </c>
      <c r="V132" s="4">
        <f t="shared" si="49"/>
        <v>356.14285714285717</v>
      </c>
      <c r="W132" s="4">
        <f t="shared" si="50"/>
        <v>910.42857142857144</v>
      </c>
      <c r="X132" s="13">
        <f t="shared" si="48"/>
        <v>1.1404192570733149</v>
      </c>
      <c r="Y132" s="17">
        <f t="shared" si="51"/>
        <v>1.0894120539468832</v>
      </c>
      <c r="Z132" s="21">
        <f t="shared" si="65"/>
        <v>1.0740134253129863</v>
      </c>
      <c r="AA132" s="12">
        <f t="shared" si="53"/>
        <v>1.0926869167565156</v>
      </c>
      <c r="AB132" s="3">
        <f t="shared" si="41"/>
        <v>140138316.50479874</v>
      </c>
      <c r="AC132" s="4">
        <f t="shared" si="72"/>
        <v>1218125366.541712</v>
      </c>
    </row>
    <row r="133" spans="1:29" x14ac:dyDescent="0.25">
      <c r="A133" s="5">
        <v>43983</v>
      </c>
      <c r="B133" s="3">
        <v>6265852</v>
      </c>
      <c r="C133" s="3">
        <v>375543</v>
      </c>
      <c r="D133" s="3">
        <v>2696009</v>
      </c>
      <c r="E133" s="3">
        <v>93288</v>
      </c>
      <c r="F133" s="3">
        <v>7404</v>
      </c>
      <c r="G133" s="3">
        <v>50091</v>
      </c>
      <c r="H133" s="3">
        <v>29845</v>
      </c>
      <c r="I133" s="3">
        <v>2353</v>
      </c>
      <c r="J133" s="3">
        <v>22505</v>
      </c>
      <c r="K133" s="3">
        <v>1811020</v>
      </c>
      <c r="L133" s="1">
        <f t="shared" si="66"/>
        <v>0.1222649006105057</v>
      </c>
      <c r="M133" s="1">
        <f t="shared" si="55"/>
        <v>0.10000236995788132</v>
      </c>
      <c r="N133" s="4">
        <f t="shared" si="67"/>
        <v>3194300</v>
      </c>
      <c r="O133" s="3">
        <f t="shared" si="68"/>
        <v>766093.77202013833</v>
      </c>
      <c r="P133" s="4">
        <f t="shared" si="69"/>
        <v>1406.8191512161866</v>
      </c>
      <c r="Q133">
        <f t="shared" si="70"/>
        <v>98906</v>
      </c>
      <c r="R133" s="10">
        <f t="shared" si="71"/>
        <v>1.6038084328936882E-2</v>
      </c>
      <c r="S133" s="4">
        <f t="shared" si="56"/>
        <v>2605842432</v>
      </c>
      <c r="T133" s="3">
        <f t="shared" si="73"/>
        <v>62658.52</v>
      </c>
      <c r="U133" s="3">
        <f t="shared" si="74"/>
        <v>17901.72</v>
      </c>
      <c r="V133" s="4">
        <f t="shared" si="49"/>
        <v>363.28571428571428</v>
      </c>
      <c r="W133" s="4">
        <f t="shared" si="50"/>
        <v>881.28571428571433</v>
      </c>
      <c r="X133" s="13">
        <f t="shared" si="48"/>
        <v>1.1402697804446575</v>
      </c>
      <c r="Y133" s="17">
        <f t="shared" si="51"/>
        <v>1.0894650911807842</v>
      </c>
      <c r="Z133" s="21">
        <f t="shared" si="65"/>
        <v>1.0708111892928065</v>
      </c>
      <c r="AA133" s="12">
        <f t="shared" si="53"/>
        <v>1.0931433594608453</v>
      </c>
      <c r="AB133" s="3">
        <f t="shared" si="41"/>
        <v>158356297.65042257</v>
      </c>
      <c r="AC133" s="4">
        <f t="shared" si="72"/>
        <v>1376481664.1921346</v>
      </c>
    </row>
    <row r="134" spans="1:29" x14ac:dyDescent="0.25">
      <c r="A134" s="5">
        <v>43984</v>
      </c>
      <c r="B134" s="3">
        <v>6378238</v>
      </c>
      <c r="C134" s="3">
        <v>380250</v>
      </c>
      <c r="D134" s="3">
        <v>2729527</v>
      </c>
      <c r="E134" s="3">
        <v>93960</v>
      </c>
      <c r="F134" s="3">
        <v>7477</v>
      </c>
      <c r="G134" s="3">
        <v>50725</v>
      </c>
      <c r="H134" s="3">
        <v>30259</v>
      </c>
      <c r="I134" s="3">
        <v>2375</v>
      </c>
      <c r="J134" s="3">
        <v>22852</v>
      </c>
      <c r="K134" s="3">
        <v>1831821</v>
      </c>
      <c r="L134" s="1">
        <f t="shared" si="66"/>
        <v>0.12227564870407107</v>
      </c>
      <c r="M134" s="1">
        <f t="shared" si="55"/>
        <v>9.8876204651511104E-2</v>
      </c>
      <c r="N134" s="4">
        <f t="shared" si="67"/>
        <v>3268461</v>
      </c>
      <c r="O134" s="3">
        <f t="shared" si="68"/>
        <v>779903.18903895677</v>
      </c>
      <c r="P134" s="4">
        <f t="shared" si="69"/>
        <v>11616.929840682889</v>
      </c>
      <c r="Q134">
        <f t="shared" si="70"/>
        <v>112386</v>
      </c>
      <c r="R134" s="10">
        <f t="shared" si="71"/>
        <v>1.793626788503782E-2</v>
      </c>
      <c r="S134" s="4">
        <f t="shared" si="56"/>
        <v>3131572224</v>
      </c>
      <c r="T134" s="3">
        <f t="shared" si="73"/>
        <v>63782.38</v>
      </c>
      <c r="U134" s="3">
        <f t="shared" si="74"/>
        <v>18110.2</v>
      </c>
      <c r="V134" s="4">
        <f t="shared" si="49"/>
        <v>376.42857142857144</v>
      </c>
      <c r="W134" s="4">
        <f t="shared" si="50"/>
        <v>838.57142857142856</v>
      </c>
      <c r="X134" s="13">
        <f t="shared" si="48"/>
        <v>1.1410849312637374</v>
      </c>
      <c r="Y134" s="17">
        <f t="shared" si="51"/>
        <v>1.089777400734006</v>
      </c>
      <c r="Z134" s="21">
        <f t="shared" si="65"/>
        <v>1.0666363945964354</v>
      </c>
      <c r="AA134" s="12">
        <f t="shared" si="53"/>
        <v>1.0953880683463655</v>
      </c>
      <c r="AB134" s="3">
        <f t="shared" ref="AB134:AB142" si="75">+AC133*0.13</f>
        <v>178942616.3449775</v>
      </c>
      <c r="AC134" s="4">
        <f t="shared" si="72"/>
        <v>1555424280.5371122</v>
      </c>
    </row>
    <row r="135" spans="1:29" x14ac:dyDescent="0.25">
      <c r="A135" s="5">
        <v>43985</v>
      </c>
      <c r="B135" s="3">
        <v>6508635</v>
      </c>
      <c r="C135" s="3">
        <v>385947</v>
      </c>
      <c r="D135" s="3">
        <v>2804982</v>
      </c>
      <c r="E135" s="3">
        <v>94641</v>
      </c>
      <c r="F135" s="3">
        <v>7579</v>
      </c>
      <c r="G135" s="3">
        <v>51506</v>
      </c>
      <c r="H135" s="3">
        <v>30603</v>
      </c>
      <c r="I135" s="3">
        <v>2392</v>
      </c>
      <c r="J135" s="3">
        <v>23269</v>
      </c>
      <c r="K135" s="3">
        <v>1851520</v>
      </c>
      <c r="L135" s="1">
        <f t="shared" si="66"/>
        <v>0.12095129662866207</v>
      </c>
      <c r="M135" s="1">
        <f t="shared" si="55"/>
        <v>9.8004247772509531E-2</v>
      </c>
      <c r="N135" s="4">
        <f t="shared" si="67"/>
        <v>3317706</v>
      </c>
      <c r="O135" s="3">
        <f t="shared" si="68"/>
        <v>787227.8425326919</v>
      </c>
      <c r="P135" s="4">
        <f t="shared" si="69"/>
        <v>17471.74376568594</v>
      </c>
      <c r="Q135">
        <f t="shared" si="70"/>
        <v>130397</v>
      </c>
      <c r="R135" s="10">
        <f t="shared" si="71"/>
        <v>2.0444047399924555E-2</v>
      </c>
      <c r="S135" s="4">
        <f t="shared" si="56"/>
        <v>3622305792</v>
      </c>
      <c r="T135" s="3">
        <f t="shared" si="73"/>
        <v>65086.35</v>
      </c>
      <c r="U135" s="3">
        <f t="shared" si="74"/>
        <v>18318.21</v>
      </c>
      <c r="V135" s="4">
        <f t="shared" si="49"/>
        <v>380</v>
      </c>
      <c r="W135" s="4">
        <f t="shared" si="50"/>
        <v>807.42857142857144</v>
      </c>
      <c r="X135" s="13">
        <f t="shared" si="48"/>
        <v>1.143512849209124</v>
      </c>
      <c r="Y135" s="17">
        <f t="shared" si="51"/>
        <v>1.0896575752011564</v>
      </c>
      <c r="Z135" s="21">
        <f t="shared" si="65"/>
        <v>1.0635134679567138</v>
      </c>
      <c r="AA135" s="12">
        <f t="shared" si="53"/>
        <v>1.0951937873528255</v>
      </c>
      <c r="AB135" s="3">
        <f t="shared" si="75"/>
        <v>202205156.46982461</v>
      </c>
      <c r="AC135" s="4">
        <f t="shared" si="72"/>
        <v>1757629437.0069368</v>
      </c>
    </row>
    <row r="136" spans="1:29" x14ac:dyDescent="0.25">
      <c r="A136" s="5">
        <v>43986</v>
      </c>
      <c r="B136" s="3">
        <v>6632985</v>
      </c>
      <c r="C136" s="3">
        <v>391136</v>
      </c>
      <c r="D136" s="3">
        <v>2869963</v>
      </c>
      <c r="E136" s="3">
        <v>95269</v>
      </c>
      <c r="F136" s="3">
        <v>7717</v>
      </c>
      <c r="G136" s="3">
        <v>52184</v>
      </c>
      <c r="H136" s="3">
        <v>30946</v>
      </c>
      <c r="I136" s="3">
        <v>2436</v>
      </c>
      <c r="J136" s="3">
        <v>23653</v>
      </c>
      <c r="K136" s="3">
        <v>1872660</v>
      </c>
      <c r="L136" s="1">
        <f t="shared" si="66"/>
        <v>0.11993993435955179</v>
      </c>
      <c r="M136" s="1">
        <f t="shared" si="55"/>
        <v>9.7200577831709614E-2</v>
      </c>
      <c r="N136" s="4">
        <f t="shared" si="67"/>
        <v>3371886</v>
      </c>
      <c r="O136" s="3">
        <f t="shared" si="68"/>
        <v>795559.78550789168</v>
      </c>
      <c r="P136" s="4">
        <f t="shared" si="69"/>
        <v>11490.624981335015</v>
      </c>
      <c r="Q136">
        <f t="shared" si="70"/>
        <v>124350</v>
      </c>
      <c r="R136" s="10">
        <f t="shared" si="71"/>
        <v>1.9105388457026702E-2</v>
      </c>
      <c r="S136" s="4">
        <f t="shared" si="56"/>
        <v>4039376896</v>
      </c>
      <c r="T136" s="3">
        <f t="shared" si="73"/>
        <v>66329.850000000006</v>
      </c>
      <c r="U136" s="3">
        <f t="shared" si="74"/>
        <v>18515.2</v>
      </c>
      <c r="V136" s="4">
        <f t="shared" si="49"/>
        <v>375.14285714285717</v>
      </c>
      <c r="W136" s="4">
        <f t="shared" si="50"/>
        <v>756.14285714285711</v>
      </c>
      <c r="X136" s="13">
        <f t="shared" si="48"/>
        <v>1.1418568876350375</v>
      </c>
      <c r="Y136" s="17">
        <f t="shared" si="51"/>
        <v>1.0876472990028185</v>
      </c>
      <c r="Z136" s="21">
        <f t="shared" si="65"/>
        <v>1.058826798257313</v>
      </c>
      <c r="AA136" s="12">
        <f t="shared" si="53"/>
        <v>1.0927259887005649</v>
      </c>
      <c r="AB136" s="3">
        <f t="shared" si="75"/>
        <v>228491826.81090179</v>
      </c>
      <c r="AC136" s="4">
        <f t="shared" si="72"/>
        <v>1986121263.8178387</v>
      </c>
    </row>
    <row r="137" spans="1:29" x14ac:dyDescent="0.25">
      <c r="A137" s="5">
        <v>43987</v>
      </c>
      <c r="B137" s="3">
        <v>6770170</v>
      </c>
      <c r="C137" s="3">
        <v>396121</v>
      </c>
      <c r="D137" s="3">
        <v>3013132</v>
      </c>
      <c r="E137" s="3">
        <v>95947</v>
      </c>
      <c r="F137" s="3">
        <v>7778</v>
      </c>
      <c r="G137" s="3">
        <v>53074</v>
      </c>
      <c r="H137" s="3">
        <v>31359</v>
      </c>
      <c r="I137" s="3">
        <v>2446</v>
      </c>
      <c r="J137" s="3">
        <v>24089</v>
      </c>
      <c r="K137" s="3">
        <v>1902632</v>
      </c>
      <c r="L137" s="1">
        <f t="shared" si="66"/>
        <v>0.11618996888761263</v>
      </c>
      <c r="M137" s="1">
        <f t="shared" si="55"/>
        <v>9.6574858369665839E-2</v>
      </c>
      <c r="N137" s="4">
        <f t="shared" si="67"/>
        <v>3360917</v>
      </c>
      <c r="O137" s="3">
        <f t="shared" si="68"/>
        <v>786625.84166384838</v>
      </c>
      <c r="P137" s="4">
        <f t="shared" si="69"/>
        <v>3864.9710531780729</v>
      </c>
      <c r="Q137">
        <f t="shared" si="70"/>
        <v>137185</v>
      </c>
      <c r="R137" s="10">
        <f t="shared" si="71"/>
        <v>2.0682241856419092E-2</v>
      </c>
      <c r="S137" s="4">
        <f t="shared" si="56"/>
        <v>4507828224</v>
      </c>
      <c r="T137" s="3">
        <f t="shared" si="73"/>
        <v>67701.7</v>
      </c>
      <c r="U137" s="3">
        <f t="shared" si="74"/>
        <v>18726.599999999999</v>
      </c>
      <c r="V137" s="4">
        <f t="shared" si="49"/>
        <v>379.85714285714283</v>
      </c>
      <c r="W137" s="4">
        <f t="shared" si="50"/>
        <v>719.71428571428567</v>
      </c>
      <c r="X137" s="13">
        <f t="shared" ref="X137:X200" si="76">B137/B130</f>
        <v>1.1427845601360505</v>
      </c>
      <c r="Y137" s="17">
        <f t="shared" si="51"/>
        <v>1.0896971911531317</v>
      </c>
      <c r="Z137" s="21">
        <f t="shared" si="65"/>
        <v>1.0554180554180554</v>
      </c>
      <c r="AA137" s="12">
        <f t="shared" si="53"/>
        <v>1.0926480836236934</v>
      </c>
      <c r="AB137" s="3">
        <f t="shared" si="75"/>
        <v>258195764.29631904</v>
      </c>
      <c r="AC137" s="4">
        <f t="shared" si="72"/>
        <v>2244317028.1141577</v>
      </c>
    </row>
    <row r="138" spans="1:29" x14ac:dyDescent="0.25">
      <c r="A138" s="5">
        <v>43988</v>
      </c>
      <c r="B138" s="3">
        <v>6896917</v>
      </c>
      <c r="C138" s="3">
        <v>399999</v>
      </c>
      <c r="D138" s="3">
        <v>3085833</v>
      </c>
      <c r="E138" s="3">
        <v>96475</v>
      </c>
      <c r="F138" s="3">
        <v>7850</v>
      </c>
      <c r="G138" s="3">
        <v>54087</v>
      </c>
      <c r="H138" s="3">
        <v>31620</v>
      </c>
      <c r="I138" s="3">
        <v>2483</v>
      </c>
      <c r="J138" s="3">
        <v>24420</v>
      </c>
      <c r="K138" s="3">
        <v>1925765</v>
      </c>
      <c r="L138" s="1">
        <f t="shared" si="66"/>
        <v>0.11474993631362614</v>
      </c>
      <c r="M138" s="1">
        <f t="shared" si="55"/>
        <v>9.5750716217147841E-2</v>
      </c>
      <c r="N138" s="4">
        <f t="shared" si="67"/>
        <v>3411085</v>
      </c>
      <c r="O138" s="3">
        <f t="shared" si="68"/>
        <v>791420.78651036543</v>
      </c>
      <c r="P138" s="4">
        <f t="shared" si="69"/>
        <v>-6536.4714207848301</v>
      </c>
      <c r="Q138">
        <f t="shared" si="70"/>
        <v>126747</v>
      </c>
      <c r="R138" s="10">
        <f t="shared" si="71"/>
        <v>1.8721391043356371E-2</v>
      </c>
      <c r="S138" s="4">
        <f t="shared" si="56"/>
        <v>4865523712</v>
      </c>
      <c r="T138" s="3">
        <f t="shared" si="73"/>
        <v>68969.17</v>
      </c>
      <c r="U138" s="3">
        <f t="shared" si="74"/>
        <v>19026.32</v>
      </c>
      <c r="V138" s="4">
        <f t="shared" si="49"/>
        <v>371</v>
      </c>
      <c r="W138" s="4">
        <f t="shared" si="50"/>
        <v>684.85714285714289</v>
      </c>
      <c r="X138" s="13">
        <f t="shared" si="76"/>
        <v>1.1382897588833305</v>
      </c>
      <c r="Y138" s="17">
        <f t="shared" si="51"/>
        <v>1.0879014103205069</v>
      </c>
      <c r="Z138" s="21">
        <f t="shared" si="65"/>
        <v>1.0522900055627666</v>
      </c>
      <c r="AA138" s="12">
        <f t="shared" si="53"/>
        <v>1.0894807566412845</v>
      </c>
      <c r="AB138" s="3">
        <f t="shared" si="75"/>
        <v>291761213.65484053</v>
      </c>
      <c r="AC138" s="4">
        <f t="shared" si="72"/>
        <v>2536078241.7689981</v>
      </c>
    </row>
    <row r="139" spans="1:29" x14ac:dyDescent="0.25">
      <c r="A139" s="5">
        <v>43989</v>
      </c>
      <c r="B139" s="3">
        <v>7010582</v>
      </c>
      <c r="C139" s="3">
        <v>402744</v>
      </c>
      <c r="D139" s="3">
        <v>3140920</v>
      </c>
      <c r="E139" s="3">
        <v>97178</v>
      </c>
      <c r="F139" s="3">
        <v>7877</v>
      </c>
      <c r="G139" s="3">
        <v>54675</v>
      </c>
      <c r="H139" s="3">
        <v>32096</v>
      </c>
      <c r="I139" s="3">
        <v>2502</v>
      </c>
      <c r="J139" s="3">
        <v>24694</v>
      </c>
      <c r="K139" s="3">
        <v>1943880</v>
      </c>
      <c r="L139" s="1">
        <f t="shared" si="66"/>
        <v>0.11365185864122558</v>
      </c>
      <c r="M139" s="1">
        <f t="shared" si="55"/>
        <v>9.4497478269948879E-2</v>
      </c>
      <c r="N139" s="4">
        <f t="shared" si="67"/>
        <v>3466918</v>
      </c>
      <c r="O139" s="3">
        <f t="shared" si="68"/>
        <v>796765.67445672047</v>
      </c>
      <c r="P139" s="4">
        <f t="shared" si="69"/>
        <v>7467.388819694519</v>
      </c>
      <c r="Q139">
        <f t="shared" si="70"/>
        <v>113665</v>
      </c>
      <c r="R139" s="10">
        <f t="shared" si="71"/>
        <v>1.6480552107557622E-2</v>
      </c>
      <c r="S139" s="4">
        <f t="shared" si="56"/>
        <v>4400611328</v>
      </c>
      <c r="T139" s="3">
        <f t="shared" si="73"/>
        <v>70105.820000000007</v>
      </c>
      <c r="U139" s="3">
        <f t="shared" si="74"/>
        <v>19257.650000000001</v>
      </c>
      <c r="V139" s="4">
        <f t="shared" si="49"/>
        <v>386.57142857142856</v>
      </c>
      <c r="W139" s="4">
        <f t="shared" si="50"/>
        <v>671.28571428571433</v>
      </c>
      <c r="X139" s="13">
        <f t="shared" si="76"/>
        <v>1.136799641183821</v>
      </c>
      <c r="Y139" s="17">
        <f t="shared" si="51"/>
        <v>1.0858621406211246</v>
      </c>
      <c r="Z139" s="21">
        <f t="shared" si="65"/>
        <v>1.0508115355918641</v>
      </c>
      <c r="AA139" s="12">
        <f t="shared" si="53"/>
        <v>1.0920721333787002</v>
      </c>
      <c r="AB139" s="3">
        <f t="shared" si="75"/>
        <v>329690171.42996979</v>
      </c>
      <c r="AC139" s="4">
        <f t="shared" si="72"/>
        <v>2865768413.1989679</v>
      </c>
    </row>
    <row r="140" spans="1:29" x14ac:dyDescent="0.25">
      <c r="A140" s="5">
        <v>43990</v>
      </c>
      <c r="B140" s="3">
        <v>7119002</v>
      </c>
      <c r="C140" s="3">
        <v>406543</v>
      </c>
      <c r="D140" s="3">
        <v>3293408</v>
      </c>
      <c r="E140" s="3">
        <v>97779</v>
      </c>
      <c r="F140" s="3">
        <v>7910</v>
      </c>
      <c r="G140" s="3">
        <v>55343</v>
      </c>
      <c r="H140" s="3">
        <v>32395</v>
      </c>
      <c r="I140" s="3">
        <v>2524</v>
      </c>
      <c r="J140" s="3">
        <v>25002</v>
      </c>
      <c r="K140" s="3">
        <v>1961428</v>
      </c>
      <c r="L140" s="1">
        <f t="shared" si="66"/>
        <v>0.10987794162679451</v>
      </c>
      <c r="M140" s="1">
        <f t="shared" si="55"/>
        <v>9.3522272049483116E-2</v>
      </c>
      <c r="N140" s="4">
        <f t="shared" si="67"/>
        <v>3419051</v>
      </c>
      <c r="O140" s="3">
        <f t="shared" si="68"/>
        <v>782221.28619703336</v>
      </c>
      <c r="P140" s="4">
        <f t="shared" si="69"/>
        <v>-1927.3061834884575</v>
      </c>
      <c r="Q140">
        <f t="shared" si="70"/>
        <v>108420</v>
      </c>
      <c r="R140" s="10">
        <f t="shared" si="71"/>
        <v>1.5465192476173876E-2</v>
      </c>
      <c r="S140" s="4">
        <f t="shared" si="56"/>
        <v>5211684864</v>
      </c>
      <c r="T140" s="3">
        <f t="shared" si="73"/>
        <v>71190.02</v>
      </c>
      <c r="U140" s="3">
        <f t="shared" si="74"/>
        <v>19438.8</v>
      </c>
      <c r="V140" s="4">
        <f t="shared" si="49"/>
        <v>364.28571428571428</v>
      </c>
      <c r="W140" s="4">
        <f t="shared" si="50"/>
        <v>641.57142857142856</v>
      </c>
      <c r="X140" s="13">
        <f t="shared" si="76"/>
        <v>1.1361586580723579</v>
      </c>
      <c r="Y140" s="17">
        <f t="shared" si="51"/>
        <v>1.0830515400161236</v>
      </c>
      <c r="Z140" s="21">
        <f t="shared" si="65"/>
        <v>1.0481412400308721</v>
      </c>
      <c r="AA140" s="12">
        <f t="shared" si="53"/>
        <v>1.0854414474786396</v>
      </c>
      <c r="AB140" s="3">
        <f t="shared" si="75"/>
        <v>372549893.71586585</v>
      </c>
      <c r="AC140" s="4">
        <f t="shared" si="72"/>
        <v>3238318306.914834</v>
      </c>
    </row>
    <row r="141" spans="1:29" x14ac:dyDescent="0.25">
      <c r="A141" s="5">
        <v>43991</v>
      </c>
      <c r="B141" s="3">
        <v>7242313</v>
      </c>
      <c r="C141" s="3">
        <v>411436</v>
      </c>
      <c r="D141" s="3">
        <v>3375673</v>
      </c>
      <c r="E141" s="3">
        <v>98241</v>
      </c>
      <c r="F141" s="3">
        <v>7970</v>
      </c>
      <c r="G141" s="3">
        <v>56117</v>
      </c>
      <c r="H141" s="3">
        <v>32678</v>
      </c>
      <c r="I141" s="3">
        <v>2536</v>
      </c>
      <c r="J141" s="3">
        <v>25375</v>
      </c>
      <c r="K141" s="3">
        <v>1979489</v>
      </c>
      <c r="L141" s="1">
        <f t="shared" si="66"/>
        <v>0.10864118249567151</v>
      </c>
      <c r="M141" s="1">
        <f t="shared" si="55"/>
        <v>9.2620644492334023E-2</v>
      </c>
      <c r="N141" s="4">
        <f t="shared" si="67"/>
        <v>3455204</v>
      </c>
      <c r="O141" s="3">
        <f t="shared" si="68"/>
        <v>786813.44832377415</v>
      </c>
      <c r="P141" s="4">
        <f t="shared" si="69"/>
        <v>-12248.307196316775</v>
      </c>
      <c r="Q141">
        <f t="shared" si="70"/>
        <v>123311</v>
      </c>
      <c r="R141" s="10">
        <f t="shared" si="71"/>
        <v>1.7321388587894764E-2</v>
      </c>
      <c r="S141" s="4">
        <f t="shared" si="56"/>
        <v>6263144448</v>
      </c>
      <c r="T141" s="3">
        <f t="shared" si="73"/>
        <v>72423.13</v>
      </c>
      <c r="U141" s="3">
        <f t="shared" si="74"/>
        <v>19614.28</v>
      </c>
      <c r="V141" s="4">
        <f t="shared" ref="V141:V204" si="77">(H141-H134)/7</f>
        <v>345.57142857142856</v>
      </c>
      <c r="W141" s="4">
        <f t="shared" ref="W141:W204" si="78">(E141-E134)/7</f>
        <v>611.57142857142856</v>
      </c>
      <c r="X141" s="13">
        <f t="shared" si="76"/>
        <v>1.1354723671333682</v>
      </c>
      <c r="Y141" s="17">
        <f t="shared" ref="Y141:Y204" si="79">K141/K134</f>
        <v>1.0806126799507156</v>
      </c>
      <c r="Z141" s="21">
        <f t="shared" ref="Z141:Z166" si="80">E141/E134</f>
        <v>1.0455619412515964</v>
      </c>
      <c r="AA141" s="12">
        <f t="shared" si="53"/>
        <v>1.0799431574077134</v>
      </c>
      <c r="AB141" s="3">
        <f t="shared" si="75"/>
        <v>420981379.89892846</v>
      </c>
      <c r="AC141" s="4">
        <f t="shared" si="72"/>
        <v>3659299686.8137627</v>
      </c>
    </row>
    <row r="142" spans="1:29" x14ac:dyDescent="0.25">
      <c r="A142" s="5">
        <v>43992</v>
      </c>
      <c r="B142" s="3">
        <v>7360239</v>
      </c>
      <c r="C142" s="3">
        <v>416201</v>
      </c>
      <c r="D142" s="3">
        <v>3454807</v>
      </c>
      <c r="E142" s="3">
        <v>98720</v>
      </c>
      <c r="F142" s="3">
        <v>8038</v>
      </c>
      <c r="G142" s="3">
        <v>57215</v>
      </c>
      <c r="H142" s="3">
        <v>32936</v>
      </c>
      <c r="I142" s="3">
        <v>2552</v>
      </c>
      <c r="J142" s="3">
        <v>25956</v>
      </c>
      <c r="K142" s="3">
        <v>2000464</v>
      </c>
      <c r="L142" s="1">
        <f t="shared" si="66"/>
        <v>0.10751747348494242</v>
      </c>
      <c r="M142" s="1">
        <f t="shared" si="55"/>
        <v>9.1626861620215272E-2</v>
      </c>
      <c r="N142" s="4">
        <f t="shared" si="67"/>
        <v>3489231</v>
      </c>
      <c r="O142" s="3">
        <f t="shared" si="68"/>
        <v>791354.30152533913</v>
      </c>
      <c r="P142" s="4">
        <f t="shared" si="69"/>
        <v>6862.5887275232235</v>
      </c>
      <c r="Q142">
        <f t="shared" si="70"/>
        <v>117926</v>
      </c>
      <c r="R142" s="10">
        <f t="shared" si="71"/>
        <v>1.6282919558986197E-2</v>
      </c>
      <c r="S142" s="4">
        <f t="shared" si="56"/>
        <v>7244611584</v>
      </c>
      <c r="T142" s="3">
        <f t="shared" si="73"/>
        <v>73602.39</v>
      </c>
      <c r="U142" s="3">
        <f t="shared" si="74"/>
        <v>19794.89</v>
      </c>
      <c r="V142" s="4">
        <f t="shared" si="77"/>
        <v>333.28571428571428</v>
      </c>
      <c r="W142" s="4">
        <f t="shared" si="78"/>
        <v>582.71428571428567</v>
      </c>
      <c r="X142" s="13">
        <f t="shared" si="76"/>
        <v>1.1308421811946745</v>
      </c>
      <c r="Y142" s="17">
        <f t="shared" si="79"/>
        <v>1.0804441755962668</v>
      </c>
      <c r="Z142" s="21">
        <f t="shared" si="80"/>
        <v>1.0430997136547584</v>
      </c>
      <c r="AA142" s="24">
        <f t="shared" ref="AA142:AA205" si="81">H142/H135</f>
        <v>1.0762343561088783</v>
      </c>
      <c r="AB142" s="3">
        <f t="shared" si="75"/>
        <v>475708959.28578919</v>
      </c>
      <c r="AC142" s="4">
        <f t="shared" si="72"/>
        <v>4135008646.0995517</v>
      </c>
    </row>
    <row r="143" spans="1:29" x14ac:dyDescent="0.25">
      <c r="A143" s="2">
        <v>43993</v>
      </c>
      <c r="B143" s="3">
        <v>7514481</v>
      </c>
      <c r="C143" s="3">
        <v>421458</v>
      </c>
      <c r="D143" s="3">
        <v>3540696</v>
      </c>
      <c r="E143" s="3">
        <v>99159</v>
      </c>
      <c r="F143" s="3">
        <v>8071</v>
      </c>
      <c r="G143" s="3">
        <v>58131</v>
      </c>
      <c r="H143" s="3">
        <v>33173</v>
      </c>
      <c r="I143" s="3">
        <v>2563</v>
      </c>
      <c r="J143" s="3">
        <v>26358</v>
      </c>
      <c r="K143" s="3">
        <v>2023347</v>
      </c>
      <c r="L143" s="1">
        <f>C143/(C143+D143)</f>
        <v>0.10637092854038485</v>
      </c>
      <c r="M143" s="1">
        <f t="shared" si="55"/>
        <v>9.0947737495435971E-2</v>
      </c>
      <c r="N143" s="4">
        <f>B143-C143-D143</f>
        <v>3552327</v>
      </c>
      <c r="O143" s="3">
        <f>L143*B143</f>
        <v>799322.3214690797</v>
      </c>
      <c r="P143" s="4">
        <f>(O143+O142)/2-O141</f>
        <v>8524.8631734352093</v>
      </c>
      <c r="Q143">
        <f>B143-B142</f>
        <v>154242</v>
      </c>
      <c r="R143" s="10">
        <f>Q143/B142</f>
        <v>2.0956112974048806E-2</v>
      </c>
      <c r="S143" s="4">
        <f t="shared" si="56"/>
        <v>8078753792</v>
      </c>
      <c r="T143" s="3">
        <f t="shared" si="73"/>
        <v>75144.81</v>
      </c>
      <c r="U143" s="3">
        <f t="shared" si="74"/>
        <v>20004.64</v>
      </c>
      <c r="V143" s="4">
        <f t="shared" si="77"/>
        <v>318.14285714285717</v>
      </c>
      <c r="W143" s="4">
        <f t="shared" si="78"/>
        <v>555.71428571428567</v>
      </c>
      <c r="X143" s="13">
        <f t="shared" si="76"/>
        <v>1.1328958229213544</v>
      </c>
      <c r="Y143" s="17">
        <f t="shared" si="79"/>
        <v>1.0804668225945981</v>
      </c>
      <c r="Z143" s="21">
        <f t="shared" si="80"/>
        <v>1.0408317500970934</v>
      </c>
      <c r="AA143" s="12">
        <f t="shared" si="81"/>
        <v>1.0719640664383119</v>
      </c>
      <c r="AB143" s="3">
        <f>+AC142*0.13</f>
        <v>537551123.99294174</v>
      </c>
      <c r="AC143" s="4">
        <f>+AC142+AB143</f>
        <v>4672559770.0924931</v>
      </c>
    </row>
    <row r="144" spans="1:29" x14ac:dyDescent="0.25">
      <c r="A144" s="2">
        <v>43994</v>
      </c>
      <c r="B144" s="3">
        <v>7632802</v>
      </c>
      <c r="C144" s="3">
        <v>425394</v>
      </c>
      <c r="D144" s="3">
        <v>3613277</v>
      </c>
      <c r="E144" s="3">
        <v>99595</v>
      </c>
      <c r="F144" s="3">
        <v>8125</v>
      </c>
      <c r="G144" s="3">
        <v>59034</v>
      </c>
      <c r="H144" s="3">
        <v>33378</v>
      </c>
      <c r="I144" s="3">
        <v>2573</v>
      </c>
      <c r="J144" s="3">
        <v>26698</v>
      </c>
      <c r="K144" s="3">
        <v>2048986</v>
      </c>
      <c r="L144" s="1">
        <f>C144/(C144+D144)</f>
        <v>0.10533019401679414</v>
      </c>
      <c r="M144" s="1">
        <f t="shared" si="55"/>
        <v>9.0247834997305681E-2</v>
      </c>
      <c r="N144" s="4">
        <f>B144-C144-D144</f>
        <v>3594131</v>
      </c>
      <c r="O144" s="3">
        <f>L144*B144</f>
        <v>803964.5155517743</v>
      </c>
      <c r="P144" s="4">
        <f>(O144+O143)/2-O142</f>
        <v>10289.116985087865</v>
      </c>
      <c r="Q144">
        <f>B144-B143</f>
        <v>118321</v>
      </c>
      <c r="R144" s="10">
        <f>Q144/B143</f>
        <v>1.5745731475001402E-2</v>
      </c>
      <c r="S144" s="4">
        <f t="shared" si="56"/>
        <v>9015656448</v>
      </c>
      <c r="T144" s="3">
        <f t="shared" si="73"/>
        <v>76328.02</v>
      </c>
      <c r="U144" s="3">
        <f t="shared" si="74"/>
        <v>20233.47</v>
      </c>
      <c r="V144" s="4">
        <f t="shared" si="77"/>
        <v>288.42857142857144</v>
      </c>
      <c r="W144" s="4">
        <f t="shared" si="78"/>
        <v>521.14285714285711</v>
      </c>
      <c r="X144" s="13">
        <f t="shared" si="76"/>
        <v>1.1274165936749003</v>
      </c>
      <c r="Y144" s="17">
        <f t="shared" si="79"/>
        <v>1.0769218640283564</v>
      </c>
      <c r="Z144" s="22">
        <f t="shared" si="80"/>
        <v>1.0380209907553128</v>
      </c>
      <c r="AA144" s="12">
        <f t="shared" si="81"/>
        <v>1.0643834305940878</v>
      </c>
      <c r="AB144" s="3">
        <f>+AC143*0.13</f>
        <v>607432770.11202407</v>
      </c>
      <c r="AC144" s="4">
        <f>+AC143+AB144</f>
        <v>5279992540.2045174</v>
      </c>
    </row>
    <row r="145" spans="1:29" x14ac:dyDescent="0.25">
      <c r="A145" s="2">
        <v>43995</v>
      </c>
      <c r="B145" s="3">
        <v>7766952</v>
      </c>
      <c r="C145" s="3">
        <v>429736</v>
      </c>
      <c r="D145" s="3">
        <v>3698304</v>
      </c>
      <c r="E145" s="3">
        <v>100043</v>
      </c>
      <c r="F145" s="3">
        <v>8183</v>
      </c>
      <c r="G145" s="3">
        <v>59851</v>
      </c>
      <c r="H145" s="3">
        <v>33625</v>
      </c>
      <c r="I145" s="3">
        <v>2582</v>
      </c>
      <c r="J145" s="3">
        <v>27036</v>
      </c>
      <c r="K145" s="3">
        <v>2074526</v>
      </c>
      <c r="L145" s="1">
        <f t="shared" ref="L145:L152" si="82">C145/(C145+D145)</f>
        <v>0.10410170444084844</v>
      </c>
      <c r="M145" s="1">
        <f t="shared" si="55"/>
        <v>8.9492107673914495E-2</v>
      </c>
      <c r="N145" s="4">
        <f t="shared" ref="N145:N152" si="83">B145-C145-D145</f>
        <v>3638912</v>
      </c>
      <c r="O145" s="3">
        <f t="shared" ref="O145:O152" si="84">L145*B145</f>
        <v>808552.94151025673</v>
      </c>
      <c r="P145" s="4">
        <f t="shared" ref="P145:P152" si="85">(O145+O144)/2-O143</f>
        <v>6936.4070619358681</v>
      </c>
      <c r="Q145">
        <f t="shared" ref="Q145:Q152" si="86">B145-B144</f>
        <v>134150</v>
      </c>
      <c r="R145" s="10">
        <f t="shared" ref="R145:R152" si="87">Q145/B144</f>
        <v>1.757545918261734E-2</v>
      </c>
      <c r="S145" s="4">
        <f t="shared" si="56"/>
        <v>9731047424</v>
      </c>
      <c r="T145" s="3">
        <f t="shared" si="73"/>
        <v>77669.52</v>
      </c>
      <c r="U145" s="3">
        <f t="shared" si="74"/>
        <v>20489.86</v>
      </c>
      <c r="V145" s="4">
        <f t="shared" si="77"/>
        <v>286.42857142857144</v>
      </c>
      <c r="W145" s="4">
        <f t="shared" si="78"/>
        <v>509.71428571428572</v>
      </c>
      <c r="X145" s="13">
        <f t="shared" si="76"/>
        <v>1.1261483935503356</v>
      </c>
      <c r="Y145" s="17">
        <f t="shared" si="79"/>
        <v>1.0772477431046883</v>
      </c>
      <c r="Z145" s="22">
        <f t="shared" si="80"/>
        <v>1.0369836745270795</v>
      </c>
      <c r="AA145" s="12">
        <f t="shared" si="81"/>
        <v>1.0634092346616066</v>
      </c>
      <c r="AB145" s="3">
        <f t="shared" ref="AB145:AB152" si="88">+AC144*0.13</f>
        <v>686399030.2265873</v>
      </c>
      <c r="AC145" s="4">
        <f t="shared" ref="AC145:AC152" si="89">+AC144+AB145</f>
        <v>5966391570.4311047</v>
      </c>
    </row>
    <row r="146" spans="1:29" x14ac:dyDescent="0.25">
      <c r="A146" s="2">
        <v>43996</v>
      </c>
      <c r="B146" s="3">
        <v>7900924</v>
      </c>
      <c r="C146" s="3">
        <v>433066</v>
      </c>
      <c r="D146" s="3">
        <v>3769712</v>
      </c>
      <c r="E146" s="3">
        <v>100404</v>
      </c>
      <c r="F146" s="3">
        <v>8218</v>
      </c>
      <c r="G146" s="3">
        <v>60668</v>
      </c>
      <c r="H146" s="3">
        <v>33806</v>
      </c>
      <c r="I146" s="3">
        <v>2590</v>
      </c>
      <c r="J146" s="3">
        <v>27357</v>
      </c>
      <c r="K146" s="3">
        <v>2094058</v>
      </c>
      <c r="L146" s="1">
        <f t="shared" si="82"/>
        <v>0.10304279693098231</v>
      </c>
      <c r="M146" s="1">
        <f t="shared" si="55"/>
        <v>8.8426076040552998E-2</v>
      </c>
      <c r="N146" s="4">
        <f t="shared" si="83"/>
        <v>3698146</v>
      </c>
      <c r="O146" s="3">
        <f t="shared" si="84"/>
        <v>814133.30729912454</v>
      </c>
      <c r="P146" s="4">
        <f t="shared" si="85"/>
        <v>7378.6088529163972</v>
      </c>
      <c r="Q146">
        <f t="shared" si="86"/>
        <v>133972</v>
      </c>
      <c r="R146" s="10">
        <f t="shared" si="87"/>
        <v>1.7248980037471585E-2</v>
      </c>
      <c r="S146" s="4">
        <f t="shared" si="56"/>
        <v>8801222656</v>
      </c>
      <c r="T146" s="3">
        <f t="shared" si="73"/>
        <v>79009.240000000005</v>
      </c>
      <c r="U146" s="3">
        <f t="shared" si="74"/>
        <v>20745.259999999998</v>
      </c>
      <c r="V146" s="4">
        <f t="shared" si="77"/>
        <v>244.28571428571428</v>
      </c>
      <c r="W146" s="4">
        <f t="shared" si="78"/>
        <v>460.85714285714283</v>
      </c>
      <c r="X146" s="13">
        <f t="shared" si="76"/>
        <v>1.1269997269841505</v>
      </c>
      <c r="Y146" s="17">
        <f t="shared" si="79"/>
        <v>1.0772568265530793</v>
      </c>
      <c r="Z146" s="22">
        <f t="shared" si="80"/>
        <v>1.0331968140937249</v>
      </c>
      <c r="AA146" s="12">
        <f t="shared" si="81"/>
        <v>1.0532776669990029</v>
      </c>
      <c r="AB146" s="3">
        <f t="shared" si="88"/>
        <v>775630904.15604365</v>
      </c>
      <c r="AC146" s="4">
        <f t="shared" si="89"/>
        <v>6742022474.5871487</v>
      </c>
    </row>
    <row r="147" spans="1:29" x14ac:dyDescent="0.25">
      <c r="A147" s="2">
        <v>43997</v>
      </c>
      <c r="B147" s="3">
        <v>8034504</v>
      </c>
      <c r="C147" s="3">
        <v>436899</v>
      </c>
      <c r="D147" s="3">
        <v>3857339</v>
      </c>
      <c r="E147" s="3">
        <v>100763</v>
      </c>
      <c r="F147" s="3">
        <v>8228</v>
      </c>
      <c r="G147" s="3">
        <v>61466</v>
      </c>
      <c r="H147" s="3">
        <v>33986</v>
      </c>
      <c r="I147" s="3">
        <v>2579</v>
      </c>
      <c r="J147" s="3">
        <v>27637</v>
      </c>
      <c r="K147" s="3">
        <v>2114026</v>
      </c>
      <c r="L147" s="1">
        <f t="shared" si="82"/>
        <v>0.10174075121127427</v>
      </c>
      <c r="M147" s="1">
        <f t="shared" si="55"/>
        <v>8.7441498721497896E-2</v>
      </c>
      <c r="N147" s="4">
        <f t="shared" si="83"/>
        <v>3740266</v>
      </c>
      <c r="O147" s="3">
        <f t="shared" si="84"/>
        <v>817436.47256998799</v>
      </c>
      <c r="P147" s="4">
        <f t="shared" si="85"/>
        <v>7231.9484242995968</v>
      </c>
      <c r="Q147">
        <f t="shared" si="86"/>
        <v>133580</v>
      </c>
      <c r="R147" s="10">
        <f t="shared" si="87"/>
        <v>1.6906883296181559E-2</v>
      </c>
      <c r="S147" s="4">
        <f t="shared" si="56"/>
        <v>10423369728</v>
      </c>
      <c r="T147" s="3">
        <f t="shared" si="73"/>
        <v>80345.039999999994</v>
      </c>
      <c r="U147" s="3">
        <f t="shared" si="74"/>
        <v>20940.580000000002</v>
      </c>
      <c r="V147" s="4">
        <f t="shared" si="77"/>
        <v>227.28571428571428</v>
      </c>
      <c r="W147" s="4">
        <f t="shared" si="78"/>
        <v>426.28571428571428</v>
      </c>
      <c r="X147" s="13">
        <f t="shared" si="76"/>
        <v>1.1285997672145618</v>
      </c>
      <c r="Y147" s="17">
        <f t="shared" si="79"/>
        <v>1.077799439999837</v>
      </c>
      <c r="Z147" s="22">
        <f t="shared" si="80"/>
        <v>1.0305178003456774</v>
      </c>
      <c r="AA147" s="12">
        <f t="shared" si="81"/>
        <v>1.0491125173637907</v>
      </c>
      <c r="AB147" s="3">
        <f t="shared" si="88"/>
        <v>876462921.69632936</v>
      </c>
      <c r="AC147" s="4">
        <f t="shared" si="89"/>
        <v>7618485396.2834778</v>
      </c>
    </row>
    <row r="148" spans="1:29" x14ac:dyDescent="0.25">
      <c r="A148" s="2">
        <v>43998</v>
      </c>
      <c r="B148" s="3">
        <v>8173940</v>
      </c>
      <c r="C148" s="3">
        <v>443685</v>
      </c>
      <c r="D148" s="3">
        <v>3955169</v>
      </c>
      <c r="E148" s="3">
        <v>101087</v>
      </c>
      <c r="F148" s="3">
        <v>8271</v>
      </c>
      <c r="G148" s="3">
        <v>61899</v>
      </c>
      <c r="H148" s="3">
        <v>34174</v>
      </c>
      <c r="I148" s="3">
        <v>2595</v>
      </c>
      <c r="J148" s="3">
        <v>27887</v>
      </c>
      <c r="K148" s="3">
        <v>2137731</v>
      </c>
      <c r="L148" s="1">
        <f t="shared" si="82"/>
        <v>0.10086377042747952</v>
      </c>
      <c r="M148" s="1">
        <f t="shared" si="55"/>
        <v>8.6955729276908381E-2</v>
      </c>
      <c r="N148" s="4">
        <f t="shared" si="83"/>
        <v>3775086</v>
      </c>
      <c r="O148" s="3">
        <f t="shared" si="84"/>
        <v>824454.4076479919</v>
      </c>
      <c r="P148" s="4">
        <f t="shared" si="85"/>
        <v>6812.1328098654049</v>
      </c>
      <c r="Q148">
        <f t="shared" si="86"/>
        <v>139436</v>
      </c>
      <c r="R148" s="10">
        <f t="shared" si="87"/>
        <v>1.735464939715009E-2</v>
      </c>
      <c r="S148" s="4"/>
      <c r="T148" s="3">
        <f t="shared" si="73"/>
        <v>81739.399999999994</v>
      </c>
      <c r="U148" s="3">
        <f t="shared" si="74"/>
        <v>21140.26</v>
      </c>
      <c r="V148" s="4">
        <f t="shared" si="77"/>
        <v>213.71428571428572</v>
      </c>
      <c r="W148" s="4">
        <f t="shared" si="78"/>
        <v>406.57142857142856</v>
      </c>
      <c r="X148" s="13">
        <f t="shared" si="76"/>
        <v>1.1286366662142329</v>
      </c>
      <c r="Y148" s="17">
        <f t="shared" si="79"/>
        <v>1.0799408332150369</v>
      </c>
      <c r="Z148" s="22">
        <f t="shared" si="80"/>
        <v>1.0289695748211032</v>
      </c>
      <c r="AA148" s="12">
        <f t="shared" si="81"/>
        <v>1.0457800354978886</v>
      </c>
      <c r="AB148" s="3">
        <f t="shared" si="88"/>
        <v>990403101.51685214</v>
      </c>
      <c r="AC148" s="4">
        <f t="shared" si="89"/>
        <v>8608888497.8003292</v>
      </c>
    </row>
    <row r="149" spans="1:29" x14ac:dyDescent="0.25">
      <c r="A149" s="2">
        <v>43999</v>
      </c>
      <c r="B149" s="3">
        <v>8349950</v>
      </c>
      <c r="C149" s="3">
        <v>448959</v>
      </c>
      <c r="D149" s="3">
        <v>4073955</v>
      </c>
      <c r="E149" s="3">
        <v>101491</v>
      </c>
      <c r="F149" s="3">
        <v>8312</v>
      </c>
      <c r="G149" s="3">
        <v>63280</v>
      </c>
      <c r="H149" s="3">
        <v>34382</v>
      </c>
      <c r="I149" s="3">
        <v>2607</v>
      </c>
      <c r="J149" s="3">
        <v>29047</v>
      </c>
      <c r="K149" s="3">
        <v>2163290</v>
      </c>
      <c r="L149" s="1">
        <f t="shared" si="82"/>
        <v>9.9263218358783739E-2</v>
      </c>
      <c r="M149" s="1">
        <f t="shared" si="55"/>
        <v>8.6159041854665011E-2</v>
      </c>
      <c r="N149" s="4">
        <f t="shared" si="83"/>
        <v>3827036</v>
      </c>
      <c r="O149" s="3">
        <f t="shared" si="84"/>
        <v>828842.91013492632</v>
      </c>
      <c r="P149" s="4">
        <f t="shared" si="85"/>
        <v>9212.1863214711193</v>
      </c>
      <c r="Q149">
        <f t="shared" si="86"/>
        <v>176010</v>
      </c>
      <c r="R149" s="10">
        <f t="shared" si="87"/>
        <v>2.153306728456534E-2</v>
      </c>
      <c r="S149" s="4"/>
      <c r="T149" s="3">
        <f t="shared" si="73"/>
        <v>83499.5</v>
      </c>
      <c r="U149" s="3">
        <f t="shared" si="74"/>
        <v>21377.31</v>
      </c>
      <c r="V149" s="4">
        <f t="shared" si="77"/>
        <v>206.57142857142858</v>
      </c>
      <c r="W149" s="4">
        <f t="shared" si="78"/>
        <v>395.85714285714283</v>
      </c>
      <c r="X149" s="13">
        <f t="shared" si="76"/>
        <v>1.1344672367296769</v>
      </c>
      <c r="Y149" s="17">
        <f t="shared" si="79"/>
        <v>1.081394116564957</v>
      </c>
      <c r="Z149" s="22">
        <f t="shared" si="80"/>
        <v>1.0280692868719612</v>
      </c>
      <c r="AA149" s="12">
        <f t="shared" si="81"/>
        <v>1.0439033276657761</v>
      </c>
      <c r="AB149" s="3">
        <f t="shared" si="88"/>
        <v>1119155504.7140429</v>
      </c>
      <c r="AC149" s="4">
        <f t="shared" si="89"/>
        <v>9728044002.5143719</v>
      </c>
    </row>
    <row r="150" spans="1:29" x14ac:dyDescent="0.25">
      <c r="A150" s="2">
        <v>44000</v>
      </c>
      <c r="B150" s="3">
        <v>8488977</v>
      </c>
      <c r="C150" s="3">
        <v>453987</v>
      </c>
      <c r="D150" s="3">
        <v>4155099</v>
      </c>
      <c r="E150" s="3">
        <v>101877</v>
      </c>
      <c r="F150" s="3">
        <v>8361</v>
      </c>
      <c r="G150" s="3">
        <v>63782</v>
      </c>
      <c r="H150" s="3">
        <v>34574</v>
      </c>
      <c r="I150" s="3">
        <v>2613</v>
      </c>
      <c r="J150" s="3">
        <v>29290</v>
      </c>
      <c r="K150" s="3">
        <v>2191053</v>
      </c>
      <c r="L150" s="1">
        <f t="shared" si="82"/>
        <v>9.8498270589873996E-2</v>
      </c>
      <c r="M150" s="1">
        <f t="shared" si="55"/>
        <v>8.5490781984354364E-2</v>
      </c>
      <c r="N150" s="4">
        <f t="shared" si="83"/>
        <v>3879891</v>
      </c>
      <c r="O150" s="3">
        <f t="shared" si="84"/>
        <v>836149.55357721681</v>
      </c>
      <c r="P150" s="4">
        <f t="shared" si="85"/>
        <v>8041.8242080797208</v>
      </c>
      <c r="Q150">
        <f t="shared" si="86"/>
        <v>139027</v>
      </c>
      <c r="R150" s="10">
        <f t="shared" si="87"/>
        <v>1.6650039820597727E-2</v>
      </c>
      <c r="S150" s="4"/>
      <c r="T150" s="3">
        <f t="shared" si="73"/>
        <v>84889.77</v>
      </c>
      <c r="U150" s="3">
        <f t="shared" si="74"/>
        <v>21632.9</v>
      </c>
      <c r="V150" s="4">
        <f t="shared" si="77"/>
        <v>200.14285714285714</v>
      </c>
      <c r="W150" s="4">
        <f t="shared" si="78"/>
        <v>388.28571428571428</v>
      </c>
      <c r="X150" s="13">
        <f t="shared" si="76"/>
        <v>1.1296824092043083</v>
      </c>
      <c r="Y150" s="17">
        <f t="shared" si="79"/>
        <v>1.0828854368528977</v>
      </c>
      <c r="Z150" s="22">
        <f t="shared" si="80"/>
        <v>1.0274105224941761</v>
      </c>
      <c r="AA150" s="12">
        <f t="shared" si="81"/>
        <v>1.0422331414101831</v>
      </c>
      <c r="AB150" s="3">
        <f t="shared" si="88"/>
        <v>1264645720.3268683</v>
      </c>
      <c r="AC150" s="4">
        <f t="shared" si="89"/>
        <v>10992689722.84124</v>
      </c>
    </row>
    <row r="151" spans="1:29" x14ac:dyDescent="0.25">
      <c r="A151" s="2">
        <v>44001</v>
      </c>
      <c r="B151" s="3">
        <v>8664986</v>
      </c>
      <c r="C151" s="3">
        <v>460018</v>
      </c>
      <c r="D151" s="3">
        <v>4245777</v>
      </c>
      <c r="E151" s="3">
        <v>102314</v>
      </c>
      <c r="F151" s="3">
        <v>8408</v>
      </c>
      <c r="G151" s="3">
        <v>64318</v>
      </c>
      <c r="H151" s="3">
        <v>34780</v>
      </c>
      <c r="I151" s="3">
        <v>2625</v>
      </c>
      <c r="J151" s="3">
        <v>29565</v>
      </c>
      <c r="K151" s="3">
        <v>2222812</v>
      </c>
      <c r="L151" s="1">
        <f t="shared" si="82"/>
        <v>9.7755639589059876E-2</v>
      </c>
      <c r="M151" s="1">
        <f t="shared" si="55"/>
        <v>8.5068587563496126E-2</v>
      </c>
      <c r="N151" s="4">
        <f t="shared" si="83"/>
        <v>3959191</v>
      </c>
      <c r="O151" s="3">
        <f t="shared" si="84"/>
        <v>847051.24846024963</v>
      </c>
      <c r="P151" s="4">
        <f t="shared" si="85"/>
        <v>12757.490883806837</v>
      </c>
      <c r="Q151">
        <f t="shared" si="86"/>
        <v>176009</v>
      </c>
      <c r="R151" s="10">
        <f t="shared" si="87"/>
        <v>2.0733829294154054E-2</v>
      </c>
      <c r="S151" s="4"/>
      <c r="T151" s="3">
        <f t="shared" si="73"/>
        <v>86649.86</v>
      </c>
      <c r="U151" s="3">
        <f t="shared" si="74"/>
        <v>21910.53</v>
      </c>
      <c r="V151" s="4">
        <f t="shared" si="77"/>
        <v>200.28571428571428</v>
      </c>
      <c r="W151" s="4">
        <f t="shared" si="78"/>
        <v>388.42857142857144</v>
      </c>
      <c r="X151" s="13">
        <f t="shared" si="76"/>
        <v>1.1352300243082423</v>
      </c>
      <c r="Y151" s="17">
        <f t="shared" si="79"/>
        <v>1.0848351330853407</v>
      </c>
      <c r="Z151" s="22">
        <f t="shared" si="80"/>
        <v>1.027300567297555</v>
      </c>
      <c r="AA151" s="12">
        <f t="shared" si="81"/>
        <v>1.0420037150218706</v>
      </c>
      <c r="AB151" s="3">
        <f t="shared" si="88"/>
        <v>1429049663.9693613</v>
      </c>
      <c r="AC151" s="4">
        <f t="shared" si="89"/>
        <v>12421739386.8106</v>
      </c>
    </row>
    <row r="152" spans="1:29" x14ac:dyDescent="0.25">
      <c r="A152" s="2">
        <v>44002</v>
      </c>
      <c r="B152" s="3">
        <v>8791804</v>
      </c>
      <c r="C152" s="3">
        <v>464465</v>
      </c>
      <c r="D152" s="3">
        <v>4378255</v>
      </c>
      <c r="E152" s="3">
        <v>102762</v>
      </c>
      <c r="F152" s="3">
        <v>8466</v>
      </c>
      <c r="G152" s="3">
        <v>64826</v>
      </c>
      <c r="H152" s="3">
        <v>35044</v>
      </c>
      <c r="I152" s="3">
        <v>2650</v>
      </c>
      <c r="J152" s="3">
        <v>29806</v>
      </c>
      <c r="K152" s="3">
        <v>2255119</v>
      </c>
      <c r="L152" s="1">
        <f t="shared" si="82"/>
        <v>9.5909943172432024E-2</v>
      </c>
      <c r="M152" s="1">
        <f t="shared" si="55"/>
        <v>8.4524084446014336E-2</v>
      </c>
      <c r="N152" s="4">
        <f t="shared" si="83"/>
        <v>3949084</v>
      </c>
      <c r="O152" s="3">
        <f t="shared" si="84"/>
        <v>843221.42202316062</v>
      </c>
      <c r="P152" s="4">
        <f t="shared" si="85"/>
        <v>8986.7816644883715</v>
      </c>
      <c r="Q152">
        <f t="shared" si="86"/>
        <v>126818</v>
      </c>
      <c r="R152" s="10">
        <f t="shared" si="87"/>
        <v>1.4635684350788334E-2</v>
      </c>
      <c r="S152" s="4"/>
      <c r="T152" s="3">
        <f t="shared" si="73"/>
        <v>87918.04</v>
      </c>
      <c r="U152" s="3">
        <f t="shared" si="74"/>
        <v>22228.12</v>
      </c>
      <c r="V152" s="4">
        <f t="shared" si="77"/>
        <v>202.71428571428572</v>
      </c>
      <c r="W152" s="4">
        <f t="shared" si="78"/>
        <v>388.42857142857144</v>
      </c>
      <c r="X152" s="13">
        <f t="shared" si="76"/>
        <v>1.1319503455152033</v>
      </c>
      <c r="Y152" s="17">
        <f t="shared" si="79"/>
        <v>1.0870526568478776</v>
      </c>
      <c r="Z152" s="22">
        <f t="shared" si="80"/>
        <v>1.0271783133252701</v>
      </c>
      <c r="AA152" s="12">
        <f t="shared" si="81"/>
        <v>1.0422007434944238</v>
      </c>
      <c r="AB152" s="3">
        <f t="shared" si="88"/>
        <v>1614826120.285378</v>
      </c>
      <c r="AC152" s="4">
        <f t="shared" si="89"/>
        <v>14036565507.095978</v>
      </c>
    </row>
    <row r="153" spans="1:29" x14ac:dyDescent="0.25">
      <c r="A153" s="2">
        <v>44003</v>
      </c>
      <c r="B153" s="3">
        <v>8955536</v>
      </c>
      <c r="C153" s="3">
        <v>468365</v>
      </c>
      <c r="D153" s="3">
        <v>4447086</v>
      </c>
      <c r="E153" s="3">
        <v>103078</v>
      </c>
      <c r="F153" s="3">
        <v>8482</v>
      </c>
      <c r="G153" s="3">
        <v>65249</v>
      </c>
      <c r="H153" s="3">
        <v>35217</v>
      </c>
      <c r="I153" s="3">
        <v>2657</v>
      </c>
      <c r="J153" s="3">
        <v>30082</v>
      </c>
      <c r="K153" s="3">
        <v>2281290</v>
      </c>
      <c r="L153" s="1">
        <f>C153/(C153+D153)</f>
        <v>9.5284237397545005E-2</v>
      </c>
      <c r="M153" s="1">
        <f t="shared" si="55"/>
        <v>8.3791831510730774E-2</v>
      </c>
      <c r="N153" s="4">
        <f>B153-C153-D153</f>
        <v>4040085</v>
      </c>
      <c r="O153" s="3">
        <f>L153*B153</f>
        <v>853321.41824626061</v>
      </c>
      <c r="P153" s="4">
        <f>(O153+O152)/2-O151</f>
        <v>1220.1716744609876</v>
      </c>
      <c r="Q153">
        <f>B153-B152</f>
        <v>163732</v>
      </c>
      <c r="R153" s="10">
        <f>Q153/B152</f>
        <v>1.8623254112580308E-2</v>
      </c>
      <c r="S153" s="4"/>
      <c r="T153" s="3">
        <f t="shared" si="73"/>
        <v>89555.36</v>
      </c>
      <c r="U153" s="3">
        <f t="shared" si="74"/>
        <v>22551.19</v>
      </c>
      <c r="V153" s="4">
        <f t="shared" si="77"/>
        <v>201.57142857142858</v>
      </c>
      <c r="W153" s="4">
        <f t="shared" si="78"/>
        <v>382</v>
      </c>
      <c r="X153" s="13">
        <f t="shared" si="76"/>
        <v>1.1334795778316562</v>
      </c>
      <c r="Y153" s="17">
        <f t="shared" si="79"/>
        <v>1.0894110860348662</v>
      </c>
      <c r="Z153" s="22">
        <f t="shared" si="80"/>
        <v>1.0266324050834628</v>
      </c>
      <c r="AA153" s="12">
        <f t="shared" si="81"/>
        <v>1.0417381529905934</v>
      </c>
      <c r="AB153" s="3">
        <f>+AC152*0.13</f>
        <v>1824753515.9224772</v>
      </c>
      <c r="AC153" s="4">
        <f>+AC152+AB153</f>
        <v>15861319023.018456</v>
      </c>
    </row>
    <row r="154" spans="1:29" x14ac:dyDescent="0.25">
      <c r="A154" s="6">
        <v>44004</v>
      </c>
      <c r="B154" s="3">
        <v>9098641</v>
      </c>
      <c r="C154" s="3">
        <v>472171</v>
      </c>
      <c r="D154" s="3">
        <v>4526333</v>
      </c>
      <c r="E154" s="3">
        <v>103418</v>
      </c>
      <c r="F154" s="3">
        <v>8494</v>
      </c>
      <c r="G154" s="3">
        <v>65721</v>
      </c>
      <c r="H154" s="3">
        <v>35418</v>
      </c>
      <c r="I154" s="3">
        <v>2666</v>
      </c>
      <c r="J154" s="3">
        <v>30320</v>
      </c>
      <c r="K154" s="3">
        <v>2312300</v>
      </c>
      <c r="L154" s="1">
        <f>C154/(C154+D154)</f>
        <v>9.446246316898016E-2</v>
      </c>
      <c r="M154" s="1">
        <f>C154/B128</f>
        <v>8.2956504017189667E-2</v>
      </c>
      <c r="N154" s="4">
        <f>B154-C154-D154</f>
        <v>4100137</v>
      </c>
      <c r="O154" s="3">
        <f>L154*B154</f>
        <v>859480.04035027279</v>
      </c>
      <c r="P154" s="4">
        <f>(O154+O153)/2-O152</f>
        <v>13179.307275106083</v>
      </c>
      <c r="Q154">
        <f>B154-B153</f>
        <v>143105</v>
      </c>
      <c r="R154" s="10">
        <f>Q154/B153</f>
        <v>1.5979501394444734E-2</v>
      </c>
      <c r="S154" s="4"/>
      <c r="T154" s="3">
        <f t="shared" si="73"/>
        <v>90986.41</v>
      </c>
      <c r="U154" s="3">
        <f t="shared" si="74"/>
        <v>22812.9</v>
      </c>
      <c r="V154" s="4">
        <f t="shared" si="77"/>
        <v>204.57142857142858</v>
      </c>
      <c r="W154" s="4">
        <f t="shared" si="78"/>
        <v>379.28571428571428</v>
      </c>
      <c r="X154" s="13">
        <f t="shared" si="76"/>
        <v>1.1324458858941386</v>
      </c>
      <c r="Y154" s="17">
        <f t="shared" si="79"/>
        <v>1.0937897641750858</v>
      </c>
      <c r="Z154" s="22">
        <f t="shared" si="80"/>
        <v>1.0263489574546212</v>
      </c>
      <c r="AA154" s="12">
        <f t="shared" si="81"/>
        <v>1.0421349967633731</v>
      </c>
      <c r="AB154" s="3">
        <f>+AC153*0.13</f>
        <v>2061971472.9923992</v>
      </c>
      <c r="AC154" s="4">
        <f>+AC153+AB154</f>
        <v>17923290496.010857</v>
      </c>
    </row>
    <row r="155" spans="1:29" x14ac:dyDescent="0.25">
      <c r="A155" s="6">
        <v>44005</v>
      </c>
      <c r="B155" s="3">
        <v>9263466</v>
      </c>
      <c r="C155" s="3">
        <v>477584</v>
      </c>
      <c r="D155" s="3">
        <v>4630391</v>
      </c>
      <c r="E155" s="3">
        <v>103767</v>
      </c>
      <c r="F155" s="3">
        <v>8512</v>
      </c>
      <c r="G155" s="3">
        <v>66135</v>
      </c>
      <c r="H155" s="3">
        <v>35657</v>
      </c>
      <c r="I155" s="3">
        <v>2676</v>
      </c>
      <c r="J155" s="3">
        <v>30538</v>
      </c>
      <c r="K155" s="3">
        <v>2347022</v>
      </c>
      <c r="L155" s="1">
        <f t="shared" ref="L155:L160" si="90">C155/(C155+D155)</f>
        <v>9.3497716805583428E-2</v>
      </c>
      <c r="M155" s="1">
        <f t="shared" ref="M155:M160" si="91">C155/B129</f>
        <v>8.2215259016007375E-2</v>
      </c>
      <c r="N155" s="4">
        <f t="shared" ref="N155:N160" si="92">B155-C155-D155</f>
        <v>4155491</v>
      </c>
      <c r="O155" s="3">
        <f t="shared" ref="O155:O160" si="93">L155*B155</f>
        <v>866112.9207061507</v>
      </c>
      <c r="P155" s="4">
        <f t="shared" ref="P155:P160" si="94">(O155+O154)/2-O153</f>
        <v>9475.0622819510754</v>
      </c>
      <c r="Q155">
        <f t="shared" ref="Q155:Q160" si="95">B155-B154</f>
        <v>164825</v>
      </c>
      <c r="R155" s="10">
        <f t="shared" ref="R155:R160" si="96">Q155/B154</f>
        <v>1.8115342719863328E-2</v>
      </c>
      <c r="S155" s="4"/>
      <c r="T155" s="3">
        <f t="shared" si="73"/>
        <v>92634.66</v>
      </c>
      <c r="U155" s="3">
        <f t="shared" si="74"/>
        <v>23123</v>
      </c>
      <c r="V155" s="4">
        <f t="shared" si="77"/>
        <v>211.85714285714286</v>
      </c>
      <c r="W155" s="4">
        <f t="shared" si="78"/>
        <v>382.85714285714283</v>
      </c>
      <c r="X155" s="13">
        <f t="shared" si="76"/>
        <v>1.1332926348859913</v>
      </c>
      <c r="Y155" s="17">
        <f t="shared" si="79"/>
        <v>1.097903337697774</v>
      </c>
      <c r="Z155" s="22">
        <f t="shared" si="80"/>
        <v>1.0265118165540574</v>
      </c>
      <c r="AA155" s="12">
        <f t="shared" si="81"/>
        <v>1.0433955638789723</v>
      </c>
      <c r="AB155" s="3">
        <f t="shared" ref="AB155:AB160" si="97">+AC154*0.13</f>
        <v>2330027764.4814115</v>
      </c>
      <c r="AC155" s="4">
        <f t="shared" ref="AC155:AC160" si="98">+AC154+AB155</f>
        <v>20253318260.492268</v>
      </c>
    </row>
    <row r="156" spans="1:29" x14ac:dyDescent="0.25">
      <c r="A156" s="6">
        <v>44006</v>
      </c>
      <c r="B156" s="3">
        <v>9430516</v>
      </c>
      <c r="C156" s="3">
        <v>482753</v>
      </c>
      <c r="D156" s="3">
        <v>4746118</v>
      </c>
      <c r="E156" s="3">
        <v>104087</v>
      </c>
      <c r="F156" s="3">
        <v>8544</v>
      </c>
      <c r="G156" s="3">
        <v>66533</v>
      </c>
      <c r="H156" s="3">
        <v>35861</v>
      </c>
      <c r="I156" s="3">
        <v>2690</v>
      </c>
      <c r="J156" s="3">
        <v>30778</v>
      </c>
      <c r="K156" s="3">
        <v>2381493</v>
      </c>
      <c r="L156" s="1">
        <f t="shared" si="90"/>
        <v>9.2324519002285582E-2</v>
      </c>
      <c r="M156" s="1">
        <f t="shared" si="91"/>
        <v>8.148727059429213E-2</v>
      </c>
      <c r="N156" s="4">
        <f t="shared" si="92"/>
        <v>4201645</v>
      </c>
      <c r="O156" s="3">
        <f t="shared" si="93"/>
        <v>870667.85364335822</v>
      </c>
      <c r="P156" s="4">
        <f t="shared" si="94"/>
        <v>8910.3468244816177</v>
      </c>
      <c r="Q156">
        <f t="shared" si="95"/>
        <v>167050</v>
      </c>
      <c r="R156" s="10">
        <f t="shared" si="96"/>
        <v>1.8033207009125959E-2</v>
      </c>
      <c r="S156" s="4"/>
      <c r="T156" s="3">
        <f t="shared" si="73"/>
        <v>94305.16</v>
      </c>
      <c r="U156" s="3">
        <f t="shared" si="74"/>
        <v>23470.22</v>
      </c>
      <c r="V156" s="4">
        <f t="shared" si="77"/>
        <v>211.28571428571428</v>
      </c>
      <c r="W156" s="4">
        <f t="shared" si="78"/>
        <v>370.85714285714283</v>
      </c>
      <c r="X156" s="13">
        <f t="shared" si="76"/>
        <v>1.1294098767058485</v>
      </c>
      <c r="Y156" s="17">
        <f t="shared" si="79"/>
        <v>1.1008662731302785</v>
      </c>
      <c r="Z156" s="22">
        <f t="shared" si="80"/>
        <v>1.0255786227350208</v>
      </c>
      <c r="AA156" s="12">
        <f t="shared" si="81"/>
        <v>1.0430166947821535</v>
      </c>
      <c r="AB156" s="3">
        <f t="shared" si="97"/>
        <v>2632931373.8639951</v>
      </c>
      <c r="AC156" s="4">
        <f t="shared" si="98"/>
        <v>22886249634.356262</v>
      </c>
    </row>
    <row r="157" spans="1:29" x14ac:dyDescent="0.25">
      <c r="A157" s="6">
        <v>44007</v>
      </c>
      <c r="B157" s="3">
        <v>9609829</v>
      </c>
      <c r="C157" s="3">
        <v>489312</v>
      </c>
      <c r="D157" s="3">
        <v>4838921</v>
      </c>
      <c r="E157" s="3">
        <v>104463</v>
      </c>
      <c r="F157" s="3">
        <v>8567</v>
      </c>
      <c r="G157" s="3">
        <v>66869</v>
      </c>
      <c r="H157" s="3">
        <v>36046</v>
      </c>
      <c r="I157" s="3">
        <v>2703</v>
      </c>
      <c r="J157" s="3">
        <v>30972</v>
      </c>
      <c r="K157" s="3">
        <v>2422299</v>
      </c>
      <c r="L157" s="1">
        <f t="shared" si="90"/>
        <v>9.1833821831740464E-2</v>
      </c>
      <c r="M157" s="1">
        <f t="shared" si="91"/>
        <v>8.075765425315691E-2</v>
      </c>
      <c r="N157" s="4">
        <f t="shared" si="92"/>
        <v>4281596</v>
      </c>
      <c r="O157" s="3">
        <f t="shared" si="93"/>
        <v>882507.32421949261</v>
      </c>
      <c r="P157" s="4">
        <f t="shared" si="94"/>
        <v>10474.668225274771</v>
      </c>
      <c r="Q157">
        <f t="shared" si="95"/>
        <v>179313</v>
      </c>
      <c r="R157" s="10">
        <f t="shared" si="96"/>
        <v>1.9014123935530144E-2</v>
      </c>
      <c r="S157" s="4"/>
      <c r="T157" s="3">
        <f t="shared" si="73"/>
        <v>96098.29</v>
      </c>
      <c r="U157" s="3">
        <f t="shared" si="74"/>
        <v>23814.93</v>
      </c>
      <c r="V157" s="4">
        <f t="shared" si="77"/>
        <v>210.28571428571428</v>
      </c>
      <c r="W157" s="4">
        <f t="shared" si="78"/>
        <v>369.42857142857144</v>
      </c>
      <c r="X157" s="13">
        <f t="shared" si="76"/>
        <v>1.1320361687868867</v>
      </c>
      <c r="Y157" s="17">
        <f t="shared" si="79"/>
        <v>1.1055410343793601</v>
      </c>
      <c r="Z157" s="22">
        <f t="shared" si="80"/>
        <v>1.0253835507523779</v>
      </c>
      <c r="AA157" s="12">
        <f t="shared" si="81"/>
        <v>1.0425753456354485</v>
      </c>
      <c r="AB157" s="3">
        <f t="shared" si="97"/>
        <v>2975212452.4663143</v>
      </c>
      <c r="AC157" s="4">
        <f t="shared" si="98"/>
        <v>25861462086.822578</v>
      </c>
    </row>
    <row r="158" spans="1:29" x14ac:dyDescent="0.25">
      <c r="A158" s="6">
        <v>44008</v>
      </c>
      <c r="B158" s="3">
        <v>9801572</v>
      </c>
      <c r="C158" s="3">
        <v>494181</v>
      </c>
      <c r="D158" s="3">
        <v>4945557</v>
      </c>
      <c r="E158" s="3">
        <v>104629</v>
      </c>
      <c r="F158" s="3">
        <v>8571</v>
      </c>
      <c r="G158" s="3">
        <v>67182</v>
      </c>
      <c r="H158" s="3">
        <v>36151</v>
      </c>
      <c r="I158" s="3">
        <v>2706</v>
      </c>
      <c r="J158" s="3">
        <v>31210</v>
      </c>
      <c r="K158" s="3">
        <v>2467554</v>
      </c>
      <c r="L158" s="1">
        <f t="shared" si="90"/>
        <v>9.0846470914591845E-2</v>
      </c>
      <c r="M158" s="1">
        <f t="shared" si="91"/>
        <v>8.0133829613555876E-2</v>
      </c>
      <c r="N158" s="4">
        <f t="shared" si="92"/>
        <v>4361834</v>
      </c>
      <c r="O158" s="3">
        <f t="shared" si="93"/>
        <v>890438.22561527777</v>
      </c>
      <c r="P158" s="4">
        <f t="shared" si="94"/>
        <v>15804.921274026972</v>
      </c>
      <c r="Q158">
        <f t="shared" si="95"/>
        <v>191743</v>
      </c>
      <c r="R158" s="10">
        <f t="shared" si="96"/>
        <v>1.9952800408831416E-2</v>
      </c>
      <c r="S158" s="4"/>
      <c r="T158" s="3">
        <f t="shared" si="73"/>
        <v>98015.72</v>
      </c>
      <c r="U158" s="3">
        <f t="shared" si="74"/>
        <v>24222.99</v>
      </c>
      <c r="V158" s="4">
        <f t="shared" si="77"/>
        <v>195.85714285714286</v>
      </c>
      <c r="W158" s="4">
        <f t="shared" si="78"/>
        <v>330.71428571428572</v>
      </c>
      <c r="X158" s="13">
        <f t="shared" si="76"/>
        <v>1.1311699753467577</v>
      </c>
      <c r="Y158" s="17">
        <f t="shared" si="79"/>
        <v>1.1101046782184008</v>
      </c>
      <c r="Z158" s="22">
        <f t="shared" si="80"/>
        <v>1.0226264245362315</v>
      </c>
      <c r="AA158" s="12">
        <f t="shared" si="81"/>
        <v>1.039419206440483</v>
      </c>
      <c r="AB158" s="3">
        <f t="shared" si="97"/>
        <v>3361990071.2869353</v>
      </c>
      <c r="AC158" s="4">
        <f t="shared" si="98"/>
        <v>29223452158.109512</v>
      </c>
    </row>
    <row r="159" spans="1:29" x14ac:dyDescent="0.25">
      <c r="A159" s="6">
        <v>44009</v>
      </c>
      <c r="B159" s="3">
        <v>9979535</v>
      </c>
      <c r="C159" s="3">
        <v>498710</v>
      </c>
      <c r="D159" s="3">
        <v>5051864</v>
      </c>
      <c r="E159" s="3">
        <v>104878</v>
      </c>
      <c r="F159" s="3">
        <v>8576</v>
      </c>
      <c r="G159" s="3">
        <v>67445</v>
      </c>
      <c r="H159" s="3">
        <v>36322</v>
      </c>
      <c r="I159" s="3">
        <v>2711</v>
      </c>
      <c r="J159" s="3">
        <v>31404</v>
      </c>
      <c r="K159" s="3">
        <v>2510151</v>
      </c>
      <c r="L159" s="1">
        <f t="shared" si="90"/>
        <v>8.9848365232136351E-2</v>
      </c>
      <c r="M159" s="1">
        <f t="shared" si="91"/>
        <v>7.9591729903610881E-2</v>
      </c>
      <c r="N159" s="4">
        <f t="shared" si="92"/>
        <v>4428961</v>
      </c>
      <c r="O159" s="3">
        <f t="shared" si="93"/>
        <v>896644.90552688786</v>
      </c>
      <c r="P159" s="4">
        <f t="shared" si="94"/>
        <v>11034.241351590143</v>
      </c>
      <c r="Q159">
        <f t="shared" si="95"/>
        <v>177963</v>
      </c>
      <c r="R159" s="10">
        <f t="shared" si="96"/>
        <v>1.8156577332697245E-2</v>
      </c>
      <c r="S159" s="4"/>
      <c r="T159" s="3">
        <f t="shared" si="73"/>
        <v>99795.35</v>
      </c>
      <c r="U159" s="3">
        <f t="shared" si="74"/>
        <v>24675.54</v>
      </c>
      <c r="V159" s="4">
        <f t="shared" si="77"/>
        <v>182.57142857142858</v>
      </c>
      <c r="W159" s="4">
        <f t="shared" si="78"/>
        <v>302.28571428571428</v>
      </c>
      <c r="X159" s="13">
        <f t="shared" si="76"/>
        <v>1.1350952546257855</v>
      </c>
      <c r="Y159" s="17">
        <f t="shared" si="79"/>
        <v>1.1130902626424592</v>
      </c>
      <c r="Z159" s="22">
        <f t="shared" si="80"/>
        <v>1.0205912691461825</v>
      </c>
      <c r="AA159" s="12">
        <f t="shared" si="81"/>
        <v>1.0364684396758361</v>
      </c>
      <c r="AB159" s="3">
        <f t="shared" si="97"/>
        <v>3799048780.5542369</v>
      </c>
      <c r="AC159" s="4">
        <f t="shared" si="98"/>
        <v>33022500938.66375</v>
      </c>
    </row>
    <row r="160" spans="1:29" x14ac:dyDescent="0.25">
      <c r="A160" s="6">
        <v>44010</v>
      </c>
      <c r="B160" s="3">
        <v>10145791</v>
      </c>
      <c r="C160" s="3">
        <v>501893</v>
      </c>
      <c r="D160" s="3">
        <v>5140899</v>
      </c>
      <c r="E160" s="3">
        <v>105193</v>
      </c>
      <c r="F160" s="3">
        <v>8582</v>
      </c>
      <c r="G160" s="3">
        <v>67689</v>
      </c>
      <c r="H160" s="3">
        <v>36597</v>
      </c>
      <c r="I160" s="3">
        <v>2717</v>
      </c>
      <c r="J160" s="3">
        <v>31605</v>
      </c>
      <c r="K160" s="3">
        <v>2548996</v>
      </c>
      <c r="L160" s="1">
        <f t="shared" si="90"/>
        <v>8.8944090088736216E-2</v>
      </c>
      <c r="M160" s="1">
        <f t="shared" si="91"/>
        <v>7.8688346217246838E-2</v>
      </c>
      <c r="N160" s="4">
        <f t="shared" si="92"/>
        <v>4502999</v>
      </c>
      <c r="O160" s="3">
        <f t="shared" si="93"/>
        <v>902408.14872548915</v>
      </c>
      <c r="P160" s="4">
        <f t="shared" si="94"/>
        <v>9088.3015109107364</v>
      </c>
      <c r="Q160">
        <f t="shared" si="95"/>
        <v>166256</v>
      </c>
      <c r="R160" s="10">
        <f t="shared" si="96"/>
        <v>1.6659694063901775E-2</v>
      </c>
      <c r="S160" s="4"/>
      <c r="T160" s="3">
        <f t="shared" si="73"/>
        <v>101457.91</v>
      </c>
      <c r="U160" s="3">
        <f t="shared" si="74"/>
        <v>25101.51</v>
      </c>
      <c r="V160" s="4">
        <f t="shared" si="77"/>
        <v>197.14285714285714</v>
      </c>
      <c r="W160" s="4">
        <f t="shared" si="78"/>
        <v>302.14285714285717</v>
      </c>
      <c r="X160" s="13">
        <f t="shared" si="76"/>
        <v>1.1329071760752232</v>
      </c>
      <c r="Y160" s="17">
        <f t="shared" si="79"/>
        <v>1.1173485177246207</v>
      </c>
      <c r="Z160" s="22">
        <f t="shared" si="80"/>
        <v>1.0205184423446323</v>
      </c>
      <c r="AA160" s="12">
        <f t="shared" si="81"/>
        <v>1.0391856205809695</v>
      </c>
      <c r="AB160" s="3">
        <f t="shared" si="97"/>
        <v>4292925122.0262876</v>
      </c>
      <c r="AC160" s="4">
        <f t="shared" si="98"/>
        <v>37315426060.690041</v>
      </c>
    </row>
    <row r="161" spans="1:29" x14ac:dyDescent="0.25">
      <c r="A161" s="11">
        <v>44011</v>
      </c>
      <c r="B161" s="3">
        <v>10302151</v>
      </c>
      <c r="C161" s="3">
        <v>505505</v>
      </c>
      <c r="D161" s="3">
        <v>5235813</v>
      </c>
      <c r="E161" s="3">
        <v>105830</v>
      </c>
      <c r="F161" s="3">
        <v>8628</v>
      </c>
      <c r="G161" s="3">
        <v>68698</v>
      </c>
      <c r="H161" s="3">
        <v>36823</v>
      </c>
      <c r="I161" s="3">
        <v>2726</v>
      </c>
      <c r="J161" s="3">
        <v>31716</v>
      </c>
      <c r="K161" s="3">
        <v>2590651</v>
      </c>
      <c r="L161" s="1">
        <f t="shared" ref="L161:L166" si="99">C161/(C161+D161)</f>
        <v>8.8046856140001309E-2</v>
      </c>
      <c r="M161" s="1">
        <f t="shared" ref="M161:M166" si="100">C161/B135</f>
        <v>7.7666822613343664E-2</v>
      </c>
      <c r="N161" s="4">
        <f t="shared" ref="N161:N166" si="101">B161-C161-D161</f>
        <v>4560833</v>
      </c>
      <c r="O161" s="3">
        <f t="shared" ref="O161:O166" si="102">L161*B161</f>
        <v>907072.00702957064</v>
      </c>
      <c r="P161" s="4">
        <f t="shared" ref="P161:P166" si="103">(O161+O160)/2-O159</f>
        <v>8095.1723506420385</v>
      </c>
      <c r="Q161">
        <f t="shared" ref="Q161:Q166" si="104">B161-B160</f>
        <v>156360</v>
      </c>
      <c r="R161" s="10">
        <f t="shared" ref="R161:R166" si="105">Q161/B160</f>
        <v>1.5411316870217413E-2</v>
      </c>
      <c r="S161" s="4"/>
      <c r="T161" s="3">
        <f t="shared" si="73"/>
        <v>103021.51</v>
      </c>
      <c r="U161" s="3">
        <f t="shared" si="74"/>
        <v>25489.96</v>
      </c>
      <c r="V161" s="4">
        <f t="shared" si="77"/>
        <v>200.71428571428572</v>
      </c>
      <c r="W161" s="4">
        <f t="shared" si="78"/>
        <v>344.57142857142856</v>
      </c>
      <c r="X161" s="13">
        <f t="shared" si="76"/>
        <v>1.1322735999804805</v>
      </c>
      <c r="Y161" s="17">
        <f t="shared" si="79"/>
        <v>1.1203784111058255</v>
      </c>
      <c r="Z161" s="22">
        <f t="shared" si="80"/>
        <v>1.0233228258136882</v>
      </c>
      <c r="AA161" s="12">
        <f t="shared" si="81"/>
        <v>1.0396690948105483</v>
      </c>
      <c r="AB161" s="3">
        <f t="shared" ref="AB161:AB166" si="106">+AC160*0.13</f>
        <v>4851005387.8897057</v>
      </c>
      <c r="AC161" s="4">
        <f t="shared" ref="AC161:AC166" si="107">+AC160+AB161</f>
        <v>42166431448.579742</v>
      </c>
    </row>
    <row r="162" spans="1:29" x14ac:dyDescent="0.25">
      <c r="A162" s="11">
        <v>44012</v>
      </c>
      <c r="B162" s="3">
        <v>10475838</v>
      </c>
      <c r="C162" s="3">
        <v>511253</v>
      </c>
      <c r="D162" s="3">
        <v>5353272</v>
      </c>
      <c r="E162" s="3">
        <v>106097</v>
      </c>
      <c r="F162" s="3">
        <v>8650</v>
      </c>
      <c r="G162" s="3">
        <v>69120</v>
      </c>
      <c r="H162" s="3">
        <v>36961</v>
      </c>
      <c r="I162" s="3">
        <v>2730</v>
      </c>
      <c r="J162" s="3">
        <v>31870</v>
      </c>
      <c r="K162" s="3">
        <v>2635417</v>
      </c>
      <c r="L162" s="1">
        <f t="shared" si="99"/>
        <v>8.7177222366687845E-2</v>
      </c>
      <c r="M162" s="1">
        <f t="shared" si="100"/>
        <v>7.7077364112839095E-2</v>
      </c>
      <c r="N162" s="4">
        <f t="shared" si="101"/>
        <v>4611313</v>
      </c>
      <c r="O162" s="3">
        <f t="shared" si="102"/>
        <v>913254.45880339842</v>
      </c>
      <c r="P162" s="4">
        <f t="shared" si="103"/>
        <v>7755.0841909954324</v>
      </c>
      <c r="Q162">
        <f t="shared" si="104"/>
        <v>173687</v>
      </c>
      <c r="R162" s="10">
        <f t="shared" si="105"/>
        <v>1.6859294723985313E-2</v>
      </c>
      <c r="S162" s="4"/>
      <c r="T162" s="3">
        <f t="shared" si="73"/>
        <v>104758.38</v>
      </c>
      <c r="U162" s="3">
        <f t="shared" si="74"/>
        <v>25906.51</v>
      </c>
      <c r="V162" s="4">
        <f t="shared" si="77"/>
        <v>186.28571428571428</v>
      </c>
      <c r="W162" s="4">
        <f t="shared" si="78"/>
        <v>332.85714285714283</v>
      </c>
      <c r="X162" s="13">
        <f t="shared" si="76"/>
        <v>1.1308767150438075</v>
      </c>
      <c r="Y162" s="17">
        <f t="shared" si="79"/>
        <v>1.1228769905011542</v>
      </c>
      <c r="Z162" s="22">
        <f t="shared" si="80"/>
        <v>1.0224541520907418</v>
      </c>
      <c r="AA162" s="12">
        <f t="shared" si="81"/>
        <v>1.0365706593375774</v>
      </c>
      <c r="AB162" s="3">
        <f t="shared" si="106"/>
        <v>5481636088.3153667</v>
      </c>
      <c r="AC162" s="4">
        <f t="shared" si="107"/>
        <v>47648067536.895111</v>
      </c>
    </row>
    <row r="163" spans="1:29" x14ac:dyDescent="0.25">
      <c r="A163" s="11">
        <v>44013</v>
      </c>
      <c r="B163" s="3">
        <v>10692551</v>
      </c>
      <c r="C163" s="3">
        <v>516210</v>
      </c>
      <c r="D163" s="3">
        <v>5577684</v>
      </c>
      <c r="E163" s="3">
        <v>106288</v>
      </c>
      <c r="F163" s="3">
        <v>8678</v>
      </c>
      <c r="G163" s="3">
        <v>69397</v>
      </c>
      <c r="H163" s="3">
        <v>37085</v>
      </c>
      <c r="I163" s="3">
        <v>2734</v>
      </c>
      <c r="J163" s="3">
        <v>31995</v>
      </c>
      <c r="K163" s="3">
        <v>2686258</v>
      </c>
      <c r="L163" s="1">
        <f t="shared" si="99"/>
        <v>8.4709382867506386E-2</v>
      </c>
      <c r="M163" s="1">
        <f t="shared" si="100"/>
        <v>7.6247716083938807E-2</v>
      </c>
      <c r="N163" s="4">
        <f t="shared" si="101"/>
        <v>4598657</v>
      </c>
      <c r="O163" s="3">
        <f t="shared" si="102"/>
        <v>905759.39648933825</v>
      </c>
      <c r="P163" s="4">
        <f t="shared" si="103"/>
        <v>2434.9206167976372</v>
      </c>
      <c r="Q163">
        <f t="shared" si="104"/>
        <v>216713</v>
      </c>
      <c r="R163" s="10">
        <f t="shared" si="105"/>
        <v>2.068693693048709E-2</v>
      </c>
      <c r="S163" s="4"/>
      <c r="T163" s="3">
        <f t="shared" si="73"/>
        <v>106925.51</v>
      </c>
      <c r="U163" s="3">
        <f t="shared" ref="U163:U189" si="108">K162/100</f>
        <v>26354.17</v>
      </c>
      <c r="V163" s="4">
        <f t="shared" si="77"/>
        <v>174.85714285714286</v>
      </c>
      <c r="W163" s="4">
        <f t="shared" si="78"/>
        <v>314.42857142857144</v>
      </c>
      <c r="X163" s="13">
        <f t="shared" si="76"/>
        <v>1.1338245966604585</v>
      </c>
      <c r="Y163" s="17">
        <f t="shared" si="79"/>
        <v>1.1279722426225902</v>
      </c>
      <c r="Z163" s="22">
        <f t="shared" si="80"/>
        <v>1.0211457722866448</v>
      </c>
      <c r="AA163" s="12">
        <f t="shared" si="81"/>
        <v>1.0341317866205628</v>
      </c>
      <c r="AB163" s="3">
        <f t="shared" si="106"/>
        <v>6194248779.7963648</v>
      </c>
      <c r="AC163" s="4">
        <f t="shared" si="107"/>
        <v>53842316316.691475</v>
      </c>
    </row>
    <row r="164" spans="1:29" x14ac:dyDescent="0.25">
      <c r="A164" s="11">
        <v>44014</v>
      </c>
      <c r="B164" s="3">
        <v>10869739</v>
      </c>
      <c r="C164" s="3">
        <v>521298</v>
      </c>
      <c r="D164" s="3">
        <v>5754006</v>
      </c>
      <c r="E164" s="3">
        <v>106643</v>
      </c>
      <c r="F164" s="3">
        <v>8700</v>
      </c>
      <c r="G164" s="3">
        <v>69872</v>
      </c>
      <c r="H164" s="3">
        <v>37242</v>
      </c>
      <c r="I164" s="3">
        <v>2737</v>
      </c>
      <c r="J164" s="3">
        <v>32255</v>
      </c>
      <c r="K164" s="3">
        <v>2739879</v>
      </c>
      <c r="L164" s="1">
        <f t="shared" si="99"/>
        <v>8.3071353993368291E-2</v>
      </c>
      <c r="M164" s="1">
        <f t="shared" si="100"/>
        <v>7.5584206682493063E-2</v>
      </c>
      <c r="N164" s="4">
        <f t="shared" si="101"/>
        <v>4594435</v>
      </c>
      <c r="O164" s="3">
        <f t="shared" si="102"/>
        <v>902963.93628452101</v>
      </c>
      <c r="P164" s="4">
        <f t="shared" si="103"/>
        <v>-8892.7924164688447</v>
      </c>
      <c r="Q164">
        <f t="shared" si="104"/>
        <v>177188</v>
      </c>
      <c r="R164" s="10">
        <f t="shared" si="105"/>
        <v>1.6571162484986045E-2</v>
      </c>
      <c r="S164" s="4"/>
      <c r="T164" s="3">
        <f t="shared" si="73"/>
        <v>108697.39</v>
      </c>
      <c r="U164" s="3">
        <f t="shared" si="108"/>
        <v>26862.58</v>
      </c>
      <c r="V164" s="4">
        <f t="shared" si="77"/>
        <v>170.85714285714286</v>
      </c>
      <c r="W164" s="4">
        <f t="shared" si="78"/>
        <v>311.42857142857144</v>
      </c>
      <c r="X164" s="13">
        <f t="shared" si="76"/>
        <v>1.1311063911751187</v>
      </c>
      <c r="Y164" s="17">
        <f t="shared" si="79"/>
        <v>1.1311068534479021</v>
      </c>
      <c r="Z164" s="22">
        <f t="shared" si="80"/>
        <v>1.0208686329130889</v>
      </c>
      <c r="AA164" s="12">
        <f t="shared" si="81"/>
        <v>1.0331798257781724</v>
      </c>
      <c r="AB164" s="3">
        <f t="shared" si="106"/>
        <v>6999501121.1698923</v>
      </c>
      <c r="AC164" s="4">
        <f t="shared" si="107"/>
        <v>60841817437.861366</v>
      </c>
    </row>
    <row r="165" spans="1:29" x14ac:dyDescent="0.25">
      <c r="A165" s="11">
        <v>44015</v>
      </c>
      <c r="B165" s="3">
        <v>11074878</v>
      </c>
      <c r="C165" s="3">
        <v>525121</v>
      </c>
      <c r="D165" s="3">
        <v>5863847</v>
      </c>
      <c r="E165" s="3">
        <v>106962</v>
      </c>
      <c r="F165" s="3">
        <v>8722</v>
      </c>
      <c r="G165" s="3">
        <v>70232</v>
      </c>
      <c r="H165" s="3">
        <v>37407</v>
      </c>
      <c r="I165" s="3">
        <v>2740</v>
      </c>
      <c r="J165" s="3">
        <v>32448</v>
      </c>
      <c r="K165" s="3">
        <v>2794153</v>
      </c>
      <c r="L165" s="1">
        <f t="shared" si="99"/>
        <v>8.2191834424589383E-2</v>
      </c>
      <c r="M165" s="1">
        <f t="shared" si="100"/>
        <v>7.4904052188534423E-2</v>
      </c>
      <c r="N165" s="4">
        <f t="shared" si="101"/>
        <v>4685910</v>
      </c>
      <c r="O165" s="3">
        <f t="shared" si="102"/>
        <v>910264.53884852759</v>
      </c>
      <c r="P165" s="4">
        <f t="shared" si="103"/>
        <v>854.84107718605082</v>
      </c>
      <c r="Q165">
        <f t="shared" si="104"/>
        <v>205139</v>
      </c>
      <c r="R165" s="10">
        <f t="shared" si="105"/>
        <v>1.8872486266689567E-2</v>
      </c>
      <c r="S165" s="4"/>
      <c r="T165" s="3">
        <f t="shared" si="73"/>
        <v>110748.78</v>
      </c>
      <c r="U165" s="3">
        <f t="shared" si="108"/>
        <v>27398.79</v>
      </c>
      <c r="V165" s="4">
        <f t="shared" si="77"/>
        <v>179.42857142857142</v>
      </c>
      <c r="W165" s="4">
        <f t="shared" si="78"/>
        <v>333.28571428571428</v>
      </c>
      <c r="X165" s="13">
        <f t="shared" si="76"/>
        <v>1.1299083453144048</v>
      </c>
      <c r="Y165" s="17">
        <f t="shared" si="79"/>
        <v>1.1323573871129062</v>
      </c>
      <c r="Z165" s="22">
        <f t="shared" si="80"/>
        <v>1.0222978332966959</v>
      </c>
      <c r="AA165" s="12">
        <f t="shared" si="81"/>
        <v>1.0347431606317945</v>
      </c>
      <c r="AB165" s="3">
        <f t="shared" si="106"/>
        <v>7909436266.921978</v>
      </c>
      <c r="AC165" s="4">
        <f t="shared" si="107"/>
        <v>68751253704.78334</v>
      </c>
    </row>
    <row r="166" spans="1:29" x14ac:dyDescent="0.25">
      <c r="A166" s="11">
        <v>44016</v>
      </c>
      <c r="B166" s="3">
        <v>11267309</v>
      </c>
      <c r="C166" s="3">
        <v>530754</v>
      </c>
      <c r="D166" s="3">
        <v>6059565</v>
      </c>
      <c r="E166" s="3">
        <v>107185</v>
      </c>
      <c r="F166" s="3">
        <v>8732</v>
      </c>
      <c r="G166" s="3">
        <v>70507</v>
      </c>
      <c r="H166" s="3">
        <v>37525</v>
      </c>
      <c r="I166" s="3">
        <v>2744</v>
      </c>
      <c r="J166" s="3">
        <v>32600</v>
      </c>
      <c r="K166" s="3">
        <v>2839436</v>
      </c>
      <c r="L166" s="1">
        <f t="shared" si="99"/>
        <v>8.0535403521438037E-2</v>
      </c>
      <c r="M166" s="1">
        <f t="shared" si="100"/>
        <v>7.4554551326154989E-2</v>
      </c>
      <c r="N166" s="4">
        <f t="shared" si="101"/>
        <v>4676990</v>
      </c>
      <c r="O166" s="3">
        <f t="shared" si="102"/>
        <v>907417.27691573044</v>
      </c>
      <c r="P166" s="4">
        <f t="shared" si="103"/>
        <v>5876.9715976080624</v>
      </c>
      <c r="Q166">
        <f t="shared" si="104"/>
        <v>192431</v>
      </c>
      <c r="R166" s="10">
        <f t="shared" si="105"/>
        <v>1.7375450998196096E-2</v>
      </c>
      <c r="S166" s="4"/>
      <c r="T166" s="3">
        <f t="shared" si="73"/>
        <v>112673.09</v>
      </c>
      <c r="U166" s="3">
        <f t="shared" si="108"/>
        <v>27941.53</v>
      </c>
      <c r="V166" s="4">
        <f t="shared" si="77"/>
        <v>171.85714285714286</v>
      </c>
      <c r="W166" s="4">
        <f t="shared" si="78"/>
        <v>329.57142857142856</v>
      </c>
      <c r="X166" s="13">
        <f t="shared" si="76"/>
        <v>1.1290414833957694</v>
      </c>
      <c r="Y166" s="17">
        <f t="shared" si="79"/>
        <v>1.1311813512414193</v>
      </c>
      <c r="Z166" s="22">
        <f t="shared" si="80"/>
        <v>1.0219969869753427</v>
      </c>
      <c r="AA166" s="12">
        <f t="shared" si="81"/>
        <v>1.0331204228842024</v>
      </c>
      <c r="AB166" s="3">
        <f t="shared" si="106"/>
        <v>8937662981.6218338</v>
      </c>
      <c r="AC166" s="4">
        <f t="shared" si="107"/>
        <v>77688916686.405182</v>
      </c>
    </row>
    <row r="167" spans="1:29" x14ac:dyDescent="0.25">
      <c r="A167" s="2">
        <v>44017</v>
      </c>
      <c r="B167" s="3">
        <v>11449707</v>
      </c>
      <c r="C167" s="3">
        <v>534267</v>
      </c>
      <c r="D167" s="3">
        <v>6179006</v>
      </c>
      <c r="E167" s="3">
        <v>107394</v>
      </c>
      <c r="F167" s="3">
        <v>8739</v>
      </c>
      <c r="G167" s="3">
        <v>70772</v>
      </c>
      <c r="H167" s="3">
        <v>37653</v>
      </c>
      <c r="I167" s="3">
        <v>2743</v>
      </c>
      <c r="J167" s="3">
        <v>32799</v>
      </c>
      <c r="K167" s="3">
        <v>2888635</v>
      </c>
      <c r="L167" s="1">
        <f t="shared" ref="L167:L174" si="109">C167/(C167+D167)</f>
        <v>7.9583684441255409E-2</v>
      </c>
      <c r="M167" s="1">
        <f t="shared" ref="M167:M174" si="110">C167/B141</f>
        <v>7.3770216780191633E-2</v>
      </c>
      <c r="N167" s="4">
        <f t="shared" ref="N167:N174" si="111">B167-C167-D167</f>
        <v>4736434</v>
      </c>
      <c r="O167" s="3">
        <f t="shared" ref="O167:O174" si="112">L167*B167</f>
        <v>911209.86883283313</v>
      </c>
      <c r="P167" s="4">
        <f t="shared" ref="P167:P174" si="113">(O167+O166)/2-O165</f>
        <v>-950.9659742458025</v>
      </c>
      <c r="Q167">
        <f t="shared" ref="Q167:Q174" si="114">B167-B166</f>
        <v>182398</v>
      </c>
      <c r="R167" s="10">
        <f t="shared" ref="R167:R174" si="115">Q167/B166</f>
        <v>1.6188248675881704E-2</v>
      </c>
      <c r="S167" s="4"/>
      <c r="T167" s="3">
        <f t="shared" ref="T167:T174" si="116">B167/$S$2</f>
        <v>114497.07</v>
      </c>
      <c r="U167" s="3">
        <f t="shared" si="108"/>
        <v>28394.36</v>
      </c>
      <c r="V167" s="4">
        <f t="shared" si="77"/>
        <v>150.85714285714286</v>
      </c>
      <c r="W167" s="4">
        <f t="shared" si="78"/>
        <v>314.42857142857144</v>
      </c>
      <c r="X167" s="13">
        <f t="shared" si="76"/>
        <v>1.128517924329409</v>
      </c>
      <c r="Y167" s="17">
        <f t="shared" si="79"/>
        <v>1.1332442263542195</v>
      </c>
      <c r="Z167" s="22">
        <f t="shared" ref="Z167:Z174" si="117">E167/E160</f>
        <v>1.02092344547641</v>
      </c>
      <c r="AA167" s="12">
        <f t="shared" si="81"/>
        <v>1.0288548241659152</v>
      </c>
    </row>
    <row r="168" spans="1:29" x14ac:dyDescent="0.25">
      <c r="A168" s="2">
        <v>44018</v>
      </c>
      <c r="B168" s="3">
        <v>11620096</v>
      </c>
      <c r="C168" s="3">
        <v>538058</v>
      </c>
      <c r="D168" s="3">
        <v>6302626</v>
      </c>
      <c r="E168" s="3">
        <v>107815</v>
      </c>
      <c r="F168" s="3">
        <v>8748</v>
      </c>
      <c r="G168" s="3">
        <v>71141</v>
      </c>
      <c r="H168" s="3">
        <v>37829</v>
      </c>
      <c r="I168" s="3">
        <v>2743</v>
      </c>
      <c r="J168" s="3">
        <v>32997</v>
      </c>
      <c r="K168" s="3">
        <v>2936077</v>
      </c>
      <c r="L168" s="1">
        <f t="shared" si="109"/>
        <v>7.8655584733924269E-2</v>
      </c>
      <c r="M168" s="1">
        <f t="shared" si="110"/>
        <v>7.3103332649931616E-2</v>
      </c>
      <c r="N168" s="4">
        <f t="shared" si="111"/>
        <v>4779412</v>
      </c>
      <c r="O168" s="3">
        <f t="shared" si="112"/>
        <v>913985.44554433448</v>
      </c>
      <c r="P168" s="4">
        <f t="shared" si="113"/>
        <v>5180.380272853421</v>
      </c>
      <c r="Q168">
        <f t="shared" si="114"/>
        <v>170389</v>
      </c>
      <c r="R168" s="10">
        <f t="shared" si="115"/>
        <v>1.4881516182029811E-2</v>
      </c>
      <c r="S168" s="4"/>
      <c r="T168" s="3">
        <f t="shared" si="116"/>
        <v>116200.96000000001</v>
      </c>
      <c r="U168" s="3">
        <f t="shared" si="108"/>
        <v>28886.35</v>
      </c>
      <c r="V168" s="4">
        <f t="shared" si="77"/>
        <v>143.71428571428572</v>
      </c>
      <c r="W168" s="4">
        <f t="shared" si="78"/>
        <v>283.57142857142856</v>
      </c>
      <c r="X168" s="13">
        <f t="shared" si="76"/>
        <v>1.1279291091734143</v>
      </c>
      <c r="Y168" s="17">
        <f t="shared" si="79"/>
        <v>1.1333355978863999</v>
      </c>
      <c r="Z168" s="22">
        <f t="shared" si="117"/>
        <v>1.018756496267599</v>
      </c>
      <c r="AA168" s="12">
        <f t="shared" si="81"/>
        <v>1.0273198815957418</v>
      </c>
    </row>
    <row r="169" spans="1:29" x14ac:dyDescent="0.25">
      <c r="A169" s="2">
        <v>44019</v>
      </c>
      <c r="B169" s="3">
        <v>11829602</v>
      </c>
      <c r="C169" s="3">
        <v>544163</v>
      </c>
      <c r="D169" s="3">
        <v>6447656</v>
      </c>
      <c r="E169" s="3">
        <v>108023</v>
      </c>
      <c r="F169" s="3">
        <v>8765</v>
      </c>
      <c r="G169" s="3">
        <v>71418</v>
      </c>
      <c r="H169" s="3">
        <v>37917</v>
      </c>
      <c r="I169" s="3">
        <v>2744</v>
      </c>
      <c r="J169" s="3">
        <v>33138</v>
      </c>
      <c r="K169" s="3">
        <v>2996098</v>
      </c>
      <c r="L169" s="1">
        <f t="shared" si="109"/>
        <v>7.7828530744288429E-2</v>
      </c>
      <c r="M169" s="1">
        <f t="shared" si="110"/>
        <v>7.2415247307165989E-2</v>
      </c>
      <c r="N169" s="4">
        <f t="shared" si="111"/>
        <v>4837783</v>
      </c>
      <c r="O169" s="3">
        <f t="shared" si="112"/>
        <v>920680.54294969584</v>
      </c>
      <c r="P169" s="4">
        <f t="shared" si="113"/>
        <v>6123.1254141819663</v>
      </c>
      <c r="Q169">
        <f t="shared" si="114"/>
        <v>209506</v>
      </c>
      <c r="R169" s="10">
        <f t="shared" si="115"/>
        <v>1.8029627293956952E-2</v>
      </c>
      <c r="S169" s="4"/>
      <c r="T169" s="3">
        <f t="shared" si="116"/>
        <v>118296.02</v>
      </c>
      <c r="U169" s="3">
        <f t="shared" si="108"/>
        <v>29360.77</v>
      </c>
      <c r="V169" s="4">
        <f t="shared" si="77"/>
        <v>136.57142857142858</v>
      </c>
      <c r="W169" s="4">
        <f t="shared" si="78"/>
        <v>275.14285714285717</v>
      </c>
      <c r="X169" s="13">
        <f t="shared" si="76"/>
        <v>1.1292272751831405</v>
      </c>
      <c r="Y169" s="17">
        <f t="shared" si="79"/>
        <v>1.1368591763656377</v>
      </c>
      <c r="Z169" s="22">
        <f t="shared" si="117"/>
        <v>1.0181531994307096</v>
      </c>
      <c r="AA169" s="12">
        <f t="shared" si="81"/>
        <v>1.0258651010524606</v>
      </c>
    </row>
    <row r="170" spans="1:29" x14ac:dyDescent="0.25">
      <c r="A170" s="2">
        <v>44020</v>
      </c>
      <c r="B170" s="3">
        <v>12041480</v>
      </c>
      <c r="C170" s="3">
        <v>549468</v>
      </c>
      <c r="D170" s="3">
        <v>6586726</v>
      </c>
      <c r="E170" s="3">
        <v>108334</v>
      </c>
      <c r="F170" s="3">
        <v>8786</v>
      </c>
      <c r="G170" s="3">
        <v>71805</v>
      </c>
      <c r="H170" s="3">
        <v>38079</v>
      </c>
      <c r="I170" s="3">
        <v>2748</v>
      </c>
      <c r="J170" s="3">
        <v>33363</v>
      </c>
      <c r="K170" s="3">
        <v>3054699</v>
      </c>
      <c r="L170" s="1">
        <f t="shared" si="109"/>
        <v>7.699734620443334E-2</v>
      </c>
      <c r="M170" s="1">
        <f t="shared" si="110"/>
        <v>7.1987718271743453E-2</v>
      </c>
      <c r="N170" s="4">
        <f t="shared" si="111"/>
        <v>4905286</v>
      </c>
      <c r="O170" s="3">
        <f t="shared" si="112"/>
        <v>927162.00437375996</v>
      </c>
      <c r="P170" s="4">
        <f t="shared" si="113"/>
        <v>9935.8281173934229</v>
      </c>
      <c r="Q170">
        <f t="shared" si="114"/>
        <v>211878</v>
      </c>
      <c r="R170" s="10">
        <f t="shared" si="115"/>
        <v>1.7910830812397575E-2</v>
      </c>
      <c r="S170" s="4"/>
      <c r="T170" s="3">
        <f t="shared" si="116"/>
        <v>120414.8</v>
      </c>
      <c r="U170" s="3">
        <f t="shared" si="108"/>
        <v>29960.98</v>
      </c>
      <c r="V170" s="4">
        <f t="shared" si="77"/>
        <v>142</v>
      </c>
      <c r="W170" s="4">
        <f t="shared" si="78"/>
        <v>292.28571428571428</v>
      </c>
      <c r="X170" s="13">
        <f t="shared" si="76"/>
        <v>1.126155956609419</v>
      </c>
      <c r="Y170" s="17">
        <f t="shared" si="79"/>
        <v>1.1371577115824318</v>
      </c>
      <c r="Z170" s="22">
        <f t="shared" si="117"/>
        <v>1.0192495860304081</v>
      </c>
      <c r="AA170" s="12">
        <f t="shared" si="81"/>
        <v>1.026803289739787</v>
      </c>
    </row>
    <row r="171" spans="1:29" x14ac:dyDescent="0.25">
      <c r="A171" s="2">
        <v>44021</v>
      </c>
      <c r="B171" s="3">
        <v>12268518</v>
      </c>
      <c r="C171" s="3">
        <v>554924</v>
      </c>
      <c r="D171" s="3">
        <v>6740124</v>
      </c>
      <c r="E171" s="3">
        <v>108656</v>
      </c>
      <c r="F171" s="3">
        <v>8797</v>
      </c>
      <c r="G171" s="3">
        <v>72095</v>
      </c>
      <c r="H171" s="3">
        <v>38200</v>
      </c>
      <c r="I171" s="3">
        <v>2750</v>
      </c>
      <c r="J171" s="3">
        <v>33498</v>
      </c>
      <c r="K171" s="3">
        <v>3117946</v>
      </c>
      <c r="L171" s="1">
        <f t="shared" si="109"/>
        <v>7.606858789688567E-2</v>
      </c>
      <c r="M171" s="1">
        <f t="shared" si="110"/>
        <v>7.1446817232808962E-2</v>
      </c>
      <c r="N171" s="4">
        <f t="shared" si="111"/>
        <v>4973470</v>
      </c>
      <c r="O171" s="3">
        <f t="shared" si="112"/>
        <v>933248.83984752395</v>
      </c>
      <c r="P171" s="4">
        <f t="shared" si="113"/>
        <v>9524.8791609461186</v>
      </c>
      <c r="Q171">
        <f t="shared" si="114"/>
        <v>227038</v>
      </c>
      <c r="R171" s="10">
        <f t="shared" si="115"/>
        <v>1.8854659061842895E-2</v>
      </c>
      <c r="S171" s="4"/>
      <c r="T171" s="3">
        <f t="shared" si="116"/>
        <v>122685.18</v>
      </c>
      <c r="U171" s="3">
        <f t="shared" si="108"/>
        <v>30546.99</v>
      </c>
      <c r="V171" s="4">
        <f t="shared" si="77"/>
        <v>136.85714285714286</v>
      </c>
      <c r="W171" s="4">
        <f t="shared" si="78"/>
        <v>287.57142857142856</v>
      </c>
      <c r="X171" s="14">
        <f t="shared" si="76"/>
        <v>1.128685610574458</v>
      </c>
      <c r="Y171" s="18">
        <f t="shared" si="79"/>
        <v>1.1379867505097854</v>
      </c>
      <c r="Z171" s="22">
        <f t="shared" si="117"/>
        <v>1.0188760631265061</v>
      </c>
      <c r="AA171" s="12">
        <f t="shared" si="81"/>
        <v>1.0257236453466516</v>
      </c>
    </row>
    <row r="172" spans="1:29" x14ac:dyDescent="0.25">
      <c r="A172" s="2">
        <v>44022</v>
      </c>
      <c r="B172" s="3">
        <v>12498467</v>
      </c>
      <c r="C172" s="3">
        <v>560209</v>
      </c>
      <c r="D172" s="3">
        <v>6879521</v>
      </c>
      <c r="E172" s="3">
        <v>108984</v>
      </c>
      <c r="F172" s="3">
        <v>8811</v>
      </c>
      <c r="G172" s="3">
        <v>72466</v>
      </c>
      <c r="H172" s="3">
        <v>38323</v>
      </c>
      <c r="I172" s="3">
        <v>2760</v>
      </c>
      <c r="J172" s="3">
        <v>33720</v>
      </c>
      <c r="K172" s="3">
        <v>3184573</v>
      </c>
      <c r="L172" s="1">
        <f t="shared" si="109"/>
        <v>7.5299641250421726E-2</v>
      </c>
      <c r="M172" s="1">
        <f t="shared" si="110"/>
        <v>7.0904238542226203E-2</v>
      </c>
      <c r="N172" s="4">
        <f t="shared" si="111"/>
        <v>5058737</v>
      </c>
      <c r="O172" s="3">
        <f t="shared" si="112"/>
        <v>941130.08128023462</v>
      </c>
      <c r="P172" s="4">
        <f t="shared" si="113"/>
        <v>10027.456190119265</v>
      </c>
      <c r="Q172">
        <f t="shared" si="114"/>
        <v>229949</v>
      </c>
      <c r="R172" s="10">
        <f t="shared" si="115"/>
        <v>1.8743013622346236E-2</v>
      </c>
      <c r="S172" s="4"/>
      <c r="T172" s="3">
        <f t="shared" si="116"/>
        <v>124984.67</v>
      </c>
      <c r="U172" s="3">
        <f t="shared" si="108"/>
        <v>31179.46</v>
      </c>
      <c r="V172" s="4">
        <f t="shared" si="77"/>
        <v>130.85714285714286</v>
      </c>
      <c r="W172" s="4">
        <f t="shared" si="78"/>
        <v>288.85714285714283</v>
      </c>
      <c r="X172" s="14">
        <f t="shared" si="76"/>
        <v>1.1285421834895157</v>
      </c>
      <c r="Y172" s="18">
        <f t="shared" si="79"/>
        <v>1.1397274952373762</v>
      </c>
      <c r="Z172" s="22">
        <f t="shared" si="117"/>
        <v>1.0189039097997419</v>
      </c>
      <c r="AA172" s="12">
        <f t="shared" si="81"/>
        <v>1.0244873954072766</v>
      </c>
    </row>
    <row r="173" spans="1:29" x14ac:dyDescent="0.25">
      <c r="A173" s="2">
        <v>44023</v>
      </c>
      <c r="B173" s="3">
        <v>12717908</v>
      </c>
      <c r="C173" s="3">
        <v>565138</v>
      </c>
      <c r="D173" s="3">
        <v>7005299</v>
      </c>
      <c r="E173" s="3">
        <v>109150</v>
      </c>
      <c r="F173" s="3">
        <v>8818</v>
      </c>
      <c r="G173" s="3">
        <v>72784</v>
      </c>
      <c r="H173" s="3">
        <v>38398</v>
      </c>
      <c r="I173" s="3">
        <v>2760</v>
      </c>
      <c r="J173" s="3">
        <v>33940</v>
      </c>
      <c r="K173" s="3">
        <v>3245925</v>
      </c>
      <c r="L173" s="1">
        <f t="shared" si="109"/>
        <v>7.4650644341931652E-2</v>
      </c>
      <c r="M173" s="1">
        <f t="shared" si="110"/>
        <v>7.0338878417385814E-2</v>
      </c>
      <c r="N173" s="4">
        <f t="shared" si="111"/>
        <v>5147471</v>
      </c>
      <c r="O173" s="3">
        <f t="shared" si="112"/>
        <v>949400.02688140725</v>
      </c>
      <c r="P173" s="4">
        <f t="shared" si="113"/>
        <v>12016.214233296923</v>
      </c>
      <c r="Q173">
        <f t="shared" si="114"/>
        <v>219441</v>
      </c>
      <c r="R173" s="10">
        <f t="shared" si="115"/>
        <v>1.7557433243612995E-2</v>
      </c>
      <c r="S173" s="4"/>
      <c r="T173" s="3">
        <f t="shared" si="116"/>
        <v>127179.08</v>
      </c>
      <c r="U173" s="3">
        <f t="shared" si="108"/>
        <v>31845.73</v>
      </c>
      <c r="V173" s="4">
        <f t="shared" si="77"/>
        <v>124.71428571428571</v>
      </c>
      <c r="W173" s="4">
        <f t="shared" si="78"/>
        <v>280.71428571428572</v>
      </c>
      <c r="X173" s="14">
        <f t="shared" si="76"/>
        <v>1.1287440505980622</v>
      </c>
      <c r="Y173" s="18">
        <f t="shared" si="79"/>
        <v>1.143158359617896</v>
      </c>
      <c r="Z173" s="22">
        <f t="shared" si="117"/>
        <v>1.0183327891029528</v>
      </c>
      <c r="AA173" s="12">
        <f t="shared" si="81"/>
        <v>1.0232644903397734</v>
      </c>
    </row>
    <row r="174" spans="1:29" x14ac:dyDescent="0.25">
      <c r="A174" s="2">
        <v>44024</v>
      </c>
      <c r="B174" s="3">
        <v>12910357</v>
      </c>
      <c r="C174" s="3">
        <v>569128</v>
      </c>
      <c r="D174" s="3">
        <v>7116957</v>
      </c>
      <c r="E174" s="3">
        <v>109348</v>
      </c>
      <c r="F174" s="3">
        <v>8829</v>
      </c>
      <c r="G174" s="3">
        <v>72954</v>
      </c>
      <c r="H174" s="3">
        <v>38481</v>
      </c>
      <c r="I174" s="3">
        <v>2764</v>
      </c>
      <c r="J174" s="3">
        <v>34021</v>
      </c>
      <c r="K174" s="3">
        <v>3304942</v>
      </c>
      <c r="L174" s="1">
        <f t="shared" si="109"/>
        <v>7.4046539948491336E-2</v>
      </c>
      <c r="M174" s="1">
        <f t="shared" si="110"/>
        <v>6.9627132080734622E-2</v>
      </c>
      <c r="N174" s="4">
        <f t="shared" si="111"/>
        <v>5224272</v>
      </c>
      <c r="O174" s="3">
        <f t="shared" si="112"/>
        <v>955967.26534978475</v>
      </c>
      <c r="P174" s="4">
        <f t="shared" si="113"/>
        <v>11553.564835361321</v>
      </c>
      <c r="Q174">
        <f t="shared" si="114"/>
        <v>192449</v>
      </c>
      <c r="R174" s="10">
        <f t="shared" si="115"/>
        <v>1.5132127076245559E-2</v>
      </c>
      <c r="S174" s="4"/>
      <c r="T174" s="3">
        <f t="shared" si="116"/>
        <v>129103.57</v>
      </c>
      <c r="U174" s="3">
        <f t="shared" si="108"/>
        <v>32459.25</v>
      </c>
      <c r="V174" s="4">
        <f t="shared" si="77"/>
        <v>118.28571428571429</v>
      </c>
      <c r="W174" s="4">
        <f t="shared" si="78"/>
        <v>279.14285714285717</v>
      </c>
      <c r="X174" s="14">
        <f t="shared" si="76"/>
        <v>1.1275709500688533</v>
      </c>
      <c r="Y174" s="18">
        <f t="shared" si="79"/>
        <v>1.1441189350679473</v>
      </c>
      <c r="Z174" s="22">
        <f t="shared" si="117"/>
        <v>1.0181946849917127</v>
      </c>
      <c r="AA174" s="12">
        <f t="shared" si="81"/>
        <v>1.0219902796589913</v>
      </c>
    </row>
    <row r="175" spans="1:29" x14ac:dyDescent="0.25">
      <c r="A175" s="2">
        <v>44025</v>
      </c>
      <c r="B175" s="3">
        <v>13104391</v>
      </c>
      <c r="C175" s="3">
        <v>573003</v>
      </c>
      <c r="D175" s="3">
        <v>7257369</v>
      </c>
      <c r="E175" s="3">
        <v>109984</v>
      </c>
      <c r="F175" s="3">
        <v>8836</v>
      </c>
      <c r="G175" s="3">
        <v>73381</v>
      </c>
      <c r="H175" s="3">
        <v>38730</v>
      </c>
      <c r="I175" s="3">
        <v>2767</v>
      </c>
      <c r="J175" s="3">
        <v>34242</v>
      </c>
      <c r="K175" s="3">
        <v>3364157</v>
      </c>
      <c r="L175" s="1">
        <f t="shared" ref="L175:L182" si="118">C175/(C175+D175)</f>
        <v>7.3176983162485762E-2</v>
      </c>
      <c r="M175" s="1">
        <f t="shared" ref="M175:M182" si="119">C175/B149</f>
        <v>6.8623524691764623E-2</v>
      </c>
      <c r="N175" s="4">
        <f t="shared" ref="N175:N182" si="120">B175-C175-D175</f>
        <v>5274019</v>
      </c>
      <c r="O175" s="3">
        <f t="shared" ref="O175:O182" si="121">L175*B175</f>
        <v>958939.79956163</v>
      </c>
      <c r="P175" s="4">
        <f t="shared" ref="P175:P182" si="122">(O175+O174)/2-O173</f>
        <v>8053.5055743001867</v>
      </c>
      <c r="Q175">
        <f t="shared" ref="Q175:Q182" si="123">B175-B174</f>
        <v>194034</v>
      </c>
      <c r="R175" s="10">
        <f t="shared" ref="R175:R182" si="124">Q175/B174</f>
        <v>1.5029328778437342E-2</v>
      </c>
      <c r="S175" s="4"/>
      <c r="T175" s="3">
        <f t="shared" ref="T175:T182" si="125">B175/$S$2</f>
        <v>131043.91</v>
      </c>
      <c r="U175" s="3">
        <f t="shared" si="108"/>
        <v>33049.42</v>
      </c>
      <c r="V175" s="4">
        <f t="shared" si="77"/>
        <v>128.71428571428572</v>
      </c>
      <c r="W175" s="4">
        <f t="shared" si="78"/>
        <v>309.85714285714283</v>
      </c>
      <c r="X175" s="14">
        <f t="shared" si="76"/>
        <v>1.1277351753376219</v>
      </c>
      <c r="Y175" s="18">
        <f t="shared" si="79"/>
        <v>1.1457999909402921</v>
      </c>
      <c r="Z175" s="22">
        <f t="shared" ref="Z175:Z182" si="126">E175/E168</f>
        <v>1.0201177943699857</v>
      </c>
      <c r="AA175" s="12">
        <f t="shared" si="81"/>
        <v>1.0238177059927569</v>
      </c>
    </row>
    <row r="176" spans="1:29" x14ac:dyDescent="0.25">
      <c r="A176" s="2">
        <v>44026</v>
      </c>
      <c r="B176" s="3">
        <v>13324057</v>
      </c>
      <c r="C176" s="3">
        <v>578646</v>
      </c>
      <c r="D176" s="3">
        <v>7399474</v>
      </c>
      <c r="E176" s="3">
        <v>110350</v>
      </c>
      <c r="F176" s="3">
        <v>8845</v>
      </c>
      <c r="G176" s="3">
        <v>73713</v>
      </c>
      <c r="H176" s="3">
        <v>38814</v>
      </c>
      <c r="I176" s="3">
        <v>2769</v>
      </c>
      <c r="J176" s="3">
        <v>34328</v>
      </c>
      <c r="K176" s="3">
        <v>3431574</v>
      </c>
      <c r="L176" s="1">
        <f t="shared" si="118"/>
        <v>7.2529117135365223E-2</v>
      </c>
      <c r="M176" s="1">
        <f t="shared" si="119"/>
        <v>6.8164397194149545E-2</v>
      </c>
      <c r="N176" s="4">
        <f t="shared" si="120"/>
        <v>5345937</v>
      </c>
      <c r="O176" s="3">
        <f t="shared" si="121"/>
        <v>966382.09087128297</v>
      </c>
      <c r="P176" s="4">
        <f t="shared" si="122"/>
        <v>6693.6798666716786</v>
      </c>
      <c r="Q176">
        <f t="shared" si="123"/>
        <v>219666</v>
      </c>
      <c r="R176" s="10">
        <f t="shared" si="124"/>
        <v>1.6762778216858763E-2</v>
      </c>
      <c r="S176" s="4"/>
      <c r="T176" s="3">
        <f t="shared" si="125"/>
        <v>133240.57</v>
      </c>
      <c r="U176" s="3">
        <f t="shared" si="108"/>
        <v>33641.57</v>
      </c>
      <c r="V176" s="4">
        <f t="shared" si="77"/>
        <v>128.14285714285714</v>
      </c>
      <c r="W176" s="4">
        <f t="shared" si="78"/>
        <v>332.42857142857144</v>
      </c>
      <c r="X176" s="14">
        <f t="shared" si="76"/>
        <v>1.1263318072746658</v>
      </c>
      <c r="Y176" s="18">
        <f t="shared" si="79"/>
        <v>1.1453477155954177</v>
      </c>
      <c r="Z176" s="22">
        <f t="shared" si="126"/>
        <v>1.0215417087101821</v>
      </c>
      <c r="AA176" s="12">
        <f t="shared" si="81"/>
        <v>1.0236569348840889</v>
      </c>
    </row>
    <row r="177" spans="1:27" x14ac:dyDescent="0.25">
      <c r="A177" s="2">
        <v>44027</v>
      </c>
      <c r="B177" s="3">
        <v>13554477</v>
      </c>
      <c r="C177" s="3">
        <v>584124</v>
      </c>
      <c r="D177" s="3">
        <v>7559252</v>
      </c>
      <c r="E177" s="3">
        <v>110693</v>
      </c>
      <c r="F177" s="3">
        <v>8857</v>
      </c>
      <c r="G177" s="3">
        <v>74067</v>
      </c>
      <c r="H177" s="3">
        <v>38918</v>
      </c>
      <c r="I177" s="3">
        <v>2778</v>
      </c>
      <c r="J177" s="3">
        <v>34502</v>
      </c>
      <c r="K177" s="3">
        <v>3497847</v>
      </c>
      <c r="L177" s="1">
        <f t="shared" si="118"/>
        <v>7.1729955733346951E-2</v>
      </c>
      <c r="M177" s="1">
        <f t="shared" si="119"/>
        <v>6.7411995818573739E-2</v>
      </c>
      <c r="N177" s="4">
        <f t="shared" si="120"/>
        <v>5411101</v>
      </c>
      <c r="O177" s="3">
        <f t="shared" si="121"/>
        <v>972262.03519866941</v>
      </c>
      <c r="P177" s="4">
        <f t="shared" si="122"/>
        <v>10382.263473346131</v>
      </c>
      <c r="Q177">
        <f t="shared" si="123"/>
        <v>230420</v>
      </c>
      <c r="R177" s="10">
        <f t="shared" si="124"/>
        <v>1.7293531542232218E-2</v>
      </c>
      <c r="S177" s="4"/>
      <c r="T177" s="3">
        <f t="shared" si="125"/>
        <v>135544.76999999999</v>
      </c>
      <c r="U177" s="3">
        <f t="shared" si="108"/>
        <v>34315.74</v>
      </c>
      <c r="V177" s="4">
        <f t="shared" si="77"/>
        <v>119.85714285714286</v>
      </c>
      <c r="W177" s="4">
        <f t="shared" si="78"/>
        <v>337</v>
      </c>
      <c r="X177" s="14">
        <f t="shared" si="76"/>
        <v>1.1256487574617073</v>
      </c>
      <c r="Y177" s="18">
        <f t="shared" si="79"/>
        <v>1.1450709218813375</v>
      </c>
      <c r="Z177" s="22">
        <f t="shared" si="126"/>
        <v>1.0217752506138424</v>
      </c>
      <c r="AA177" s="12">
        <f t="shared" si="81"/>
        <v>1.0220331416266184</v>
      </c>
    </row>
    <row r="178" spans="1:27" x14ac:dyDescent="0.25">
      <c r="A178" s="2">
        <v>44028</v>
      </c>
      <c r="B178" s="3">
        <v>13805296</v>
      </c>
      <c r="C178" s="3">
        <v>589911</v>
      </c>
      <c r="D178" s="3">
        <v>7711525</v>
      </c>
      <c r="E178" s="3">
        <v>111144</v>
      </c>
      <c r="F178" s="3">
        <v>8875</v>
      </c>
      <c r="G178" s="3">
        <v>74433</v>
      </c>
      <c r="H178" s="3">
        <v>39043</v>
      </c>
      <c r="I178" s="3">
        <v>2784</v>
      </c>
      <c r="J178" s="3">
        <v>34658</v>
      </c>
      <c r="K178" s="3">
        <v>3576157</v>
      </c>
      <c r="L178" s="1">
        <f t="shared" si="118"/>
        <v>7.1061319993312E-2</v>
      </c>
      <c r="M178" s="1">
        <f t="shared" si="119"/>
        <v>6.7097833391190256E-2</v>
      </c>
      <c r="N178" s="4">
        <f t="shared" si="120"/>
        <v>5503860</v>
      </c>
      <c r="O178" s="3">
        <f t="shared" si="121"/>
        <v>981022.55665839021</v>
      </c>
      <c r="P178" s="4">
        <f t="shared" si="122"/>
        <v>10260.205057246843</v>
      </c>
      <c r="Q178">
        <f t="shared" si="123"/>
        <v>250819</v>
      </c>
      <c r="R178" s="10">
        <f t="shared" si="124"/>
        <v>1.8504513305825081E-2</v>
      </c>
      <c r="S178" s="4"/>
      <c r="T178" s="3">
        <f t="shared" si="125"/>
        <v>138052.96</v>
      </c>
      <c r="U178" s="3">
        <f t="shared" si="108"/>
        <v>34978.47</v>
      </c>
      <c r="V178" s="4">
        <f t="shared" si="77"/>
        <v>120.42857142857143</v>
      </c>
      <c r="W178" s="4">
        <f t="shared" si="78"/>
        <v>355.42857142857144</v>
      </c>
      <c r="X178" s="14">
        <f t="shared" si="76"/>
        <v>1.1252619101997487</v>
      </c>
      <c r="Y178" s="18">
        <f t="shared" si="79"/>
        <v>1.146959248171713</v>
      </c>
      <c r="Z178" s="22">
        <f t="shared" si="126"/>
        <v>1.0228979531733176</v>
      </c>
      <c r="AA178" s="12">
        <f t="shared" si="81"/>
        <v>1.0220680628272252</v>
      </c>
    </row>
    <row r="179" spans="1:27" x14ac:dyDescent="0.25">
      <c r="A179" s="2">
        <v>44029</v>
      </c>
      <c r="B179" s="3">
        <v>14055299</v>
      </c>
      <c r="C179" s="3">
        <v>596518</v>
      </c>
      <c r="D179" s="3">
        <v>7894890</v>
      </c>
      <c r="E179" s="3">
        <v>111559</v>
      </c>
      <c r="F179" s="3">
        <v>8884</v>
      </c>
      <c r="G179" s="3">
        <v>98281</v>
      </c>
      <c r="H179" s="3">
        <v>39164</v>
      </c>
      <c r="I179" s="3">
        <v>2790</v>
      </c>
      <c r="J179" s="3">
        <v>34754</v>
      </c>
      <c r="K179" s="3">
        <v>3647715</v>
      </c>
      <c r="L179" s="1">
        <f t="shared" si="118"/>
        <v>7.0249598182068274E-2</v>
      </c>
      <c r="M179" s="1">
        <f t="shared" si="119"/>
        <v>6.660885512603601E-2</v>
      </c>
      <c r="N179" s="4">
        <f t="shared" si="120"/>
        <v>5563891</v>
      </c>
      <c r="O179" s="3">
        <f t="shared" si="121"/>
        <v>987379.10707882605</v>
      </c>
      <c r="P179" s="4">
        <f t="shared" si="122"/>
        <v>11938.796669938718</v>
      </c>
      <c r="Q179">
        <f t="shared" si="123"/>
        <v>250003</v>
      </c>
      <c r="R179" s="10">
        <f t="shared" si="124"/>
        <v>1.8109209683008609E-2</v>
      </c>
      <c r="S179" s="4"/>
      <c r="T179" s="3">
        <f t="shared" si="125"/>
        <v>140552.99</v>
      </c>
      <c r="U179" s="3">
        <f t="shared" si="108"/>
        <v>35761.57</v>
      </c>
      <c r="V179" s="4">
        <f t="shared" si="77"/>
        <v>120.14285714285714</v>
      </c>
      <c r="W179" s="4">
        <f t="shared" si="78"/>
        <v>367.85714285714283</v>
      </c>
      <c r="X179" s="14">
        <f t="shared" si="76"/>
        <v>1.1245618362635994</v>
      </c>
      <c r="Y179" s="18">
        <f t="shared" si="79"/>
        <v>1.1454329983957032</v>
      </c>
      <c r="Z179" s="22">
        <f t="shared" si="126"/>
        <v>1.0236273214416796</v>
      </c>
      <c r="AA179" s="12">
        <f t="shared" si="81"/>
        <v>1.0219450460558934</v>
      </c>
    </row>
    <row r="180" spans="1:27" x14ac:dyDescent="0.25">
      <c r="A180" s="2">
        <v>44030</v>
      </c>
      <c r="B180" s="3">
        <v>14292922</v>
      </c>
      <c r="C180" s="3">
        <v>602144</v>
      </c>
      <c r="D180" s="3">
        <v>8045827</v>
      </c>
      <c r="E180" s="3">
        <v>111875</v>
      </c>
      <c r="F180" s="3">
        <v>8892</v>
      </c>
      <c r="G180" s="3">
        <v>98436</v>
      </c>
      <c r="H180" s="3">
        <v>39316</v>
      </c>
      <c r="I180" s="3">
        <v>2791</v>
      </c>
      <c r="J180" s="3">
        <v>34816</v>
      </c>
      <c r="K180" s="3">
        <v>3711413</v>
      </c>
      <c r="L180" s="1">
        <f t="shared" si="118"/>
        <v>6.9628355599249819E-2</v>
      </c>
      <c r="M180" s="1">
        <f t="shared" si="119"/>
        <v>6.6179553627843987E-2</v>
      </c>
      <c r="N180" s="4">
        <f t="shared" si="120"/>
        <v>5644951</v>
      </c>
      <c r="O180" s="3">
        <f t="shared" si="121"/>
        <v>995192.65556834091</v>
      </c>
      <c r="P180" s="4">
        <f t="shared" si="122"/>
        <v>10263.324665193213</v>
      </c>
      <c r="Q180">
        <f t="shared" si="123"/>
        <v>237623</v>
      </c>
      <c r="R180" s="10">
        <f t="shared" si="124"/>
        <v>1.6906292779684019E-2</v>
      </c>
      <c r="S180" s="4"/>
      <c r="T180" s="3">
        <f t="shared" si="125"/>
        <v>142929.22</v>
      </c>
      <c r="U180" s="3">
        <f t="shared" si="108"/>
        <v>36477.15</v>
      </c>
      <c r="V180" s="4">
        <f t="shared" si="77"/>
        <v>131.14285714285714</v>
      </c>
      <c r="W180" s="4">
        <f t="shared" si="78"/>
        <v>389.28571428571428</v>
      </c>
      <c r="X180" s="14">
        <f t="shared" si="76"/>
        <v>1.1238422231077627</v>
      </c>
      <c r="Y180" s="18">
        <f t="shared" si="79"/>
        <v>1.1434068870968985</v>
      </c>
      <c r="Z180" s="22">
        <f t="shared" si="126"/>
        <v>1.0249656436097114</v>
      </c>
      <c r="AA180" s="12">
        <f t="shared" si="81"/>
        <v>1.0239074951820408</v>
      </c>
    </row>
    <row r="181" spans="1:27" x14ac:dyDescent="0.25">
      <c r="A181" s="2">
        <v>44031</v>
      </c>
      <c r="B181" s="3">
        <v>14507491</v>
      </c>
      <c r="C181" s="3">
        <v>606173</v>
      </c>
      <c r="D181" s="3">
        <v>8133663</v>
      </c>
      <c r="E181" s="3">
        <v>112168</v>
      </c>
      <c r="F181" s="3">
        <v>8896</v>
      </c>
      <c r="G181" s="3">
        <v>98564</v>
      </c>
      <c r="H181" s="3">
        <v>39434</v>
      </c>
      <c r="I181" s="3">
        <v>2794</v>
      </c>
      <c r="J181" s="3">
        <v>34920</v>
      </c>
      <c r="K181" s="3">
        <v>3773260</v>
      </c>
      <c r="L181" s="1">
        <f t="shared" si="118"/>
        <v>6.9357479934406094E-2</v>
      </c>
      <c r="M181" s="1">
        <f t="shared" si="119"/>
        <v>6.5436954159490621E-2</v>
      </c>
      <c r="N181" s="4">
        <f t="shared" si="120"/>
        <v>5767655</v>
      </c>
      <c r="O181" s="3">
        <f t="shared" si="121"/>
        <v>1006203.015931077</v>
      </c>
      <c r="P181" s="4">
        <f t="shared" si="122"/>
        <v>13318.728670882876</v>
      </c>
      <c r="Q181">
        <f t="shared" si="123"/>
        <v>214569</v>
      </c>
      <c r="R181" s="10">
        <f t="shared" si="124"/>
        <v>1.5012255716500797E-2</v>
      </c>
      <c r="S181" s="4"/>
      <c r="T181" s="3">
        <f t="shared" si="125"/>
        <v>145074.91</v>
      </c>
      <c r="U181" s="3">
        <f t="shared" si="108"/>
        <v>37114.129999999997</v>
      </c>
      <c r="V181" s="4">
        <f t="shared" si="77"/>
        <v>136.14285714285714</v>
      </c>
      <c r="W181" s="4">
        <f t="shared" si="78"/>
        <v>402.85714285714283</v>
      </c>
      <c r="X181" s="14">
        <f t="shared" si="76"/>
        <v>1.1237095147717449</v>
      </c>
      <c r="Y181" s="18">
        <f t="shared" si="79"/>
        <v>1.1417023354721505</v>
      </c>
      <c r="Z181" s="22">
        <f t="shared" si="126"/>
        <v>1.0257892233968613</v>
      </c>
      <c r="AA181" s="12">
        <f t="shared" si="81"/>
        <v>1.0247654686728516</v>
      </c>
    </row>
    <row r="182" spans="1:27" x14ac:dyDescent="0.25">
      <c r="A182" s="2">
        <v>44032</v>
      </c>
      <c r="B182" s="3">
        <v>14703293</v>
      </c>
      <c r="C182" s="3">
        <v>609887</v>
      </c>
      <c r="D182" s="3">
        <v>8290431</v>
      </c>
      <c r="E182" s="3">
        <v>112938</v>
      </c>
      <c r="F182" s="3">
        <v>8902</v>
      </c>
      <c r="G182" s="3">
        <v>98975</v>
      </c>
      <c r="H182" s="3">
        <v>39553</v>
      </c>
      <c r="I182" s="3">
        <v>2795</v>
      </c>
      <c r="J182" s="3">
        <v>35014</v>
      </c>
      <c r="K182" s="3">
        <v>3830010</v>
      </c>
      <c r="L182" s="1">
        <f t="shared" si="118"/>
        <v>6.8524180821404365E-2</v>
      </c>
      <c r="M182" s="1">
        <f t="shared" si="119"/>
        <v>6.4671646811266748E-2</v>
      </c>
      <c r="N182" s="4">
        <f t="shared" si="120"/>
        <v>5802975</v>
      </c>
      <c r="O182" s="3">
        <f t="shared" si="121"/>
        <v>1007531.1082020891</v>
      </c>
      <c r="P182" s="4">
        <f t="shared" si="122"/>
        <v>11674.406498242053</v>
      </c>
      <c r="Q182">
        <f t="shared" si="123"/>
        <v>195802</v>
      </c>
      <c r="R182" s="10">
        <f t="shared" si="124"/>
        <v>1.349661357708235E-2</v>
      </c>
      <c r="S182" s="4"/>
      <c r="T182" s="3">
        <f t="shared" si="125"/>
        <v>147032.93</v>
      </c>
      <c r="U182" s="3">
        <f t="shared" si="108"/>
        <v>37732.6</v>
      </c>
      <c r="V182" s="4">
        <f t="shared" si="77"/>
        <v>117.57142857142857</v>
      </c>
      <c r="W182" s="4">
        <f t="shared" si="78"/>
        <v>422</v>
      </c>
      <c r="X182" s="14">
        <f t="shared" si="76"/>
        <v>1.1220126902501613</v>
      </c>
      <c r="Y182" s="18">
        <f t="shared" si="79"/>
        <v>1.1384754040908316</v>
      </c>
      <c r="Z182" s="22">
        <f t="shared" si="126"/>
        <v>1.0268584521384929</v>
      </c>
      <c r="AA182" s="12">
        <f t="shared" si="81"/>
        <v>1.0212496772527757</v>
      </c>
    </row>
    <row r="183" spans="1:27" x14ac:dyDescent="0.25">
      <c r="A183" s="6">
        <v>44033</v>
      </c>
      <c r="B183" s="3">
        <v>14947428</v>
      </c>
      <c r="C183" s="3">
        <v>616443</v>
      </c>
      <c r="D183" s="3">
        <v>8466990</v>
      </c>
      <c r="E183" s="3">
        <v>113473</v>
      </c>
      <c r="F183" s="3">
        <v>8908</v>
      </c>
      <c r="G183" s="3">
        <v>99248</v>
      </c>
      <c r="H183" s="3">
        <v>39718</v>
      </c>
      <c r="I183" s="3">
        <v>2798</v>
      </c>
      <c r="J183" s="3">
        <v>35096</v>
      </c>
      <c r="K183" s="3">
        <v>3899211</v>
      </c>
      <c r="L183" s="1">
        <f>C183/(C183+D183)</f>
        <v>6.7864539761563716E-2</v>
      </c>
      <c r="M183" s="1">
        <f>C183/B157</f>
        <v>6.4147135188357671E-2</v>
      </c>
      <c r="N183" s="4">
        <f>B183-C183-D183</f>
        <v>5863995</v>
      </c>
      <c r="O183" s="3">
        <f>L183*B183</f>
        <v>1014400.3218391108</v>
      </c>
      <c r="P183" s="4">
        <f>(O183+O182)/2-O181</f>
        <v>4762.6990895230556</v>
      </c>
      <c r="Q183">
        <f>B183-B182</f>
        <v>244135</v>
      </c>
      <c r="R183" s="10">
        <f>Q183/B182</f>
        <v>1.6604103584142681E-2</v>
      </c>
      <c r="S183" s="4"/>
      <c r="T183" s="3">
        <f>B183/$S$2</f>
        <v>149474.28</v>
      </c>
      <c r="U183" s="3">
        <f t="shared" si="108"/>
        <v>38300.1</v>
      </c>
      <c r="V183" s="4">
        <f t="shared" si="77"/>
        <v>129.14285714285714</v>
      </c>
      <c r="W183" s="4">
        <f t="shared" si="78"/>
        <v>446.14285714285717</v>
      </c>
      <c r="X183" s="14">
        <f t="shared" si="76"/>
        <v>1.1218375904576212</v>
      </c>
      <c r="Y183" s="18">
        <f t="shared" si="79"/>
        <v>1.1362747823593489</v>
      </c>
      <c r="Z183" s="22">
        <f>E183/E176</f>
        <v>1.0283008608971453</v>
      </c>
      <c r="AA183" s="12">
        <f t="shared" si="81"/>
        <v>1.0232905652599578</v>
      </c>
    </row>
    <row r="184" spans="1:27" x14ac:dyDescent="0.25">
      <c r="A184" s="2">
        <v>44034</v>
      </c>
      <c r="B184" s="3">
        <v>15229740</v>
      </c>
      <c r="C184" s="3">
        <v>623443</v>
      </c>
      <c r="D184" s="3">
        <v>8643987</v>
      </c>
      <c r="E184" s="3">
        <v>113790</v>
      </c>
      <c r="F184" s="3">
        <v>8913</v>
      </c>
      <c r="G184" s="3">
        <v>99501</v>
      </c>
      <c r="H184" s="3">
        <v>39824</v>
      </c>
      <c r="I184" s="3">
        <v>2799</v>
      </c>
      <c r="J184" s="3">
        <v>35259</v>
      </c>
      <c r="K184" s="3">
        <v>3970085</v>
      </c>
      <c r="L184" s="1">
        <f t="shared" ref="L184:L189" si="127">C184/(C184+D184)</f>
        <v>6.7272480072684659E-2</v>
      </c>
      <c r="M184" s="1">
        <f t="shared" ref="M184:M189" si="128">C184/B158</f>
        <v>6.3606429662507194E-2</v>
      </c>
      <c r="N184" s="4">
        <f t="shared" ref="N184:N189" si="129">B184-C184-D184</f>
        <v>5962310</v>
      </c>
      <c r="O184" s="3">
        <f t="shared" ref="O184:O189" si="130">L184*B184</f>
        <v>1024542.3806621685</v>
      </c>
      <c r="P184" s="4">
        <f t="shared" ref="P184:P189" si="131">(O184+O183)/2-O182</f>
        <v>11940.243048550561</v>
      </c>
      <c r="Q184">
        <f t="shared" ref="Q184:Q189" si="132">B184-B183</f>
        <v>282312</v>
      </c>
      <c r="R184" s="10">
        <f t="shared" ref="R184:R189" si="133">Q184/B183</f>
        <v>1.8886995140568665E-2</v>
      </c>
      <c r="S184" s="4"/>
      <c r="T184" s="3">
        <f t="shared" ref="T184:T189" si="134">B184/$S$2</f>
        <v>152297.4</v>
      </c>
      <c r="U184" s="3">
        <f t="shared" si="108"/>
        <v>38992.11</v>
      </c>
      <c r="V184" s="4">
        <f t="shared" si="77"/>
        <v>129.42857142857142</v>
      </c>
      <c r="W184" s="4">
        <f t="shared" si="78"/>
        <v>442.42857142857144</v>
      </c>
      <c r="X184" s="14">
        <f t="shared" si="76"/>
        <v>1.1235948093017532</v>
      </c>
      <c r="Y184" s="18">
        <f t="shared" si="79"/>
        <v>1.1350081921822195</v>
      </c>
      <c r="Z184" s="22">
        <f t="shared" ref="Z184:Z189" si="135">E184/E177</f>
        <v>1.0279782822762054</v>
      </c>
      <c r="AA184" s="12">
        <f t="shared" si="81"/>
        <v>1.0232797163266354</v>
      </c>
    </row>
    <row r="185" spans="1:27" x14ac:dyDescent="0.25">
      <c r="A185" s="2">
        <v>44035</v>
      </c>
      <c r="B185" s="3">
        <v>15511157</v>
      </c>
      <c r="C185" s="3">
        <v>633396</v>
      </c>
      <c r="D185" s="3">
        <v>8813886</v>
      </c>
      <c r="E185" s="3">
        <v>114398</v>
      </c>
      <c r="F185" s="3">
        <v>8919</v>
      </c>
      <c r="G185" s="3">
        <v>99937</v>
      </c>
      <c r="H185" s="3">
        <v>39936</v>
      </c>
      <c r="I185" s="3">
        <v>2799</v>
      </c>
      <c r="J185" s="3">
        <v>35381</v>
      </c>
      <c r="K185" s="3">
        <v>4038748</v>
      </c>
      <c r="L185" s="1">
        <f t="shared" si="127"/>
        <v>6.7045315255752927E-2</v>
      </c>
      <c r="M185" s="1">
        <f t="shared" si="128"/>
        <v>6.3469490311923352E-2</v>
      </c>
      <c r="N185" s="4">
        <f t="shared" si="129"/>
        <v>6063875</v>
      </c>
      <c r="O185" s="3">
        <f t="shared" si="130"/>
        <v>1039950.4110464788</v>
      </c>
      <c r="P185" s="4">
        <f t="shared" si="131"/>
        <v>17846.074015212827</v>
      </c>
      <c r="Q185">
        <f t="shared" si="132"/>
        <v>281417</v>
      </c>
      <c r="R185" s="10">
        <f t="shared" si="133"/>
        <v>1.8478122410494204E-2</v>
      </c>
      <c r="S185" s="4"/>
      <c r="T185" s="3">
        <f t="shared" si="134"/>
        <v>155111.57</v>
      </c>
      <c r="U185" s="3">
        <f t="shared" si="108"/>
        <v>39700.85</v>
      </c>
      <c r="V185" s="4">
        <f t="shared" si="77"/>
        <v>127.57142857142857</v>
      </c>
      <c r="W185" s="4">
        <f t="shared" si="78"/>
        <v>464.85714285714283</v>
      </c>
      <c r="X185" s="14">
        <f t="shared" si="76"/>
        <v>1.1235656953679225</v>
      </c>
      <c r="Y185" s="18">
        <f t="shared" si="79"/>
        <v>1.1293542201866418</v>
      </c>
      <c r="Z185" s="22">
        <f t="shared" si="135"/>
        <v>1.029277333909163</v>
      </c>
      <c r="AA185" s="12">
        <f t="shared" si="81"/>
        <v>1.0228722178111314</v>
      </c>
    </row>
    <row r="186" spans="1:27" x14ac:dyDescent="0.25">
      <c r="A186" s="2">
        <v>44036</v>
      </c>
      <c r="B186" s="3">
        <v>15792390</v>
      </c>
      <c r="C186" s="3">
        <v>639652</v>
      </c>
      <c r="D186" s="3">
        <v>9043203</v>
      </c>
      <c r="E186" s="3">
        <v>115115</v>
      </c>
      <c r="F186" s="3">
        <v>8923</v>
      </c>
      <c r="G186" s="3">
        <v>100504</v>
      </c>
      <c r="H186" s="3">
        <v>40341</v>
      </c>
      <c r="I186" s="3">
        <v>2800</v>
      </c>
      <c r="J186" s="3">
        <v>35767</v>
      </c>
      <c r="K186" s="3">
        <v>4112531</v>
      </c>
      <c r="L186" s="1">
        <f t="shared" si="127"/>
        <v>6.6060268381587864E-2</v>
      </c>
      <c r="M186" s="1">
        <f t="shared" si="128"/>
        <v>6.3046045399515915E-2</v>
      </c>
      <c r="N186" s="4">
        <f t="shared" si="129"/>
        <v>6109535</v>
      </c>
      <c r="O186" s="3">
        <f t="shared" si="130"/>
        <v>1043249.5217867043</v>
      </c>
      <c r="P186" s="4">
        <f t="shared" si="131"/>
        <v>17057.585754423053</v>
      </c>
      <c r="Q186">
        <f t="shared" si="132"/>
        <v>281233</v>
      </c>
      <c r="R186" s="10">
        <f t="shared" si="133"/>
        <v>1.8131013695496731E-2</v>
      </c>
      <c r="S186" s="4"/>
      <c r="T186" s="3">
        <f t="shared" si="134"/>
        <v>157923.9</v>
      </c>
      <c r="U186" s="3">
        <f t="shared" si="108"/>
        <v>40387.480000000003</v>
      </c>
      <c r="V186" s="4">
        <f t="shared" si="77"/>
        <v>168.14285714285714</v>
      </c>
      <c r="W186" s="4">
        <f t="shared" si="78"/>
        <v>508</v>
      </c>
      <c r="X186" s="14">
        <f t="shared" si="76"/>
        <v>1.1235897578557383</v>
      </c>
      <c r="Y186" s="18">
        <f t="shared" si="79"/>
        <v>1.1274266218715003</v>
      </c>
      <c r="Z186" s="22">
        <f t="shared" si="135"/>
        <v>1.0318755098199159</v>
      </c>
      <c r="AA186" s="12">
        <f t="shared" si="81"/>
        <v>1.0300531099989787</v>
      </c>
    </row>
    <row r="187" spans="1:27" x14ac:dyDescent="0.25">
      <c r="A187" s="2">
        <v>44037</v>
      </c>
      <c r="B187" s="3">
        <v>16046986</v>
      </c>
      <c r="C187" s="3">
        <v>644528</v>
      </c>
      <c r="D187" s="3">
        <v>9262520</v>
      </c>
      <c r="E187" s="3">
        <v>115470</v>
      </c>
      <c r="F187" s="3">
        <v>8929</v>
      </c>
      <c r="G187" s="3">
        <v>100765</v>
      </c>
      <c r="H187" s="3">
        <v>40457</v>
      </c>
      <c r="I187" s="3">
        <v>2802</v>
      </c>
      <c r="J187" s="3">
        <v>35880</v>
      </c>
      <c r="K187" s="3">
        <v>4178021</v>
      </c>
      <c r="L187" s="1">
        <f t="shared" si="127"/>
        <v>6.5057522684860314E-2</v>
      </c>
      <c r="M187" s="1">
        <f t="shared" si="128"/>
        <v>6.2562468750458039E-2</v>
      </c>
      <c r="N187" s="4">
        <f t="shared" si="129"/>
        <v>6139938</v>
      </c>
      <c r="O187" s="3">
        <f t="shared" si="130"/>
        <v>1043977.1557186359</v>
      </c>
      <c r="P187" s="4">
        <f t="shared" si="131"/>
        <v>3662.9277061913162</v>
      </c>
      <c r="Q187">
        <f t="shared" si="132"/>
        <v>254596</v>
      </c>
      <c r="R187" s="10">
        <f t="shared" si="133"/>
        <v>1.6121435704158776E-2</v>
      </c>
      <c r="S187" s="4"/>
      <c r="T187" s="3">
        <f t="shared" si="134"/>
        <v>160469.85999999999</v>
      </c>
      <c r="U187" s="3">
        <f t="shared" si="108"/>
        <v>41125.31</v>
      </c>
      <c r="V187" s="4">
        <f t="shared" si="77"/>
        <v>163</v>
      </c>
      <c r="W187" s="4">
        <f t="shared" si="78"/>
        <v>513.57142857142856</v>
      </c>
      <c r="X187" s="14">
        <f t="shared" si="76"/>
        <v>1.122722561558791</v>
      </c>
      <c r="Y187" s="18">
        <f t="shared" si="79"/>
        <v>1.1257224674268265</v>
      </c>
      <c r="Z187" s="22">
        <f t="shared" si="135"/>
        <v>1.0321340782122905</v>
      </c>
      <c r="AA187" s="12">
        <f t="shared" si="81"/>
        <v>1.0290212636076914</v>
      </c>
    </row>
    <row r="188" spans="1:27" x14ac:dyDescent="0.25">
      <c r="A188" s="2">
        <v>44038</v>
      </c>
      <c r="B188" s="3">
        <v>16252541</v>
      </c>
      <c r="C188" s="3">
        <v>648637</v>
      </c>
      <c r="D188" s="3">
        <v>9397505</v>
      </c>
      <c r="E188" s="3">
        <v>115789</v>
      </c>
      <c r="F188" s="3">
        <v>8934</v>
      </c>
      <c r="G188" s="3">
        <v>100969</v>
      </c>
      <c r="H188" s="3">
        <v>40558</v>
      </c>
      <c r="I188" s="3">
        <v>2806</v>
      </c>
      <c r="J188" s="3">
        <v>35973</v>
      </c>
      <c r="K188" s="3">
        <v>4233923</v>
      </c>
      <c r="L188" s="1">
        <f t="shared" si="127"/>
        <v>6.4565780575269585E-2</v>
      </c>
      <c r="M188" s="1">
        <f t="shared" si="128"/>
        <v>6.1917433240185657E-2</v>
      </c>
      <c r="N188" s="4">
        <f t="shared" si="129"/>
        <v>6206399</v>
      </c>
      <c r="O188" s="3">
        <f t="shared" si="130"/>
        <v>1049357.9959965725</v>
      </c>
      <c r="P188" s="4">
        <f t="shared" si="131"/>
        <v>3418.0540708998451</v>
      </c>
      <c r="Q188">
        <f t="shared" si="132"/>
        <v>205555</v>
      </c>
      <c r="R188" s="10">
        <f t="shared" si="133"/>
        <v>1.2809570594752186E-2</v>
      </c>
      <c r="S188" s="4"/>
      <c r="T188" s="3">
        <f t="shared" si="134"/>
        <v>162525.41</v>
      </c>
      <c r="U188" s="3">
        <f t="shared" si="108"/>
        <v>41780.21</v>
      </c>
      <c r="V188" s="4">
        <f t="shared" si="77"/>
        <v>160.57142857142858</v>
      </c>
      <c r="W188" s="4">
        <f t="shared" si="78"/>
        <v>517.28571428571433</v>
      </c>
      <c r="X188" s="14">
        <f t="shared" si="76"/>
        <v>1.1202861335567948</v>
      </c>
      <c r="Y188" s="18">
        <f t="shared" si="79"/>
        <v>1.1220862066223902</v>
      </c>
      <c r="Z188" s="22">
        <f t="shared" si="135"/>
        <v>1.0322819342414948</v>
      </c>
      <c r="AA188" s="12">
        <f t="shared" si="81"/>
        <v>1.0285033220063904</v>
      </c>
    </row>
    <row r="189" spans="1:27" x14ac:dyDescent="0.25">
      <c r="A189" s="2">
        <v>44039</v>
      </c>
      <c r="B189" s="3">
        <v>16481230</v>
      </c>
      <c r="C189" s="3">
        <v>654052</v>
      </c>
      <c r="D189" s="3">
        <v>9572619</v>
      </c>
      <c r="E189" s="3">
        <v>116471</v>
      </c>
      <c r="F189" s="3">
        <v>8945</v>
      </c>
      <c r="G189" s="3">
        <v>101447</v>
      </c>
      <c r="H189" s="3">
        <v>40673</v>
      </c>
      <c r="I189" s="3">
        <v>2807</v>
      </c>
      <c r="J189" s="3">
        <v>36048</v>
      </c>
      <c r="K189" s="3">
        <v>4290259</v>
      </c>
      <c r="L189" s="1">
        <f t="shared" si="127"/>
        <v>6.3955513969306335E-2</v>
      </c>
      <c r="M189" s="1">
        <f t="shared" si="128"/>
        <v>6.1168939011841048E-2</v>
      </c>
      <c r="N189" s="4">
        <f t="shared" si="129"/>
        <v>6254559</v>
      </c>
      <c r="O189" s="3">
        <f t="shared" si="130"/>
        <v>1054065.5354963506</v>
      </c>
      <c r="P189" s="4">
        <f t="shared" si="131"/>
        <v>7734.6100278258091</v>
      </c>
      <c r="Q189">
        <f t="shared" si="132"/>
        <v>228689</v>
      </c>
      <c r="R189" s="10">
        <f t="shared" si="133"/>
        <v>1.4070968964176124E-2</v>
      </c>
      <c r="S189" s="4"/>
      <c r="T189" s="3">
        <f t="shared" si="134"/>
        <v>164812.29999999999</v>
      </c>
      <c r="U189" s="3">
        <f t="shared" si="108"/>
        <v>42339.23</v>
      </c>
      <c r="V189" s="4">
        <f t="shared" si="77"/>
        <v>160</v>
      </c>
      <c r="W189" s="4">
        <f t="shared" si="78"/>
        <v>504.71428571428572</v>
      </c>
      <c r="X189" s="14">
        <f t="shared" si="76"/>
        <v>1.1209210072872791</v>
      </c>
      <c r="Y189" s="18">
        <f t="shared" si="79"/>
        <v>1.1201691379395877</v>
      </c>
      <c r="Z189" s="22">
        <f t="shared" si="135"/>
        <v>1.0312826506578832</v>
      </c>
      <c r="AA189" s="12">
        <f t="shared" si="81"/>
        <v>1.0283164361742472</v>
      </c>
    </row>
    <row r="190" spans="1:27" x14ac:dyDescent="0.25">
      <c r="A190" s="2">
        <v>44040</v>
      </c>
      <c r="B190" s="3">
        <v>16687318</v>
      </c>
      <c r="C190" s="3">
        <v>659568</v>
      </c>
      <c r="D190" s="3">
        <v>9711187</v>
      </c>
      <c r="E190" s="3">
        <v>116871</v>
      </c>
      <c r="F190" s="3">
        <v>8957</v>
      </c>
      <c r="G190" s="3">
        <v>101686</v>
      </c>
      <c r="H190" s="3">
        <v>40787</v>
      </c>
      <c r="I190" s="3">
        <v>2812</v>
      </c>
      <c r="J190" s="3">
        <v>36119</v>
      </c>
      <c r="K190" s="3">
        <v>4351997</v>
      </c>
      <c r="L190" s="1">
        <f t="shared" ref="L190:L203" si="136">C190/(C190+D190)</f>
        <v>6.3598841164408962E-2</v>
      </c>
      <c r="M190" s="1">
        <f t="shared" ref="M190:M203" si="137">C190/B164</f>
        <v>6.0679285859577679E-2</v>
      </c>
      <c r="N190" s="4">
        <f t="shared" ref="N190:N203" si="138">B190-C190-D190</f>
        <v>6316563</v>
      </c>
      <c r="O190" s="3">
        <f t="shared" ref="O190:O203" si="139">L190*B190</f>
        <v>1061294.0869419826</v>
      </c>
      <c r="P190" s="4">
        <f t="shared" ref="P190:P203" si="140">(O190+O189)/2-O188</f>
        <v>8321.8152225939557</v>
      </c>
      <c r="Q190">
        <f t="shared" ref="Q190:Q203" si="141">B190-B189</f>
        <v>206088</v>
      </c>
      <c r="R190" s="10">
        <f t="shared" ref="R190:R203" si="142">Q190/B189</f>
        <v>1.2504406527910841E-2</v>
      </c>
      <c r="S190" s="4"/>
      <c r="T190" s="3">
        <f t="shared" ref="T190:T203" si="143">B190/$S$2</f>
        <v>166873.18</v>
      </c>
      <c r="U190" s="3">
        <f t="shared" ref="U190:U203" si="144">K189/100</f>
        <v>42902.59</v>
      </c>
      <c r="V190" s="4">
        <f t="shared" si="77"/>
        <v>152.71428571428572</v>
      </c>
      <c r="W190" s="4">
        <f t="shared" si="78"/>
        <v>485.42857142857144</v>
      </c>
      <c r="X190" s="14">
        <f t="shared" si="76"/>
        <v>1.1164006275862308</v>
      </c>
      <c r="Y190" s="18">
        <f t="shared" si="79"/>
        <v>1.1161224668272633</v>
      </c>
      <c r="Z190" s="22">
        <f t="shared" ref="Z190:Z203" si="145">E190/E183</f>
        <v>1.0299454495783138</v>
      </c>
      <c r="AA190" s="12">
        <f t="shared" si="81"/>
        <v>1.0269147489803112</v>
      </c>
    </row>
    <row r="191" spans="1:27" x14ac:dyDescent="0.25">
      <c r="A191" s="2">
        <v>44041</v>
      </c>
      <c r="B191" s="3">
        <v>17029155</v>
      </c>
      <c r="C191" s="3">
        <v>667011</v>
      </c>
      <c r="D191" s="3">
        <v>9948163</v>
      </c>
      <c r="E191" s="3">
        <v>117357</v>
      </c>
      <c r="F191" s="3">
        <v>8962</v>
      </c>
      <c r="G191" s="3">
        <v>101992</v>
      </c>
      <c r="H191" s="3">
        <v>40873</v>
      </c>
      <c r="I191" s="3">
        <v>2813</v>
      </c>
      <c r="J191" s="3">
        <v>36268</v>
      </c>
      <c r="K191" s="3">
        <v>4426982</v>
      </c>
      <c r="L191" s="1">
        <f t="shared" si="136"/>
        <v>6.2835616260270441E-2</v>
      </c>
      <c r="M191" s="1">
        <f t="shared" si="137"/>
        <v>6.0227390315270288E-2</v>
      </c>
      <c r="N191" s="4">
        <f t="shared" si="138"/>
        <v>6413981</v>
      </c>
      <c r="O191" s="3">
        <f t="shared" si="139"/>
        <v>1070037.4488166657</v>
      </c>
      <c r="P191" s="4">
        <f t="shared" si="140"/>
        <v>11600.232382973423</v>
      </c>
      <c r="Q191">
        <f t="shared" si="141"/>
        <v>341837</v>
      </c>
      <c r="R191" s="10">
        <f t="shared" si="142"/>
        <v>2.0484837647367898E-2</v>
      </c>
      <c r="S191" s="4"/>
      <c r="T191" s="3">
        <f t="shared" si="143"/>
        <v>170291.55</v>
      </c>
      <c r="U191" s="3">
        <f t="shared" si="144"/>
        <v>43519.97</v>
      </c>
      <c r="V191" s="4">
        <f t="shared" si="77"/>
        <v>149.85714285714286</v>
      </c>
      <c r="W191" s="4">
        <f t="shared" si="78"/>
        <v>509.57142857142856</v>
      </c>
      <c r="X191" s="14">
        <f t="shared" si="76"/>
        <v>1.1181513932608174</v>
      </c>
      <c r="Y191" s="18">
        <f t="shared" si="79"/>
        <v>1.1150849415062902</v>
      </c>
      <c r="Z191" s="22">
        <f t="shared" si="145"/>
        <v>1.0313472185605062</v>
      </c>
      <c r="AA191" s="12">
        <f t="shared" si="81"/>
        <v>1.0263408999598231</v>
      </c>
    </row>
    <row r="192" spans="1:27" x14ac:dyDescent="0.25">
      <c r="A192" s="2">
        <v>44042</v>
      </c>
      <c r="B192" s="3">
        <v>17305917</v>
      </c>
      <c r="C192" s="3">
        <v>673173</v>
      </c>
      <c r="D192" s="3">
        <v>10132582</v>
      </c>
      <c r="E192" s="3">
        <v>117677</v>
      </c>
      <c r="F192" s="3">
        <v>8974</v>
      </c>
      <c r="G192" s="3">
        <v>102344</v>
      </c>
      <c r="H192" s="3">
        <v>40953</v>
      </c>
      <c r="I192" s="3">
        <v>2816</v>
      </c>
      <c r="J192" s="3">
        <v>36388</v>
      </c>
      <c r="K192" s="3">
        <v>4495015</v>
      </c>
      <c r="L192" s="1">
        <f t="shared" si="136"/>
        <v>6.2297636768555271E-2</v>
      </c>
      <c r="M192" s="1">
        <f t="shared" si="137"/>
        <v>5.9745676629619368E-2</v>
      </c>
      <c r="N192" s="4">
        <f t="shared" si="138"/>
        <v>6500162</v>
      </c>
      <c r="O192" s="3">
        <f t="shared" si="139"/>
        <v>1078117.7312127657</v>
      </c>
      <c r="P192" s="4">
        <f t="shared" si="140"/>
        <v>12783.50307273306</v>
      </c>
      <c r="Q192">
        <f t="shared" si="141"/>
        <v>276762</v>
      </c>
      <c r="R192" s="10">
        <f t="shared" si="142"/>
        <v>1.6252245046803556E-2</v>
      </c>
      <c r="S192" s="4"/>
      <c r="T192" s="3">
        <f t="shared" si="143"/>
        <v>173059.17</v>
      </c>
      <c r="U192" s="3">
        <f t="shared" si="144"/>
        <v>44269.82</v>
      </c>
      <c r="V192" s="4">
        <f t="shared" si="77"/>
        <v>145.28571428571428</v>
      </c>
      <c r="W192" s="4">
        <f t="shared" si="78"/>
        <v>468.42857142857144</v>
      </c>
      <c r="X192" s="14">
        <f t="shared" si="76"/>
        <v>1.1157076806069335</v>
      </c>
      <c r="Y192" s="18">
        <f t="shared" si="79"/>
        <v>1.1129723864920515</v>
      </c>
      <c r="Z192" s="22">
        <f t="shared" si="145"/>
        <v>1.0286630885155335</v>
      </c>
      <c r="AA192" s="12">
        <f t="shared" si="81"/>
        <v>1.0254657451923077</v>
      </c>
    </row>
    <row r="193" spans="1:27" x14ac:dyDescent="0.25">
      <c r="A193" s="2">
        <v>44043</v>
      </c>
      <c r="B193" s="3">
        <v>17591968</v>
      </c>
      <c r="C193" s="3">
        <v>679439</v>
      </c>
      <c r="D193" s="3">
        <v>10330958</v>
      </c>
      <c r="E193" s="3">
        <v>118281</v>
      </c>
      <c r="F193" s="3">
        <v>8980</v>
      </c>
      <c r="G193" s="3">
        <v>102906</v>
      </c>
      <c r="H193" s="3">
        <v>41178</v>
      </c>
      <c r="I193" s="3">
        <v>2819</v>
      </c>
      <c r="J193" s="3">
        <v>36753</v>
      </c>
      <c r="K193" s="3">
        <v>4562038</v>
      </c>
      <c r="L193" s="1">
        <f t="shared" si="136"/>
        <v>6.170885572972528E-2</v>
      </c>
      <c r="M193" s="1">
        <f t="shared" si="137"/>
        <v>5.9341169167036328E-2</v>
      </c>
      <c r="N193" s="4">
        <f t="shared" si="138"/>
        <v>6581571</v>
      </c>
      <c r="O193" s="3">
        <f t="shared" si="139"/>
        <v>1085580.2153139438</v>
      </c>
      <c r="P193" s="4">
        <f t="shared" si="140"/>
        <v>11811.524446689058</v>
      </c>
      <c r="Q193">
        <f t="shared" si="141"/>
        <v>286051</v>
      </c>
      <c r="R193" s="10">
        <f t="shared" si="142"/>
        <v>1.6529086554615973E-2</v>
      </c>
      <c r="S193" s="4"/>
      <c r="T193" s="3">
        <f t="shared" si="143"/>
        <v>175919.68</v>
      </c>
      <c r="U193" s="3">
        <f t="shared" si="144"/>
        <v>44950.15</v>
      </c>
      <c r="V193" s="4">
        <f t="shared" si="77"/>
        <v>119.57142857142857</v>
      </c>
      <c r="W193" s="4">
        <f t="shared" si="78"/>
        <v>452.28571428571428</v>
      </c>
      <c r="X193" s="14">
        <f t="shared" si="76"/>
        <v>1.1139522263571251</v>
      </c>
      <c r="Y193" s="18">
        <f t="shared" si="79"/>
        <v>1.1093017900655338</v>
      </c>
      <c r="Z193" s="22">
        <f t="shared" si="145"/>
        <v>1.027502931850758</v>
      </c>
      <c r="AA193" s="12">
        <f t="shared" si="81"/>
        <v>1.0207481222577526</v>
      </c>
    </row>
    <row r="194" spans="1:27" x14ac:dyDescent="0.25">
      <c r="A194" s="2">
        <v>44044</v>
      </c>
      <c r="B194" s="3">
        <v>17849853</v>
      </c>
      <c r="C194" s="3">
        <v>685054</v>
      </c>
      <c r="D194" s="3">
        <v>10553585</v>
      </c>
      <c r="E194" s="3">
        <v>118523</v>
      </c>
      <c r="F194" s="3">
        <v>8986</v>
      </c>
      <c r="G194" s="3">
        <v>103072</v>
      </c>
      <c r="H194" s="3">
        <v>41257</v>
      </c>
      <c r="I194" s="3">
        <v>2821</v>
      </c>
      <c r="J194" s="3">
        <v>36873</v>
      </c>
      <c r="K194" s="3">
        <v>4620444</v>
      </c>
      <c r="L194" s="1">
        <f t="shared" si="136"/>
        <v>6.0955245559537949E-2</v>
      </c>
      <c r="M194" s="1">
        <f t="shared" si="137"/>
        <v>5.8954246161133261E-2</v>
      </c>
      <c r="N194" s="4">
        <f t="shared" si="138"/>
        <v>6611214</v>
      </c>
      <c r="O194" s="3">
        <f t="shared" si="139"/>
        <v>1088042.1728166551</v>
      </c>
      <c r="P194" s="4">
        <f t="shared" si="140"/>
        <v>8693.4628525336739</v>
      </c>
      <c r="Q194">
        <f t="shared" si="141"/>
        <v>257885</v>
      </c>
      <c r="R194" s="10">
        <f t="shared" si="142"/>
        <v>1.4659246765342002E-2</v>
      </c>
      <c r="S194" s="4"/>
      <c r="T194" s="3">
        <f t="shared" si="143"/>
        <v>178498.53</v>
      </c>
      <c r="U194" s="3">
        <f t="shared" si="144"/>
        <v>45620.38</v>
      </c>
      <c r="V194" s="4">
        <f t="shared" si="77"/>
        <v>114.28571428571429</v>
      </c>
      <c r="W194" s="4">
        <f t="shared" si="78"/>
        <v>436.14285714285717</v>
      </c>
      <c r="X194" s="14">
        <f t="shared" si="76"/>
        <v>1.1123492598547791</v>
      </c>
      <c r="Y194" s="18">
        <f t="shared" si="79"/>
        <v>1.1058929574552163</v>
      </c>
      <c r="Z194" s="22">
        <f t="shared" si="145"/>
        <v>1.0264397679050836</v>
      </c>
      <c r="AA194" s="12">
        <f t="shared" si="81"/>
        <v>1.0197740811231677</v>
      </c>
    </row>
    <row r="195" spans="1:27" x14ac:dyDescent="0.25">
      <c r="A195" s="2">
        <v>44045</v>
      </c>
      <c r="B195" s="3">
        <v>18079516</v>
      </c>
      <c r="C195" s="3">
        <v>689360</v>
      </c>
      <c r="D195" s="3">
        <v>10690555</v>
      </c>
      <c r="E195" s="3">
        <v>118768</v>
      </c>
      <c r="F195" s="3">
        <v>8990</v>
      </c>
      <c r="G195" s="3">
        <v>103201</v>
      </c>
      <c r="H195" s="3">
        <v>41333</v>
      </c>
      <c r="I195" s="3">
        <v>2822</v>
      </c>
      <c r="J195" s="3">
        <v>36986</v>
      </c>
      <c r="K195" s="3">
        <v>4667955</v>
      </c>
      <c r="L195" s="1">
        <f t="shared" si="136"/>
        <v>6.0576902375808608E-2</v>
      </c>
      <c r="M195" s="1">
        <f t="shared" si="137"/>
        <v>5.8274149882641867E-2</v>
      </c>
      <c r="N195" s="4">
        <f t="shared" si="138"/>
        <v>6699601</v>
      </c>
      <c r="O195" s="3">
        <f t="shared" si="139"/>
        <v>1095201.0757338698</v>
      </c>
      <c r="P195" s="4">
        <f t="shared" si="140"/>
        <v>6041.4089613186661</v>
      </c>
      <c r="Q195">
        <f t="shared" si="141"/>
        <v>229663</v>
      </c>
      <c r="R195" s="10">
        <f t="shared" si="142"/>
        <v>1.2866380468231306E-2</v>
      </c>
      <c r="S195" s="4"/>
      <c r="T195" s="3">
        <f t="shared" si="143"/>
        <v>180795.16</v>
      </c>
      <c r="U195" s="3">
        <f t="shared" si="144"/>
        <v>46204.44</v>
      </c>
      <c r="V195" s="4">
        <f t="shared" si="77"/>
        <v>110.71428571428571</v>
      </c>
      <c r="W195" s="4">
        <f t="shared" si="78"/>
        <v>425.57142857142856</v>
      </c>
      <c r="X195" s="14">
        <f t="shared" si="76"/>
        <v>1.1124116530455146</v>
      </c>
      <c r="Y195" s="18">
        <f t="shared" si="79"/>
        <v>1.1025129649263816</v>
      </c>
      <c r="Z195" s="22">
        <f t="shared" si="145"/>
        <v>1.0257278325229513</v>
      </c>
      <c r="AA195" s="12">
        <f t="shared" si="81"/>
        <v>1.0191084372996697</v>
      </c>
    </row>
    <row r="196" spans="1:27" x14ac:dyDescent="0.25">
      <c r="A196" s="2">
        <v>44046</v>
      </c>
      <c r="B196" s="3">
        <v>18282208</v>
      </c>
      <c r="C196" s="3">
        <v>693694</v>
      </c>
      <c r="D196" s="3">
        <v>10913000</v>
      </c>
      <c r="E196" s="3">
        <v>118973</v>
      </c>
      <c r="F196" s="3">
        <v>8995</v>
      </c>
      <c r="G196" s="3">
        <v>103284</v>
      </c>
      <c r="H196" s="3">
        <v>41391</v>
      </c>
      <c r="I196" s="3">
        <v>2825</v>
      </c>
      <c r="J196" s="3">
        <v>37046</v>
      </c>
      <c r="K196" s="3">
        <v>4713540</v>
      </c>
      <c r="L196" s="1">
        <f t="shared" si="136"/>
        <v>5.9766717378781586E-2</v>
      </c>
      <c r="M196" s="1">
        <f t="shared" si="137"/>
        <v>5.7608699262881306E-2</v>
      </c>
      <c r="N196" s="4">
        <f t="shared" si="138"/>
        <v>6675514</v>
      </c>
      <c r="O196" s="3">
        <f t="shared" si="139"/>
        <v>1092667.5585960997</v>
      </c>
      <c r="P196" s="4">
        <f t="shared" si="140"/>
        <v>5892.1443483296316</v>
      </c>
      <c r="Q196">
        <f t="shared" si="141"/>
        <v>202692</v>
      </c>
      <c r="R196" s="10">
        <f t="shared" si="142"/>
        <v>1.1211140829212464E-2</v>
      </c>
      <c r="S196" s="4"/>
      <c r="T196" s="3">
        <f t="shared" si="143"/>
        <v>182822.08</v>
      </c>
      <c r="U196" s="3">
        <f t="shared" si="144"/>
        <v>46679.55</v>
      </c>
      <c r="V196" s="4">
        <f t="shared" si="77"/>
        <v>102.57142857142857</v>
      </c>
      <c r="W196" s="4">
        <f t="shared" si="78"/>
        <v>357.42857142857144</v>
      </c>
      <c r="X196" s="14">
        <f t="shared" si="76"/>
        <v>1.1092744898287323</v>
      </c>
      <c r="Y196" s="18">
        <f t="shared" si="79"/>
        <v>1.0986609433136787</v>
      </c>
      <c r="Z196" s="22">
        <f t="shared" si="145"/>
        <v>1.0214817422362648</v>
      </c>
      <c r="AA196" s="12">
        <f t="shared" si="81"/>
        <v>1.0176529884690089</v>
      </c>
    </row>
    <row r="197" spans="1:27" x14ac:dyDescent="0.25">
      <c r="A197" s="2">
        <v>44047</v>
      </c>
      <c r="B197" s="3">
        <v>18540119</v>
      </c>
      <c r="C197" s="3">
        <v>700647</v>
      </c>
      <c r="D197" s="3">
        <v>11134735</v>
      </c>
      <c r="E197" s="3">
        <v>119659</v>
      </c>
      <c r="F197" s="3">
        <v>9005</v>
      </c>
      <c r="G197" s="3">
        <v>104058</v>
      </c>
      <c r="H197" s="3">
        <v>41495</v>
      </c>
      <c r="I197" s="3">
        <v>2828</v>
      </c>
      <c r="J197" s="3">
        <v>37209</v>
      </c>
      <c r="K197" s="3">
        <v>4771080</v>
      </c>
      <c r="L197" s="1">
        <f t="shared" si="136"/>
        <v>5.9199356640960134E-2</v>
      </c>
      <c r="M197" s="1">
        <f t="shared" si="137"/>
        <v>5.7109342791036376E-2</v>
      </c>
      <c r="N197" s="4">
        <f t="shared" si="138"/>
        <v>6704737</v>
      </c>
      <c r="O197" s="3">
        <f t="shared" si="139"/>
        <v>1097563.1168468411</v>
      </c>
      <c r="P197" s="4">
        <f t="shared" si="140"/>
        <v>-85.73801239952445</v>
      </c>
      <c r="Q197">
        <f t="shared" si="141"/>
        <v>257911</v>
      </c>
      <c r="R197" s="10">
        <f t="shared" si="142"/>
        <v>1.4107212870567931E-2</v>
      </c>
      <c r="S197" s="4"/>
      <c r="T197" s="3">
        <f t="shared" si="143"/>
        <v>185401.19</v>
      </c>
      <c r="U197" s="3">
        <f t="shared" si="144"/>
        <v>47135.4</v>
      </c>
      <c r="V197" s="4">
        <f t="shared" si="77"/>
        <v>101.14285714285714</v>
      </c>
      <c r="W197" s="4">
        <f t="shared" si="78"/>
        <v>398.28571428571428</v>
      </c>
      <c r="X197" s="14">
        <f t="shared" si="76"/>
        <v>1.1110304843474548</v>
      </c>
      <c r="Y197" s="18">
        <f t="shared" si="79"/>
        <v>1.0962967116015934</v>
      </c>
      <c r="Z197" s="22">
        <f t="shared" si="145"/>
        <v>1.0238553618947386</v>
      </c>
      <c r="AA197" s="12">
        <f t="shared" si="81"/>
        <v>1.0173584720621767</v>
      </c>
    </row>
    <row r="198" spans="1:27" x14ac:dyDescent="0.25">
      <c r="A198" s="2">
        <v>44048</v>
      </c>
      <c r="B198" s="3">
        <v>18811953</v>
      </c>
      <c r="C198" s="3">
        <v>707820</v>
      </c>
      <c r="D198" s="3">
        <v>11356275</v>
      </c>
      <c r="E198" s="3">
        <v>120033</v>
      </c>
      <c r="F198" s="3">
        <v>9010</v>
      </c>
      <c r="G198" s="3">
        <v>104377</v>
      </c>
      <c r="H198" s="3">
        <v>41560</v>
      </c>
      <c r="I198" s="3">
        <v>2829</v>
      </c>
      <c r="J198" s="3">
        <v>37336</v>
      </c>
      <c r="K198" s="3">
        <v>4823890</v>
      </c>
      <c r="L198" s="1">
        <f t="shared" si="136"/>
        <v>5.8671620208561023E-2</v>
      </c>
      <c r="M198" s="1">
        <f t="shared" si="137"/>
        <v>5.6632545415369738E-2</v>
      </c>
      <c r="N198" s="4">
        <f t="shared" si="138"/>
        <v>6747858</v>
      </c>
      <c r="O198" s="3">
        <f t="shared" si="139"/>
        <v>1103727.7617973001</v>
      </c>
      <c r="P198" s="4">
        <f t="shared" si="140"/>
        <v>7977.8807259709574</v>
      </c>
      <c r="Q198">
        <f t="shared" si="141"/>
        <v>271834</v>
      </c>
      <c r="R198" s="10">
        <f t="shared" si="142"/>
        <v>1.4661933939043218E-2</v>
      </c>
      <c r="S198" s="4"/>
      <c r="T198" s="3">
        <f t="shared" si="143"/>
        <v>188119.53</v>
      </c>
      <c r="U198" s="3">
        <f t="shared" si="144"/>
        <v>47710.8</v>
      </c>
      <c r="V198" s="4">
        <f t="shared" si="77"/>
        <v>98.142857142857139</v>
      </c>
      <c r="W198" s="4">
        <f t="shared" si="78"/>
        <v>382.28571428571428</v>
      </c>
      <c r="X198" s="14">
        <f t="shared" si="76"/>
        <v>1.1046909256507442</v>
      </c>
      <c r="Y198" s="18">
        <f t="shared" si="79"/>
        <v>1.089656565127213</v>
      </c>
      <c r="Z198" s="22">
        <f t="shared" si="145"/>
        <v>1.0228022188706256</v>
      </c>
      <c r="AA198" s="12">
        <f t="shared" si="81"/>
        <v>1.0168081618672473</v>
      </c>
    </row>
    <row r="199" spans="1:27" x14ac:dyDescent="0.25">
      <c r="A199" s="2">
        <v>44049</v>
      </c>
      <c r="B199" s="3">
        <v>19097149</v>
      </c>
      <c r="C199" s="3">
        <v>714940</v>
      </c>
      <c r="D199" s="3">
        <v>11545401</v>
      </c>
      <c r="E199" s="3">
        <v>120387</v>
      </c>
      <c r="F199" s="3">
        <v>9013</v>
      </c>
      <c r="G199" s="3">
        <v>104678</v>
      </c>
      <c r="H199" s="3">
        <v>41635</v>
      </c>
      <c r="I199" s="3">
        <v>2829</v>
      </c>
      <c r="J199" s="3">
        <v>37478</v>
      </c>
      <c r="K199" s="3">
        <v>4883582</v>
      </c>
      <c r="L199" s="1">
        <f t="shared" si="136"/>
        <v>5.8313223098770253E-2</v>
      </c>
      <c r="M199" s="1">
        <f t="shared" si="137"/>
        <v>5.6215220301955318E-2</v>
      </c>
      <c r="N199" s="4">
        <f t="shared" si="138"/>
        <v>6836808</v>
      </c>
      <c r="O199" s="3">
        <f t="shared" si="139"/>
        <v>1113616.3101874571</v>
      </c>
      <c r="P199" s="4">
        <f t="shared" si="140"/>
        <v>11108.91914553754</v>
      </c>
      <c r="Q199">
        <f t="shared" si="141"/>
        <v>285196</v>
      </c>
      <c r="R199" s="10">
        <f t="shared" si="142"/>
        <v>1.5160361074684802E-2</v>
      </c>
      <c r="S199" s="4"/>
      <c r="T199" s="3">
        <f t="shared" si="143"/>
        <v>190971.49</v>
      </c>
      <c r="U199" s="3">
        <f t="shared" si="144"/>
        <v>48238.9</v>
      </c>
      <c r="V199" s="4">
        <f t="shared" si="77"/>
        <v>97.428571428571431</v>
      </c>
      <c r="W199" s="4">
        <f t="shared" si="78"/>
        <v>387.14285714285717</v>
      </c>
      <c r="X199" s="14">
        <f t="shared" si="76"/>
        <v>1.103504021196912</v>
      </c>
      <c r="Y199" s="18">
        <f t="shared" si="79"/>
        <v>1.0864439829455519</v>
      </c>
      <c r="Z199" s="22">
        <f t="shared" si="145"/>
        <v>1.0230291390841031</v>
      </c>
      <c r="AA199" s="12">
        <f t="shared" si="81"/>
        <v>1.0166532366371206</v>
      </c>
    </row>
    <row r="200" spans="1:27" x14ac:dyDescent="0.25">
      <c r="A200" s="2">
        <v>44050</v>
      </c>
      <c r="B200" s="3">
        <v>19378036</v>
      </c>
      <c r="C200" s="3">
        <v>721324</v>
      </c>
      <c r="D200" s="3">
        <v>11737927</v>
      </c>
      <c r="E200" s="3">
        <v>120903</v>
      </c>
      <c r="F200" s="3">
        <v>9017</v>
      </c>
      <c r="G200" s="3">
        <v>105128</v>
      </c>
      <c r="H200" s="3">
        <v>41815</v>
      </c>
      <c r="I200" s="3">
        <v>2829</v>
      </c>
      <c r="J200" s="3">
        <v>37717</v>
      </c>
      <c r="K200" s="3">
        <v>4941755</v>
      </c>
      <c r="L200" s="1">
        <f t="shared" si="136"/>
        <v>5.7894651933731812E-2</v>
      </c>
      <c r="M200" s="1">
        <f t="shared" si="137"/>
        <v>5.5871731509825794E-2</v>
      </c>
      <c r="N200" s="4">
        <f t="shared" si="138"/>
        <v>6918785</v>
      </c>
      <c r="O200" s="3">
        <f t="shared" si="139"/>
        <v>1121884.6493793246</v>
      </c>
      <c r="P200" s="4">
        <f t="shared" si="140"/>
        <v>14022.717986090807</v>
      </c>
      <c r="Q200">
        <f t="shared" si="141"/>
        <v>280887</v>
      </c>
      <c r="R200" s="10">
        <f t="shared" si="142"/>
        <v>1.4708321121650148E-2</v>
      </c>
      <c r="S200" s="4"/>
      <c r="T200" s="3">
        <f t="shared" si="143"/>
        <v>193780.36</v>
      </c>
      <c r="U200" s="3">
        <f t="shared" si="144"/>
        <v>48835.82</v>
      </c>
      <c r="V200" s="4">
        <f t="shared" si="77"/>
        <v>91</v>
      </c>
      <c r="W200" s="4">
        <f t="shared" si="78"/>
        <v>374.57142857142856</v>
      </c>
      <c r="X200" s="14">
        <f t="shared" si="76"/>
        <v>1.1015274698089492</v>
      </c>
      <c r="Y200" s="18">
        <f t="shared" si="79"/>
        <v>1.0832340721405653</v>
      </c>
      <c r="Z200" s="22">
        <f t="shared" si="145"/>
        <v>1.0221675501559844</v>
      </c>
      <c r="AA200" s="12">
        <f t="shared" si="81"/>
        <v>1.0154694254213414</v>
      </c>
    </row>
    <row r="201" spans="1:27" x14ac:dyDescent="0.25">
      <c r="A201" s="2">
        <v>44051</v>
      </c>
      <c r="B201" s="3">
        <v>19637506</v>
      </c>
      <c r="C201" s="3">
        <v>726781</v>
      </c>
      <c r="D201" s="3">
        <v>11939109</v>
      </c>
      <c r="E201" s="3">
        <v>121148</v>
      </c>
      <c r="F201" s="3">
        <v>9024</v>
      </c>
      <c r="G201" s="3">
        <v>105255</v>
      </c>
      <c r="H201" s="3">
        <v>41894</v>
      </c>
      <c r="I201" s="3">
        <v>2831</v>
      </c>
      <c r="J201" s="3">
        <v>37820</v>
      </c>
      <c r="K201" s="3">
        <v>4997929</v>
      </c>
      <c r="L201" s="1">
        <f t="shared" si="136"/>
        <v>5.7380965727635402E-2</v>
      </c>
      <c r="M201" s="1">
        <f t="shared" si="137"/>
        <v>5.5460875671368474E-2</v>
      </c>
      <c r="N201" s="4">
        <f t="shared" si="138"/>
        <v>6971616</v>
      </c>
      <c r="O201" s="3">
        <f t="shared" si="139"/>
        <v>1126819.0587622346</v>
      </c>
      <c r="P201" s="4">
        <f t="shared" si="140"/>
        <v>10735.543883322505</v>
      </c>
      <c r="Q201">
        <f t="shared" si="141"/>
        <v>259470</v>
      </c>
      <c r="R201" s="10">
        <f t="shared" si="142"/>
        <v>1.338990184557403E-2</v>
      </c>
      <c r="S201" s="4"/>
      <c r="T201" s="3">
        <f t="shared" si="143"/>
        <v>196375.06</v>
      </c>
      <c r="U201" s="3">
        <f t="shared" si="144"/>
        <v>49417.55</v>
      </c>
      <c r="V201" s="4">
        <f t="shared" si="77"/>
        <v>91</v>
      </c>
      <c r="W201" s="4">
        <f t="shared" si="78"/>
        <v>375</v>
      </c>
      <c r="X201" s="14">
        <f t="shared" ref="X201:X247" si="146">B201/B194</f>
        <v>1.100149452211175</v>
      </c>
      <c r="Y201" s="18">
        <f t="shared" si="79"/>
        <v>1.0816988583781126</v>
      </c>
      <c r="Z201" s="22">
        <f t="shared" si="145"/>
        <v>1.0221476000438734</v>
      </c>
      <c r="AA201" s="12">
        <f t="shared" si="81"/>
        <v>1.0154398041544466</v>
      </c>
    </row>
    <row r="202" spans="1:27" x14ac:dyDescent="0.25">
      <c r="A202" s="2">
        <v>44052</v>
      </c>
      <c r="B202" s="3">
        <v>19861683</v>
      </c>
      <c r="C202" s="3">
        <v>731326</v>
      </c>
      <c r="D202" s="3">
        <v>12115825</v>
      </c>
      <c r="E202" s="3">
        <v>121367</v>
      </c>
      <c r="F202" s="3">
        <v>9028</v>
      </c>
      <c r="G202" s="3">
        <v>105420</v>
      </c>
      <c r="H202" s="3">
        <v>41962</v>
      </c>
      <c r="I202" s="3">
        <v>2832</v>
      </c>
      <c r="J202" s="3">
        <v>37971</v>
      </c>
      <c r="K202" s="3">
        <v>5044864</v>
      </c>
      <c r="L202" s="1">
        <f t="shared" si="136"/>
        <v>5.6925150175319024E-2</v>
      </c>
      <c r="M202" s="1">
        <f t="shared" si="137"/>
        <v>5.4887636701043831E-2</v>
      </c>
      <c r="N202" s="4">
        <f t="shared" si="138"/>
        <v>7014532</v>
      </c>
      <c r="O202" s="3">
        <f t="shared" si="139"/>
        <v>1130629.2875095808</v>
      </c>
      <c r="P202" s="4">
        <f t="shared" si="140"/>
        <v>6839.5237565832213</v>
      </c>
      <c r="Q202">
        <f t="shared" si="141"/>
        <v>224177</v>
      </c>
      <c r="R202" s="10">
        <f t="shared" si="142"/>
        <v>1.141575717405255E-2</v>
      </c>
      <c r="S202" s="4"/>
      <c r="T202" s="3">
        <f t="shared" si="143"/>
        <v>198616.83</v>
      </c>
      <c r="U202" s="3">
        <f t="shared" si="144"/>
        <v>49979.29</v>
      </c>
      <c r="V202" s="4">
        <f t="shared" si="77"/>
        <v>89.857142857142861</v>
      </c>
      <c r="W202" s="4">
        <f t="shared" si="78"/>
        <v>371.28571428571428</v>
      </c>
      <c r="X202" s="14">
        <f t="shared" si="146"/>
        <v>1.0985738224408219</v>
      </c>
      <c r="Y202" s="18">
        <f t="shared" si="79"/>
        <v>1.0807439231954892</v>
      </c>
      <c r="Z202" s="22">
        <f t="shared" si="145"/>
        <v>1.0218829987875522</v>
      </c>
      <c r="AA202" s="12">
        <f t="shared" si="81"/>
        <v>1.0152178646601988</v>
      </c>
    </row>
    <row r="203" spans="1:27" x14ac:dyDescent="0.25">
      <c r="A203" s="2">
        <v>44053</v>
      </c>
      <c r="B203" s="3">
        <v>20089624</v>
      </c>
      <c r="C203" s="3">
        <v>736191</v>
      </c>
      <c r="D203" s="3">
        <v>12280520</v>
      </c>
      <c r="E203" s="3">
        <v>122053</v>
      </c>
      <c r="F203" s="3">
        <v>9034</v>
      </c>
      <c r="G203" s="3">
        <v>108050</v>
      </c>
      <c r="H203" s="3">
        <v>42082</v>
      </c>
      <c r="I203" s="3">
        <v>2832</v>
      </c>
      <c r="J203" s="3">
        <v>38076</v>
      </c>
      <c r="K203" s="3">
        <v>5094400</v>
      </c>
      <c r="L203" s="1">
        <f t="shared" si="136"/>
        <v>5.6557374593320844E-2</v>
      </c>
      <c r="M203" s="1">
        <f t="shared" si="137"/>
        <v>5.431349361543053E-2</v>
      </c>
      <c r="N203" s="4">
        <f t="shared" si="138"/>
        <v>7072913</v>
      </c>
      <c r="O203" s="3">
        <f t="shared" si="139"/>
        <v>1136216.3900069688</v>
      </c>
      <c r="P203" s="4">
        <f t="shared" si="140"/>
        <v>6603.7799960402772</v>
      </c>
      <c r="Q203">
        <f t="shared" si="141"/>
        <v>227941</v>
      </c>
      <c r="R203" s="10">
        <f t="shared" si="142"/>
        <v>1.1476419193680617E-2</v>
      </c>
      <c r="S203" s="4"/>
      <c r="T203" s="3">
        <f t="shared" si="143"/>
        <v>200896.24</v>
      </c>
      <c r="U203" s="3">
        <f t="shared" si="144"/>
        <v>50448.639999999999</v>
      </c>
      <c r="V203" s="4">
        <f t="shared" si="77"/>
        <v>98.714285714285708</v>
      </c>
      <c r="W203" s="4">
        <f t="shared" si="78"/>
        <v>440</v>
      </c>
      <c r="X203" s="14">
        <f t="shared" si="146"/>
        <v>1.0988620192921992</v>
      </c>
      <c r="Y203" s="18">
        <f t="shared" si="79"/>
        <v>1.0808012661396742</v>
      </c>
      <c r="Z203" s="22">
        <f t="shared" si="145"/>
        <v>1.0258882267405209</v>
      </c>
      <c r="AA203" s="12">
        <f t="shared" si="81"/>
        <v>1.0166944504844049</v>
      </c>
    </row>
    <row r="204" spans="1:27" x14ac:dyDescent="0.25">
      <c r="A204" s="2">
        <v>44054</v>
      </c>
      <c r="B204" s="3">
        <v>20343589</v>
      </c>
      <c r="C204" s="3">
        <v>742615</v>
      </c>
      <c r="D204" s="3">
        <v>12585473</v>
      </c>
      <c r="E204" s="3">
        <v>122389</v>
      </c>
      <c r="F204" s="3">
        <v>9038</v>
      </c>
      <c r="G204" s="3">
        <v>108465</v>
      </c>
      <c r="H204" s="3">
        <v>42162</v>
      </c>
      <c r="I204" s="3">
        <v>2832</v>
      </c>
      <c r="J204" s="3">
        <v>38175</v>
      </c>
      <c r="K204" s="3">
        <v>5141208</v>
      </c>
      <c r="L204" s="1">
        <f t="shared" ref="L204:L210" si="147">C204/(C204+D204)</f>
        <v>5.5718044478697923E-2</v>
      </c>
      <c r="M204" s="1">
        <f t="shared" ref="M204:M210" si="148">C204/B178</f>
        <v>5.379203749053986E-2</v>
      </c>
      <c r="N204" s="4">
        <f t="shared" ref="N204:N210" si="149">B204-C204-D204</f>
        <v>7015501</v>
      </c>
      <c r="O204" s="3">
        <f t="shared" ref="O204:O210" si="150">L204*B204</f>
        <v>1133504.9967583497</v>
      </c>
      <c r="P204" s="4">
        <f t="shared" ref="P204:P210" si="151">(O204+O203)/2-O202</f>
        <v>4231.4058730783872</v>
      </c>
      <c r="Q204">
        <f t="shared" ref="Q204:Q210" si="152">B204-B203</f>
        <v>253965</v>
      </c>
      <c r="R204" s="10">
        <f t="shared" ref="R204:R210" si="153">Q204/B203</f>
        <v>1.2641600460018564E-2</v>
      </c>
      <c r="S204" s="4"/>
      <c r="T204" s="3">
        <f t="shared" ref="T204:T210" si="154">B204/$S$2</f>
        <v>203435.89</v>
      </c>
      <c r="U204" s="3">
        <f t="shared" ref="U204:U210" si="155">K203/100</f>
        <v>50944</v>
      </c>
      <c r="V204" s="4">
        <f t="shared" si="77"/>
        <v>95.285714285714292</v>
      </c>
      <c r="W204" s="4">
        <f t="shared" si="78"/>
        <v>390</v>
      </c>
      <c r="X204" s="14">
        <f t="shared" si="146"/>
        <v>1.0972739171738866</v>
      </c>
      <c r="Y204" s="18">
        <f t="shared" si="79"/>
        <v>1.077577403858246</v>
      </c>
      <c r="Z204" s="22">
        <f t="shared" ref="Z204:Z210" si="156">E204/E197</f>
        <v>1.0228148321480206</v>
      </c>
      <c r="AA204" s="12">
        <f t="shared" si="81"/>
        <v>1.0160742258103386</v>
      </c>
    </row>
    <row r="205" spans="1:27" x14ac:dyDescent="0.25">
      <c r="A205" s="2">
        <v>44055</v>
      </c>
      <c r="B205" s="3">
        <v>20630768</v>
      </c>
      <c r="C205" s="3">
        <v>749588</v>
      </c>
      <c r="D205" s="3">
        <v>12827682</v>
      </c>
      <c r="E205" s="3">
        <v>122703</v>
      </c>
      <c r="F205" s="3">
        <v>9052</v>
      </c>
      <c r="G205" s="3">
        <v>108829</v>
      </c>
      <c r="H205" s="3">
        <v>42233</v>
      </c>
      <c r="I205" s="3">
        <v>2833</v>
      </c>
      <c r="J205" s="3">
        <v>38296</v>
      </c>
      <c r="K205" s="3">
        <v>5197411</v>
      </c>
      <c r="L205" s="1">
        <f t="shared" si="147"/>
        <v>5.5209036868236396E-2</v>
      </c>
      <c r="M205" s="1">
        <f t="shared" si="148"/>
        <v>5.333134499664504E-2</v>
      </c>
      <c r="N205" s="4">
        <f t="shared" si="149"/>
        <v>7053498</v>
      </c>
      <c r="O205" s="3">
        <f t="shared" si="150"/>
        <v>1139004.8311320317</v>
      </c>
      <c r="P205" s="4">
        <f t="shared" si="151"/>
        <v>38.523938221856952</v>
      </c>
      <c r="Q205">
        <f t="shared" si="152"/>
        <v>287179</v>
      </c>
      <c r="R205" s="10">
        <f t="shared" si="153"/>
        <v>1.4116437370023549E-2</v>
      </c>
      <c r="S205" s="4"/>
      <c r="T205" s="3">
        <f t="shared" si="154"/>
        <v>206307.68</v>
      </c>
      <c r="U205" s="3">
        <f t="shared" si="155"/>
        <v>51412.08</v>
      </c>
      <c r="V205" s="4">
        <f t="shared" ref="V205:V268" si="157">(H205-H198)/7</f>
        <v>96.142857142857139</v>
      </c>
      <c r="W205" s="4">
        <f t="shared" ref="W205:W268" si="158">(E205-E198)/7</f>
        <v>381.42857142857144</v>
      </c>
      <c r="X205" s="14">
        <f t="shared" si="146"/>
        <v>1.0966840072373134</v>
      </c>
      <c r="Y205" s="18">
        <f t="shared" ref="Y205:Y247" si="159">K205/K198</f>
        <v>1.0774314920116337</v>
      </c>
      <c r="Z205" s="22">
        <f t="shared" si="156"/>
        <v>1.0222438829321936</v>
      </c>
      <c r="AA205" s="12">
        <f t="shared" si="81"/>
        <v>1.0161934552454284</v>
      </c>
    </row>
    <row r="206" spans="1:27" x14ac:dyDescent="0.25">
      <c r="A206" s="2">
        <v>44056</v>
      </c>
      <c r="B206" s="3">
        <v>20905995</v>
      </c>
      <c r="C206" s="3">
        <v>755589</v>
      </c>
      <c r="D206" s="3">
        <v>12992176</v>
      </c>
      <c r="E206" s="3">
        <v>123180</v>
      </c>
      <c r="F206" s="3">
        <v>9063</v>
      </c>
      <c r="G206" s="3">
        <v>109260</v>
      </c>
      <c r="H206" s="3">
        <v>42313</v>
      </c>
      <c r="I206" s="3">
        <v>2834</v>
      </c>
      <c r="J206" s="3">
        <v>38396</v>
      </c>
      <c r="K206" s="3">
        <v>5248958</v>
      </c>
      <c r="L206" s="1">
        <f t="shared" si="147"/>
        <v>5.4960860910846239E-2</v>
      </c>
      <c r="M206" s="1">
        <f t="shared" si="148"/>
        <v>5.2864557716049941E-2</v>
      </c>
      <c r="N206" s="4">
        <f t="shared" si="149"/>
        <v>7158230</v>
      </c>
      <c r="O206" s="3">
        <f t="shared" si="150"/>
        <v>1149011.4833978468</v>
      </c>
      <c r="P206" s="4">
        <f t="shared" si="151"/>
        <v>10503.160506589571</v>
      </c>
      <c r="Q206">
        <f t="shared" si="152"/>
        <v>275227</v>
      </c>
      <c r="R206" s="10">
        <f t="shared" si="153"/>
        <v>1.3340608551266729E-2</v>
      </c>
      <c r="S206" s="4"/>
      <c r="T206" s="3">
        <f t="shared" si="154"/>
        <v>209059.95</v>
      </c>
      <c r="U206" s="3">
        <f t="shared" si="155"/>
        <v>51974.11</v>
      </c>
      <c r="V206" s="4">
        <f t="shared" si="157"/>
        <v>96.857142857142861</v>
      </c>
      <c r="W206" s="4">
        <f t="shared" si="158"/>
        <v>399</v>
      </c>
      <c r="X206" s="14">
        <f t="shared" si="146"/>
        <v>1.0947181173483016</v>
      </c>
      <c r="Y206" s="18">
        <f t="shared" si="159"/>
        <v>1.0748172140858903</v>
      </c>
      <c r="Z206" s="22">
        <f t="shared" si="156"/>
        <v>1.0232001794213661</v>
      </c>
      <c r="AA206" s="12">
        <f t="shared" ref="AA206:AA247" si="160">H206/H199</f>
        <v>1.0162843761258558</v>
      </c>
    </row>
    <row r="207" spans="1:27" x14ac:dyDescent="0.25">
      <c r="A207" s="2">
        <v>44057</v>
      </c>
      <c r="B207" s="3">
        <v>21159927</v>
      </c>
      <c r="C207" s="3">
        <v>764689</v>
      </c>
      <c r="D207" s="3">
        <v>13276831</v>
      </c>
      <c r="E207" s="3">
        <v>123605</v>
      </c>
      <c r="F207" s="3">
        <v>9068</v>
      </c>
      <c r="G207" s="3">
        <v>109657</v>
      </c>
      <c r="H207" s="3">
        <v>42412</v>
      </c>
      <c r="I207" s="3">
        <v>2835</v>
      </c>
      <c r="J207" s="3">
        <v>38486</v>
      </c>
      <c r="K207" s="3">
        <v>5313252</v>
      </c>
      <c r="L207" s="1">
        <f t="shared" si="147"/>
        <v>5.4459132629515891E-2</v>
      </c>
      <c r="M207" s="1">
        <f t="shared" si="148"/>
        <v>5.2709941367532126E-2</v>
      </c>
      <c r="N207" s="4">
        <f t="shared" si="149"/>
        <v>7118407</v>
      </c>
      <c r="O207" s="3">
        <f t="shared" si="150"/>
        <v>1152351.2709238743</v>
      </c>
      <c r="P207" s="4">
        <f t="shared" si="151"/>
        <v>11676.546028828947</v>
      </c>
      <c r="Q207">
        <f t="shared" si="152"/>
        <v>253932</v>
      </c>
      <c r="R207" s="10">
        <f t="shared" si="153"/>
        <v>1.2146372368308707E-2</v>
      </c>
      <c r="S207" s="4"/>
      <c r="T207" s="3">
        <f t="shared" si="154"/>
        <v>211599.27</v>
      </c>
      <c r="U207" s="3">
        <f t="shared" si="155"/>
        <v>52489.58</v>
      </c>
      <c r="V207" s="4">
        <f t="shared" si="157"/>
        <v>85.285714285714292</v>
      </c>
      <c r="W207" s="4">
        <f t="shared" si="158"/>
        <v>386</v>
      </c>
      <c r="X207" s="14">
        <f t="shared" si="146"/>
        <v>1.0919541588218744</v>
      </c>
      <c r="Y207" s="18">
        <f t="shared" si="159"/>
        <v>1.0751751149136288</v>
      </c>
      <c r="Z207" s="22">
        <f t="shared" si="156"/>
        <v>1.0223484942474546</v>
      </c>
      <c r="AA207" s="12">
        <f t="shared" si="160"/>
        <v>1.014277173263183</v>
      </c>
    </row>
    <row r="208" spans="1:27" x14ac:dyDescent="0.25">
      <c r="A208" s="2">
        <v>44058</v>
      </c>
      <c r="B208" s="3">
        <v>21459699</v>
      </c>
      <c r="C208" s="3">
        <v>771063</v>
      </c>
      <c r="D208" s="3">
        <v>13445842</v>
      </c>
      <c r="E208" s="3">
        <v>123825</v>
      </c>
      <c r="F208" s="3">
        <v>9072</v>
      </c>
      <c r="G208" s="3">
        <v>109933</v>
      </c>
      <c r="H208" s="3">
        <v>42501</v>
      </c>
      <c r="I208" s="3">
        <v>2836</v>
      </c>
      <c r="J208" s="3">
        <v>38588</v>
      </c>
      <c r="K208" s="3">
        <v>5361165</v>
      </c>
      <c r="L208" s="1">
        <f t="shared" si="147"/>
        <v>5.4235644115227612E-2</v>
      </c>
      <c r="M208" s="1">
        <f t="shared" si="148"/>
        <v>5.2441517692669255E-2</v>
      </c>
      <c r="N208" s="4">
        <f t="shared" si="149"/>
        <v>7242794</v>
      </c>
      <c r="O208" s="3">
        <f t="shared" si="150"/>
        <v>1163880.5977839059</v>
      </c>
      <c r="P208" s="4">
        <f t="shared" si="151"/>
        <v>9104.4509560433216</v>
      </c>
      <c r="Q208">
        <f t="shared" si="152"/>
        <v>299772</v>
      </c>
      <c r="R208" s="10">
        <f t="shared" si="153"/>
        <v>1.4166967589254916E-2</v>
      </c>
      <c r="S208" s="4"/>
      <c r="T208" s="3">
        <f t="shared" si="154"/>
        <v>214596.99</v>
      </c>
      <c r="U208" s="3">
        <f t="shared" si="155"/>
        <v>53132.52</v>
      </c>
      <c r="V208" s="4">
        <f t="shared" si="157"/>
        <v>86.714285714285708</v>
      </c>
      <c r="W208" s="4">
        <f t="shared" si="158"/>
        <v>382.42857142857144</v>
      </c>
      <c r="X208" s="14">
        <f t="shared" si="146"/>
        <v>1.0927914675112003</v>
      </c>
      <c r="Y208" s="18">
        <f t="shared" si="159"/>
        <v>1.0726773029388772</v>
      </c>
      <c r="Z208" s="22">
        <f t="shared" si="156"/>
        <v>1.0220969392808796</v>
      </c>
      <c r="AA208" s="12">
        <f t="shared" si="160"/>
        <v>1.0144889482980857</v>
      </c>
    </row>
    <row r="209" spans="1:27" x14ac:dyDescent="0.25">
      <c r="A209" s="2">
        <v>44059</v>
      </c>
      <c r="B209" s="3">
        <v>21672186</v>
      </c>
      <c r="C209" s="3">
        <v>775244</v>
      </c>
      <c r="D209" s="3">
        <v>13676868</v>
      </c>
      <c r="E209" s="3">
        <v>124004</v>
      </c>
      <c r="F209" s="3">
        <v>9074</v>
      </c>
      <c r="G209" s="3">
        <v>110202</v>
      </c>
      <c r="H209" s="3">
        <v>42563</v>
      </c>
      <c r="I209" s="3">
        <v>2836</v>
      </c>
      <c r="J209" s="3">
        <v>38670</v>
      </c>
      <c r="K209" s="3">
        <v>5403213</v>
      </c>
      <c r="L209" s="1">
        <f t="shared" si="147"/>
        <v>5.364226349754278E-2</v>
      </c>
      <c r="M209" s="1">
        <f t="shared" si="148"/>
        <v>5.1864708764611543E-2</v>
      </c>
      <c r="N209" s="4">
        <f t="shared" si="149"/>
        <v>7220074</v>
      </c>
      <c r="O209" s="3">
        <f t="shared" si="150"/>
        <v>1162545.1119797577</v>
      </c>
      <c r="P209" s="4">
        <f t="shared" si="151"/>
        <v>10861.58395795757</v>
      </c>
      <c r="Q209">
        <f t="shared" si="152"/>
        <v>212487</v>
      </c>
      <c r="R209" s="10">
        <f t="shared" si="153"/>
        <v>9.9016766264988145E-3</v>
      </c>
      <c r="S209" s="4"/>
      <c r="T209" s="3">
        <f t="shared" si="154"/>
        <v>216721.86</v>
      </c>
      <c r="U209" s="3">
        <f t="shared" si="155"/>
        <v>53611.65</v>
      </c>
      <c r="V209" s="4">
        <f t="shared" si="157"/>
        <v>85.857142857142861</v>
      </c>
      <c r="W209" s="4">
        <f t="shared" si="158"/>
        <v>376.71428571428572</v>
      </c>
      <c r="X209" s="14">
        <f t="shared" si="146"/>
        <v>1.091155568236589</v>
      </c>
      <c r="Y209" s="18">
        <f t="shared" si="159"/>
        <v>1.0710324401212798</v>
      </c>
      <c r="Z209" s="22">
        <f t="shared" si="156"/>
        <v>1.0217274877025879</v>
      </c>
      <c r="AA209" s="12">
        <f t="shared" si="160"/>
        <v>1.0143224822458414</v>
      </c>
    </row>
    <row r="210" spans="1:27" x14ac:dyDescent="0.25">
      <c r="A210" s="2">
        <v>44060</v>
      </c>
      <c r="B210" s="3">
        <v>21881858</v>
      </c>
      <c r="C210" s="3">
        <v>774034</v>
      </c>
      <c r="D210" s="3">
        <v>13888301</v>
      </c>
      <c r="E210" s="3">
        <v>124218</v>
      </c>
      <c r="F210" s="3">
        <v>9075</v>
      </c>
      <c r="G210" s="3">
        <v>110433</v>
      </c>
      <c r="H210" s="3">
        <v>42686</v>
      </c>
      <c r="I210" s="3">
        <v>2836</v>
      </c>
      <c r="J210" s="3">
        <v>38789</v>
      </c>
      <c r="K210" s="3">
        <v>5438325</v>
      </c>
      <c r="L210" s="1">
        <f t="shared" si="147"/>
        <v>5.2790636689176725E-2</v>
      </c>
      <c r="M210" s="1">
        <f t="shared" si="148"/>
        <v>5.0823848601486303E-2</v>
      </c>
      <c r="N210" s="4">
        <f t="shared" si="149"/>
        <v>7219523</v>
      </c>
      <c r="O210" s="3">
        <f t="shared" si="150"/>
        <v>1155157.2157621551</v>
      </c>
      <c r="P210" s="4">
        <f t="shared" si="151"/>
        <v>-5029.4339129496366</v>
      </c>
      <c r="Q210">
        <f t="shared" si="152"/>
        <v>209672</v>
      </c>
      <c r="R210" s="10">
        <f t="shared" si="153"/>
        <v>9.6747047113752167E-3</v>
      </c>
      <c r="S210" s="4"/>
      <c r="T210" s="3">
        <f t="shared" si="154"/>
        <v>218818.58</v>
      </c>
      <c r="U210" s="3">
        <f t="shared" si="155"/>
        <v>54032.13</v>
      </c>
      <c r="V210" s="4">
        <f t="shared" si="157"/>
        <v>86.285714285714292</v>
      </c>
      <c r="W210" s="4">
        <f t="shared" si="158"/>
        <v>309.28571428571428</v>
      </c>
      <c r="X210" s="14">
        <f t="shared" si="146"/>
        <v>1.0892119235282851</v>
      </c>
      <c r="Y210" s="18">
        <f t="shared" si="159"/>
        <v>1.0675104035804019</v>
      </c>
      <c r="Z210" s="22">
        <f t="shared" si="156"/>
        <v>1.0177381957018672</v>
      </c>
      <c r="AA210" s="12">
        <f t="shared" si="160"/>
        <v>1.0143529299938217</v>
      </c>
    </row>
    <row r="211" spans="1:27" x14ac:dyDescent="0.25">
      <c r="A211" s="2">
        <v>44061</v>
      </c>
      <c r="B211" s="3">
        <v>22137926</v>
      </c>
      <c r="C211" s="3">
        <v>780908</v>
      </c>
      <c r="D211" s="3">
        <v>14116451</v>
      </c>
      <c r="E211" s="3">
        <v>125084</v>
      </c>
      <c r="F211" s="3">
        <v>9090</v>
      </c>
      <c r="G211" s="3">
        <v>111092</v>
      </c>
      <c r="H211" s="3">
        <v>42800</v>
      </c>
      <c r="I211" s="3">
        <v>2837</v>
      </c>
      <c r="J211" s="3">
        <v>38861</v>
      </c>
      <c r="K211" s="3">
        <v>5483388</v>
      </c>
      <c r="L211" s="1">
        <f>C211/(C211+D211)</f>
        <v>5.2419224105427008E-2</v>
      </c>
      <c r="M211" s="1">
        <f>C211/B185</f>
        <v>5.0344922690164245E-2</v>
      </c>
      <c r="N211" s="4">
        <f>B211-C211-D211</f>
        <v>7240567</v>
      </c>
      <c r="O211" s="3">
        <f>L211*B211</f>
        <v>1160452.9042233592</v>
      </c>
      <c r="P211" s="4">
        <f>(O211+O210)/2-O209</f>
        <v>-4740.0519870005082</v>
      </c>
      <c r="Q211">
        <f>B211-B210</f>
        <v>256068</v>
      </c>
      <c r="R211" s="10">
        <f>Q211/B210</f>
        <v>1.1702296943888402E-2</v>
      </c>
      <c r="S211" s="4"/>
      <c r="T211" s="3">
        <f>B211/$S$2</f>
        <v>221379.26</v>
      </c>
      <c r="U211" s="3">
        <f>K210/100</f>
        <v>54383.25</v>
      </c>
      <c r="V211" s="4">
        <f t="shared" si="157"/>
        <v>91.142857142857139</v>
      </c>
      <c r="W211" s="4">
        <f t="shared" si="158"/>
        <v>385</v>
      </c>
      <c r="X211" s="14">
        <f t="shared" si="146"/>
        <v>1.0882015951069401</v>
      </c>
      <c r="Y211" s="18">
        <f t="shared" si="159"/>
        <v>1.0665563424004632</v>
      </c>
      <c r="Z211" s="22">
        <f>E211/E204</f>
        <v>1.0220199527735336</v>
      </c>
      <c r="AA211" s="12">
        <f t="shared" si="160"/>
        <v>1.0151321094824723</v>
      </c>
    </row>
    <row r="212" spans="1:27" x14ac:dyDescent="0.25">
      <c r="A212" s="2">
        <v>44062</v>
      </c>
      <c r="B212" s="3">
        <v>22411300</v>
      </c>
      <c r="C212" s="3">
        <v>787672</v>
      </c>
      <c r="D212" s="3">
        <v>14333914</v>
      </c>
      <c r="E212" s="3">
        <v>125408</v>
      </c>
      <c r="F212" s="3">
        <v>9095</v>
      </c>
      <c r="G212" s="3">
        <v>111559</v>
      </c>
      <c r="H212" s="3">
        <v>42890</v>
      </c>
      <c r="I212" s="3">
        <v>2837</v>
      </c>
      <c r="J212" s="3">
        <v>38952</v>
      </c>
      <c r="K212" s="3">
        <v>5529824</v>
      </c>
      <c r="L212" s="1">
        <f>C212/(C212+D212)</f>
        <v>5.2089245136059142E-2</v>
      </c>
      <c r="M212" s="1">
        <f>C212/B186</f>
        <v>4.9876681110332256E-2</v>
      </c>
      <c r="N212" s="4">
        <f>B212-C212-D212</f>
        <v>7289714</v>
      </c>
      <c r="O212" s="3">
        <f>L212*B212</f>
        <v>1167387.6995177623</v>
      </c>
      <c r="P212" s="4">
        <f>(O212+O211)/2-O210</f>
        <v>8763.0861084056087</v>
      </c>
      <c r="Q212">
        <f>B212-B211</f>
        <v>273374</v>
      </c>
      <c r="R212" s="10">
        <f>Q212/B211</f>
        <v>1.234867259019657E-2</v>
      </c>
      <c r="S212" s="4"/>
      <c r="T212" s="3">
        <f>B212/$S$2</f>
        <v>224113</v>
      </c>
      <c r="U212" s="3">
        <f>K211/100</f>
        <v>54833.88</v>
      </c>
      <c r="V212" s="4">
        <f t="shared" si="157"/>
        <v>93.857142857142861</v>
      </c>
      <c r="W212" s="4">
        <f t="shared" si="158"/>
        <v>386.42857142857144</v>
      </c>
      <c r="X212" s="14">
        <f t="shared" si="146"/>
        <v>1.0863046882210106</v>
      </c>
      <c r="Y212" s="18">
        <f t="shared" si="159"/>
        <v>1.0639574203387032</v>
      </c>
      <c r="Z212" s="22">
        <f>E212/E205</f>
        <v>1.0220451007717823</v>
      </c>
      <c r="AA212" s="12">
        <f t="shared" si="160"/>
        <v>1.0155565553003576</v>
      </c>
    </row>
    <row r="213" spans="1:27" x14ac:dyDescent="0.25">
      <c r="A213" s="2">
        <v>44063</v>
      </c>
      <c r="B213" s="3">
        <v>22678483</v>
      </c>
      <c r="C213" s="3">
        <v>793698</v>
      </c>
      <c r="D213" s="3">
        <v>14541573</v>
      </c>
      <c r="E213" s="3">
        <v>125625</v>
      </c>
      <c r="F213" s="3">
        <v>9097</v>
      </c>
      <c r="G213" s="3">
        <v>111811</v>
      </c>
      <c r="H213" s="3">
        <v>42983</v>
      </c>
      <c r="I213" s="3">
        <v>2838</v>
      </c>
      <c r="J213" s="3">
        <v>39035</v>
      </c>
      <c r="K213" s="3">
        <v>5573847</v>
      </c>
      <c r="L213" s="1">
        <f>C213/(C213+D213)</f>
        <v>5.1756372613173902E-2</v>
      </c>
      <c r="M213" s="1">
        <f>C213/B187</f>
        <v>4.9460876952220185E-2</v>
      </c>
      <c r="N213" s="4">
        <f>B213-C213-D213</f>
        <v>7343212</v>
      </c>
      <c r="O213" s="3">
        <f>L213*B213</f>
        <v>1173756.0164495299</v>
      </c>
      <c r="P213" s="4">
        <f>(O213+O212)/2-O211</f>
        <v>10118.953760286793</v>
      </c>
      <c r="Q213">
        <f>B213-B212</f>
        <v>267183</v>
      </c>
      <c r="R213" s="10">
        <f>Q213/B212</f>
        <v>1.1921798378496561E-2</v>
      </c>
      <c r="S213" s="4"/>
      <c r="T213" s="3">
        <f>B213/$S$2</f>
        <v>226784.83</v>
      </c>
      <c r="U213" s="3">
        <f>K212/100</f>
        <v>55298.239999999998</v>
      </c>
      <c r="V213" s="4">
        <f t="shared" si="157"/>
        <v>95.714285714285708</v>
      </c>
      <c r="W213" s="4">
        <f t="shared" si="158"/>
        <v>349.28571428571428</v>
      </c>
      <c r="X213" s="14">
        <f t="shared" si="146"/>
        <v>1.0847837187371374</v>
      </c>
      <c r="Y213" s="18">
        <f t="shared" si="159"/>
        <v>1.0618959039108333</v>
      </c>
      <c r="Z213" s="22">
        <f>E213/E206</f>
        <v>1.0198490014612762</v>
      </c>
      <c r="AA213" s="12">
        <f t="shared" si="160"/>
        <v>1.0158343771417768</v>
      </c>
    </row>
    <row r="214" spans="1:27" x14ac:dyDescent="0.25">
      <c r="A214" s="2">
        <v>44064</v>
      </c>
      <c r="B214" s="3">
        <v>22949234</v>
      </c>
      <c r="C214" s="3">
        <v>799252</v>
      </c>
      <c r="D214" s="3">
        <v>14712252</v>
      </c>
      <c r="E214" s="3">
        <v>126319</v>
      </c>
      <c r="F214" s="3">
        <v>9110</v>
      </c>
      <c r="G214" s="3">
        <v>112381</v>
      </c>
      <c r="H214" s="3">
        <v>43126</v>
      </c>
      <c r="I214" s="3">
        <v>2841</v>
      </c>
      <c r="J214" s="3">
        <v>39130</v>
      </c>
      <c r="K214" s="3">
        <v>5622540</v>
      </c>
      <c r="L214" s="1">
        <f t="shared" ref="L214:L219" si="161">C214/(C214+D214)</f>
        <v>5.1526402597710706E-2</v>
      </c>
      <c r="M214" s="1">
        <f t="shared" ref="M214:M219" si="162">C214/B188</f>
        <v>4.9177048684264202E-2</v>
      </c>
      <c r="N214" s="4">
        <f t="shared" ref="N214:N219" si="163">B214-C214-D214</f>
        <v>7437730</v>
      </c>
      <c r="O214" s="3">
        <f t="shared" ref="O214:O219" si="164">L214*B214</f>
        <v>1182491.470393071</v>
      </c>
      <c r="P214" s="4">
        <f t="shared" ref="P214:P219" si="165">(O214+O213)/2-O212</f>
        <v>10736.043903538026</v>
      </c>
      <c r="Q214">
        <f t="shared" ref="Q214:Q219" si="166">B214-B213</f>
        <v>270751</v>
      </c>
      <c r="R214" s="10">
        <f t="shared" ref="R214:R219" si="167">Q214/B213</f>
        <v>1.1938673323078974E-2</v>
      </c>
      <c r="S214" s="4"/>
      <c r="T214" s="3">
        <f t="shared" ref="T214:T219" si="168">B214/$S$2</f>
        <v>229492.34</v>
      </c>
      <c r="U214" s="3">
        <f t="shared" ref="U214:U219" si="169">K213/100</f>
        <v>55738.47</v>
      </c>
      <c r="V214" s="4">
        <f t="shared" si="157"/>
        <v>102</v>
      </c>
      <c r="W214" s="4">
        <f t="shared" si="158"/>
        <v>387.71428571428572</v>
      </c>
      <c r="X214" s="14">
        <f t="shared" si="146"/>
        <v>1.0845611140340892</v>
      </c>
      <c r="Y214" s="18">
        <f t="shared" si="159"/>
        <v>1.0582106777544149</v>
      </c>
      <c r="Z214" s="22">
        <f t="shared" ref="Z214:Z219" si="170">E214/E207</f>
        <v>1.0219570405727925</v>
      </c>
      <c r="AA214" s="12">
        <f t="shared" si="160"/>
        <v>1.0168348580590398</v>
      </c>
    </row>
    <row r="215" spans="1:27" x14ac:dyDescent="0.25">
      <c r="A215" s="2">
        <v>44065</v>
      </c>
      <c r="B215" s="3">
        <v>23203532</v>
      </c>
      <c r="C215" s="3">
        <v>804416</v>
      </c>
      <c r="D215" s="3">
        <v>14911319</v>
      </c>
      <c r="E215" s="3">
        <v>126560</v>
      </c>
      <c r="F215" s="3">
        <v>9117</v>
      </c>
      <c r="G215" s="3">
        <v>112621</v>
      </c>
      <c r="H215" s="3">
        <v>43218</v>
      </c>
      <c r="I215" s="3">
        <v>2842</v>
      </c>
      <c r="J215" s="3">
        <v>39230</v>
      </c>
      <c r="K215" s="3">
        <v>5667112</v>
      </c>
      <c r="L215" s="1">
        <f t="shared" si="161"/>
        <v>5.1185388402133276E-2</v>
      </c>
      <c r="M215" s="1">
        <f t="shared" si="162"/>
        <v>4.8808007654768483E-2</v>
      </c>
      <c r="N215" s="4">
        <f t="shared" si="163"/>
        <v>7487797</v>
      </c>
      <c r="O215" s="3">
        <f t="shared" si="164"/>
        <v>1187681.7977213284</v>
      </c>
      <c r="P215" s="4">
        <f t="shared" si="165"/>
        <v>11330.617607669672</v>
      </c>
      <c r="Q215">
        <f t="shared" si="166"/>
        <v>254298</v>
      </c>
      <c r="R215" s="10">
        <f t="shared" si="167"/>
        <v>1.1080892721735288E-2</v>
      </c>
      <c r="S215" s="4"/>
      <c r="T215" s="3">
        <f t="shared" si="168"/>
        <v>232035.32</v>
      </c>
      <c r="U215" s="3">
        <f t="shared" si="169"/>
        <v>56225.4</v>
      </c>
      <c r="V215" s="4">
        <f t="shared" si="157"/>
        <v>102.42857142857143</v>
      </c>
      <c r="W215" s="4">
        <f t="shared" si="158"/>
        <v>390.71428571428572</v>
      </c>
      <c r="X215" s="14">
        <f t="shared" si="146"/>
        <v>1.0812608322232293</v>
      </c>
      <c r="Y215" s="18">
        <f t="shared" si="159"/>
        <v>1.0570672605674327</v>
      </c>
      <c r="Z215" s="22">
        <f t="shared" si="170"/>
        <v>1.0220876236624268</v>
      </c>
      <c r="AA215" s="12">
        <f t="shared" si="160"/>
        <v>1.0168701912896168</v>
      </c>
    </row>
    <row r="216" spans="1:27" x14ac:dyDescent="0.25">
      <c r="A216" s="2">
        <v>44066</v>
      </c>
      <c r="B216" s="3">
        <v>23420418</v>
      </c>
      <c r="C216" s="3">
        <v>808676</v>
      </c>
      <c r="D216" s="3">
        <v>15137203</v>
      </c>
      <c r="E216" s="3">
        <v>126817</v>
      </c>
      <c r="F216" s="3">
        <v>9119</v>
      </c>
      <c r="G216" s="3">
        <v>112836</v>
      </c>
      <c r="H216" s="3">
        <v>43323</v>
      </c>
      <c r="I216" s="3">
        <v>2842</v>
      </c>
      <c r="J216" s="3">
        <v>39319</v>
      </c>
      <c r="K216" s="3">
        <v>5701679</v>
      </c>
      <c r="L216" s="1">
        <f t="shared" si="161"/>
        <v>5.0713792572990177E-2</v>
      </c>
      <c r="M216" s="1">
        <f t="shared" si="162"/>
        <v>4.8460513546874341E-2</v>
      </c>
      <c r="N216" s="4">
        <f t="shared" si="163"/>
        <v>7474539</v>
      </c>
      <c r="O216" s="3">
        <f t="shared" si="164"/>
        <v>1187738.2204247254</v>
      </c>
      <c r="P216" s="4">
        <f t="shared" si="165"/>
        <v>5218.5386799559928</v>
      </c>
      <c r="Q216">
        <f t="shared" si="166"/>
        <v>216886</v>
      </c>
      <c r="R216" s="10">
        <f t="shared" si="167"/>
        <v>9.3471114656165279E-3</v>
      </c>
      <c r="S216" s="4"/>
      <c r="T216" s="3">
        <f t="shared" si="168"/>
        <v>234204.18</v>
      </c>
      <c r="U216" s="3">
        <f t="shared" si="169"/>
        <v>56671.12</v>
      </c>
      <c r="V216" s="4">
        <f t="shared" si="157"/>
        <v>108.57142857142857</v>
      </c>
      <c r="W216" s="4">
        <f t="shared" si="158"/>
        <v>401.85714285714283</v>
      </c>
      <c r="X216" s="14">
        <f t="shared" si="146"/>
        <v>1.0806670817609263</v>
      </c>
      <c r="Y216" s="18">
        <f t="shared" si="159"/>
        <v>1.0552386145058505</v>
      </c>
      <c r="Z216" s="22">
        <f t="shared" si="170"/>
        <v>1.0226847521047708</v>
      </c>
      <c r="AA216" s="12">
        <f t="shared" si="160"/>
        <v>1.0178558842186876</v>
      </c>
    </row>
    <row r="217" spans="1:27" x14ac:dyDescent="0.25">
      <c r="A217" s="2">
        <v>44067</v>
      </c>
      <c r="B217" s="3">
        <v>23647377</v>
      </c>
      <c r="C217" s="3">
        <v>813022</v>
      </c>
      <c r="D217" s="3">
        <v>15337252</v>
      </c>
      <c r="E217" s="3">
        <v>127594</v>
      </c>
      <c r="F217" s="3">
        <v>9129</v>
      </c>
      <c r="G217" s="3">
        <v>113449</v>
      </c>
      <c r="H217" s="3">
        <v>43454</v>
      </c>
      <c r="I217" s="3">
        <v>2843</v>
      </c>
      <c r="J217" s="3">
        <v>39428</v>
      </c>
      <c r="K217" s="3">
        <v>5739724</v>
      </c>
      <c r="L217" s="1">
        <f t="shared" si="161"/>
        <v>5.0341065420933417E-2</v>
      </c>
      <c r="M217" s="1">
        <f t="shared" si="162"/>
        <v>4.7742944379800409E-2</v>
      </c>
      <c r="N217" s="4">
        <f t="shared" si="163"/>
        <v>7497103</v>
      </c>
      <c r="O217" s="3">
        <f t="shared" si="164"/>
        <v>1190434.1525904762</v>
      </c>
      <c r="P217" s="4">
        <f t="shared" si="165"/>
        <v>1404.3887862723786</v>
      </c>
      <c r="Q217">
        <f t="shared" si="166"/>
        <v>226959</v>
      </c>
      <c r="R217" s="10">
        <f t="shared" si="167"/>
        <v>9.6906468535275497E-3</v>
      </c>
      <c r="S217" s="4"/>
      <c r="T217" s="3">
        <f t="shared" si="168"/>
        <v>236473.77</v>
      </c>
      <c r="U217" s="3">
        <f t="shared" si="169"/>
        <v>57016.79</v>
      </c>
      <c r="V217" s="4">
        <f t="shared" si="157"/>
        <v>109.71428571428571</v>
      </c>
      <c r="W217" s="4">
        <f t="shared" si="158"/>
        <v>482.28571428571428</v>
      </c>
      <c r="X217" s="14">
        <f t="shared" si="146"/>
        <v>1.0806841448290176</v>
      </c>
      <c r="Y217" s="18">
        <f t="shared" si="159"/>
        <v>1.0554212924016126</v>
      </c>
      <c r="Z217" s="22">
        <f t="shared" si="170"/>
        <v>1.0271780257289604</v>
      </c>
      <c r="AA217" s="12">
        <f t="shared" si="160"/>
        <v>1.017991847444127</v>
      </c>
    </row>
    <row r="218" spans="1:27" x14ac:dyDescent="0.25">
      <c r="A218" s="2">
        <v>44068</v>
      </c>
      <c r="B218" s="3">
        <v>23889150</v>
      </c>
      <c r="C218" s="3">
        <v>819414</v>
      </c>
      <c r="D218" s="3">
        <v>15570191</v>
      </c>
      <c r="E218" s="3">
        <v>127903</v>
      </c>
      <c r="F218" s="3">
        <v>9136</v>
      </c>
      <c r="G218" s="3">
        <v>113809</v>
      </c>
      <c r="H218" s="3">
        <v>43541</v>
      </c>
      <c r="I218" s="3">
        <v>2845</v>
      </c>
      <c r="J218" s="3">
        <v>39507</v>
      </c>
      <c r="K218" s="3">
        <v>5777710</v>
      </c>
      <c r="L218" s="1">
        <f t="shared" si="161"/>
        <v>4.9995957803742067E-2</v>
      </c>
      <c r="M218" s="1">
        <f t="shared" si="162"/>
        <v>4.7348776721857617E-2</v>
      </c>
      <c r="N218" s="4">
        <f t="shared" si="163"/>
        <v>7499545</v>
      </c>
      <c r="O218" s="3">
        <f t="shared" si="164"/>
        <v>1194360.9353672648</v>
      </c>
      <c r="P218" s="4">
        <f t="shared" si="165"/>
        <v>4659.3235541449394</v>
      </c>
      <c r="Q218">
        <f t="shared" si="166"/>
        <v>241773</v>
      </c>
      <c r="R218" s="10">
        <f t="shared" si="167"/>
        <v>1.0224093775812852E-2</v>
      </c>
      <c r="S218" s="4"/>
      <c r="T218" s="3">
        <f t="shared" si="168"/>
        <v>238891.5</v>
      </c>
      <c r="U218" s="3">
        <f t="shared" si="169"/>
        <v>57397.24</v>
      </c>
      <c r="V218" s="4">
        <f t="shared" si="157"/>
        <v>105.85714285714286</v>
      </c>
      <c r="W218" s="4">
        <f t="shared" si="158"/>
        <v>402.71428571428572</v>
      </c>
      <c r="X218" s="14">
        <f t="shared" si="146"/>
        <v>1.0791051519460315</v>
      </c>
      <c r="Y218" s="18">
        <f t="shared" si="159"/>
        <v>1.0536752095602209</v>
      </c>
      <c r="Z218" s="22">
        <f t="shared" si="170"/>
        <v>1.0225368552332832</v>
      </c>
      <c r="AA218" s="12">
        <f t="shared" si="160"/>
        <v>1.0173130841121496</v>
      </c>
    </row>
    <row r="219" spans="1:27" x14ac:dyDescent="0.25">
      <c r="A219" s="2">
        <v>44069</v>
      </c>
      <c r="B219" s="3">
        <v>24176836</v>
      </c>
      <c r="C219" s="3">
        <v>825696</v>
      </c>
      <c r="D219" s="3">
        <v>15794441</v>
      </c>
      <c r="E219" s="3">
        <v>128380</v>
      </c>
      <c r="F219" s="3">
        <v>9141</v>
      </c>
      <c r="G219" s="3">
        <v>114220</v>
      </c>
      <c r="H219" s="3">
        <v>43658</v>
      </c>
      <c r="I219" s="3">
        <v>2848</v>
      </c>
      <c r="J219" s="3">
        <v>39628</v>
      </c>
      <c r="K219" s="3">
        <v>5821819</v>
      </c>
      <c r="L219" s="1">
        <f t="shared" si="161"/>
        <v>4.9680456905980983E-2</v>
      </c>
      <c r="M219" s="1">
        <f t="shared" si="162"/>
        <v>4.69359653223562E-2</v>
      </c>
      <c r="N219" s="4">
        <f t="shared" si="163"/>
        <v>7556699</v>
      </c>
      <c r="O219" s="3">
        <f t="shared" si="164"/>
        <v>1201116.2590209697</v>
      </c>
      <c r="P219" s="4">
        <f t="shared" si="165"/>
        <v>7304.4446036410518</v>
      </c>
      <c r="Q219">
        <f t="shared" si="166"/>
        <v>287686</v>
      </c>
      <c r="R219" s="10">
        <f t="shared" si="167"/>
        <v>1.2042538139699403E-2</v>
      </c>
      <c r="S219" s="4"/>
      <c r="T219" s="3">
        <f t="shared" si="168"/>
        <v>241768.36</v>
      </c>
      <c r="U219" s="3">
        <f t="shared" si="169"/>
        <v>57777.1</v>
      </c>
      <c r="V219" s="4">
        <f t="shared" si="157"/>
        <v>109.71428571428571</v>
      </c>
      <c r="W219" s="4">
        <f t="shared" si="158"/>
        <v>424.57142857142856</v>
      </c>
      <c r="X219" s="14">
        <f t="shared" si="146"/>
        <v>1.0787788303222035</v>
      </c>
      <c r="Y219" s="18">
        <f t="shared" si="159"/>
        <v>1.0528036697008802</v>
      </c>
      <c r="Z219" s="22">
        <f t="shared" si="170"/>
        <v>1.0236986476141874</v>
      </c>
      <c r="AA219" s="12">
        <f t="shared" si="160"/>
        <v>1.0179062718582421</v>
      </c>
    </row>
    <row r="220" spans="1:27" x14ac:dyDescent="0.25">
      <c r="A220" s="2">
        <v>44070</v>
      </c>
      <c r="B220" s="3">
        <v>24452629</v>
      </c>
      <c r="C220" s="3">
        <v>831586</v>
      </c>
      <c r="D220" s="3">
        <v>15997281</v>
      </c>
      <c r="E220" s="3">
        <v>128836</v>
      </c>
      <c r="F220" s="3">
        <v>9148</v>
      </c>
      <c r="G220" s="3">
        <v>114610</v>
      </c>
      <c r="H220" s="3">
        <v>43801</v>
      </c>
      <c r="I220" s="3">
        <v>2848</v>
      </c>
      <c r="J220" s="3">
        <v>39725</v>
      </c>
      <c r="K220" s="3">
        <v>5867785</v>
      </c>
      <c r="L220" s="1">
        <f t="shared" ref="L220:L232" si="171">C220/(C220+D220)</f>
        <v>4.9414259438855863E-2</v>
      </c>
      <c r="M220" s="1">
        <f t="shared" ref="M220:M232" si="172">C220/B194</f>
        <v>4.6587834644912764E-2</v>
      </c>
      <c r="N220" s="4">
        <f t="shared" ref="N220:N232" si="173">B220-C220-D220</f>
        <v>7623762</v>
      </c>
      <c r="O220" s="3">
        <f t="shared" ref="O220:O232" si="174">L220*B220</f>
        <v>1208308.5533680907</v>
      </c>
      <c r="P220" s="4">
        <f t="shared" ref="P220:P232" si="175">(O220+O219)/2-O218</f>
        <v>10351.47082726541</v>
      </c>
      <c r="Q220">
        <f t="shared" ref="Q220:Q232" si="176">B220-B219</f>
        <v>275793</v>
      </c>
      <c r="R220" s="10">
        <f t="shared" ref="R220:R232" si="177">Q220/B219</f>
        <v>1.1407323936018758E-2</v>
      </c>
      <c r="S220" s="4"/>
      <c r="T220" s="3">
        <f t="shared" ref="T220:T232" si="178">B220/$S$2</f>
        <v>244526.29</v>
      </c>
      <c r="U220" s="3">
        <f t="shared" ref="U220:U232" si="179">K219/100</f>
        <v>58218.19</v>
      </c>
      <c r="V220" s="4">
        <f t="shared" si="157"/>
        <v>116.85714285714286</v>
      </c>
      <c r="W220" s="4">
        <f t="shared" si="158"/>
        <v>458.71428571428572</v>
      </c>
      <c r="X220" s="14">
        <f t="shared" si="146"/>
        <v>1.0782303648793441</v>
      </c>
      <c r="Y220" s="18">
        <f t="shared" si="159"/>
        <v>1.0527352114257891</v>
      </c>
      <c r="Z220" s="22">
        <f t="shared" ref="Z220:Z232" si="180">E220/E213</f>
        <v>1.0255601990049752</v>
      </c>
      <c r="AA220" s="12">
        <f t="shared" si="160"/>
        <v>1.0190307796105438</v>
      </c>
    </row>
    <row r="221" spans="1:27" x14ac:dyDescent="0.25">
      <c r="A221" s="2">
        <v>44071</v>
      </c>
      <c r="B221" s="3">
        <v>24734448</v>
      </c>
      <c r="C221" s="3">
        <v>837124</v>
      </c>
      <c r="D221" s="3">
        <v>16198165</v>
      </c>
      <c r="E221" s="3">
        <v>129342</v>
      </c>
      <c r="F221" s="3">
        <v>9155</v>
      </c>
      <c r="G221" s="3">
        <v>115029</v>
      </c>
      <c r="H221" s="3">
        <v>43919</v>
      </c>
      <c r="I221" s="3">
        <v>2855</v>
      </c>
      <c r="J221" s="3">
        <v>39818</v>
      </c>
      <c r="K221" s="3">
        <v>5913941</v>
      </c>
      <c r="L221" s="1">
        <f t="shared" si="171"/>
        <v>4.9140581060878978E-2</v>
      </c>
      <c r="M221" s="1">
        <f t="shared" si="172"/>
        <v>4.6302345704387217E-2</v>
      </c>
      <c r="N221" s="4">
        <f t="shared" si="173"/>
        <v>7699159</v>
      </c>
      <c r="O221" s="3">
        <f t="shared" si="174"/>
        <v>1215465.1469400958</v>
      </c>
      <c r="P221" s="4">
        <f t="shared" si="175"/>
        <v>10770.591133123497</v>
      </c>
      <c r="Q221">
        <f t="shared" si="176"/>
        <v>281819</v>
      </c>
      <c r="R221" s="10">
        <f t="shared" si="177"/>
        <v>1.1525100225419525E-2</v>
      </c>
      <c r="S221" s="4"/>
      <c r="T221" s="3">
        <f t="shared" si="178"/>
        <v>247344.48</v>
      </c>
      <c r="U221" s="3">
        <f t="shared" si="179"/>
        <v>58677.85</v>
      </c>
      <c r="V221" s="4">
        <f t="shared" si="157"/>
        <v>113.28571428571429</v>
      </c>
      <c r="W221" s="4">
        <f t="shared" si="158"/>
        <v>431.85714285714283</v>
      </c>
      <c r="X221" s="14">
        <f t="shared" si="146"/>
        <v>1.0777896987760027</v>
      </c>
      <c r="Y221" s="18">
        <f t="shared" si="159"/>
        <v>1.051827288022851</v>
      </c>
      <c r="Z221" s="22">
        <f t="shared" si="180"/>
        <v>1.0239314750750086</v>
      </c>
      <c r="AA221" s="12">
        <f t="shared" si="160"/>
        <v>1.018387979409173</v>
      </c>
    </row>
    <row r="222" spans="1:27" x14ac:dyDescent="0.25">
      <c r="A222" s="2">
        <v>44072</v>
      </c>
      <c r="B222" s="3">
        <v>24996456</v>
      </c>
      <c r="C222" s="3">
        <v>842499</v>
      </c>
      <c r="D222" s="3">
        <v>16409757</v>
      </c>
      <c r="E222" s="3">
        <v>129639</v>
      </c>
      <c r="F222" s="3">
        <v>9161</v>
      </c>
      <c r="G222" s="3">
        <v>115294</v>
      </c>
      <c r="H222" s="3">
        <v>44045</v>
      </c>
      <c r="I222" s="3">
        <v>2856</v>
      </c>
      <c r="J222" s="3">
        <v>39919</v>
      </c>
      <c r="K222" s="3">
        <v>5961094</v>
      </c>
      <c r="L222" s="1">
        <f t="shared" si="171"/>
        <v>4.8834135083550813E-2</v>
      </c>
      <c r="M222" s="1">
        <f t="shared" si="172"/>
        <v>4.6083000477841626E-2</v>
      </c>
      <c r="N222" s="4">
        <f t="shared" si="173"/>
        <v>7744200</v>
      </c>
      <c r="O222" s="3">
        <f t="shared" si="174"/>
        <v>1220680.3089140342</v>
      </c>
      <c r="P222" s="4">
        <f t="shared" si="175"/>
        <v>9764.1745589743368</v>
      </c>
      <c r="Q222">
        <f t="shared" si="176"/>
        <v>262008</v>
      </c>
      <c r="R222" s="10">
        <f t="shared" si="177"/>
        <v>1.0592837972369547E-2</v>
      </c>
      <c r="S222" s="4"/>
      <c r="T222" s="3">
        <f t="shared" si="178"/>
        <v>249964.56</v>
      </c>
      <c r="U222" s="3">
        <f t="shared" si="179"/>
        <v>59139.41</v>
      </c>
      <c r="V222" s="4">
        <f t="shared" si="157"/>
        <v>118.14285714285714</v>
      </c>
      <c r="W222" s="4">
        <f t="shared" si="158"/>
        <v>439.85714285714283</v>
      </c>
      <c r="X222" s="14">
        <f t="shared" si="146"/>
        <v>1.0772694432899268</v>
      </c>
      <c r="Y222" s="18">
        <f t="shared" si="159"/>
        <v>1.0518750996980473</v>
      </c>
      <c r="Z222" s="22">
        <f t="shared" si="180"/>
        <v>1.024328381795196</v>
      </c>
      <c r="AA222" s="12">
        <f t="shared" si="160"/>
        <v>1.0191355453746125</v>
      </c>
    </row>
    <row r="223" spans="1:27" x14ac:dyDescent="0.25">
      <c r="A223" s="2">
        <v>44073</v>
      </c>
      <c r="B223" s="3">
        <v>25222709</v>
      </c>
      <c r="C223" s="3">
        <v>846395</v>
      </c>
      <c r="D223" s="3">
        <v>16618168</v>
      </c>
      <c r="E223" s="3">
        <v>129888</v>
      </c>
      <c r="F223" s="3">
        <v>9164</v>
      </c>
      <c r="G223" s="3">
        <v>115460</v>
      </c>
      <c r="H223" s="3">
        <v>44143</v>
      </c>
      <c r="I223" s="3">
        <v>2856</v>
      </c>
      <c r="J223" s="3">
        <v>40000</v>
      </c>
      <c r="K223" s="3">
        <v>5996431</v>
      </c>
      <c r="L223" s="1">
        <f t="shared" si="171"/>
        <v>4.8463565907718387E-2</v>
      </c>
      <c r="M223" s="1">
        <f t="shared" si="172"/>
        <v>4.5652080226669528E-2</v>
      </c>
      <c r="N223" s="4">
        <f t="shared" si="173"/>
        <v>7758146</v>
      </c>
      <c r="O223" s="3">
        <f t="shared" si="174"/>
        <v>1222382.4199927016</v>
      </c>
      <c r="P223" s="4">
        <f t="shared" si="175"/>
        <v>6066.2175132720731</v>
      </c>
      <c r="Q223">
        <f t="shared" si="176"/>
        <v>226253</v>
      </c>
      <c r="R223" s="10">
        <f t="shared" si="177"/>
        <v>9.0514031269072707E-3</v>
      </c>
      <c r="S223" s="4"/>
      <c r="T223" s="3">
        <f t="shared" si="178"/>
        <v>252227.09</v>
      </c>
      <c r="U223" s="3">
        <f t="shared" si="179"/>
        <v>59610.94</v>
      </c>
      <c r="V223" s="4">
        <f t="shared" si="157"/>
        <v>117.14285714285714</v>
      </c>
      <c r="W223" s="4">
        <f t="shared" si="158"/>
        <v>438.71428571428572</v>
      </c>
      <c r="X223" s="14">
        <f t="shared" si="146"/>
        <v>1.0769538357513517</v>
      </c>
      <c r="Y223" s="18">
        <f t="shared" si="159"/>
        <v>1.0516956496498664</v>
      </c>
      <c r="Z223" s="22">
        <f t="shared" si="180"/>
        <v>1.0242159962781014</v>
      </c>
      <c r="AA223" s="12">
        <f t="shared" si="160"/>
        <v>1.0189275904254091</v>
      </c>
    </row>
    <row r="224" spans="1:27" x14ac:dyDescent="0.25">
      <c r="A224" s="2">
        <v>44074</v>
      </c>
      <c r="B224" s="3">
        <v>25484767</v>
      </c>
      <c r="C224" s="3">
        <v>850535</v>
      </c>
      <c r="D224" s="3">
        <v>16819592</v>
      </c>
      <c r="E224" s="3">
        <v>130918</v>
      </c>
      <c r="F224" s="3">
        <v>9173</v>
      </c>
      <c r="G224" s="3">
        <v>116020</v>
      </c>
      <c r="H224" s="3">
        <v>44279</v>
      </c>
      <c r="I224" s="3">
        <v>2857</v>
      </c>
      <c r="J224" s="3">
        <v>40070</v>
      </c>
      <c r="K224" s="3">
        <v>6030587</v>
      </c>
      <c r="L224" s="1">
        <f t="shared" si="171"/>
        <v>4.8134062647087937E-2</v>
      </c>
      <c r="M224" s="1">
        <f t="shared" si="172"/>
        <v>4.5212477407316508E-2</v>
      </c>
      <c r="N224" s="4">
        <f t="shared" si="173"/>
        <v>7814640</v>
      </c>
      <c r="O224" s="3">
        <f t="shared" si="174"/>
        <v>1226685.3713244393</v>
      </c>
      <c r="P224" s="4">
        <f t="shared" si="175"/>
        <v>3853.58674453618</v>
      </c>
      <c r="Q224">
        <f t="shared" si="176"/>
        <v>262058</v>
      </c>
      <c r="R224" s="10">
        <f t="shared" si="177"/>
        <v>1.038976423983641E-2</v>
      </c>
      <c r="S224" s="4"/>
      <c r="T224" s="3">
        <f t="shared" si="178"/>
        <v>254847.67</v>
      </c>
      <c r="U224" s="3">
        <f t="shared" si="179"/>
        <v>59964.31</v>
      </c>
      <c r="V224" s="4">
        <f t="shared" si="157"/>
        <v>117.85714285714286</v>
      </c>
      <c r="W224" s="4">
        <f t="shared" si="158"/>
        <v>474.85714285714283</v>
      </c>
      <c r="X224" s="14">
        <f t="shared" si="146"/>
        <v>1.0776995266747766</v>
      </c>
      <c r="Y224" s="18">
        <f t="shared" si="159"/>
        <v>1.0506754331741386</v>
      </c>
      <c r="Z224" s="22">
        <f t="shared" si="180"/>
        <v>1.0260513817264134</v>
      </c>
      <c r="AA224" s="12">
        <f t="shared" si="160"/>
        <v>1.0189855939614305</v>
      </c>
    </row>
    <row r="225" spans="1:27" x14ac:dyDescent="0.25">
      <c r="A225" s="2">
        <v>44075</v>
      </c>
      <c r="B225" s="3">
        <v>25749642</v>
      </c>
      <c r="C225" s="3">
        <v>857015</v>
      </c>
      <c r="D225" s="3">
        <v>17074386</v>
      </c>
      <c r="E225" s="3">
        <v>131422</v>
      </c>
      <c r="F225" s="3">
        <v>9179</v>
      </c>
      <c r="G225" s="3">
        <v>116432</v>
      </c>
      <c r="H225" s="3">
        <v>44418</v>
      </c>
      <c r="I225" s="3">
        <v>2858</v>
      </c>
      <c r="J225" s="3">
        <v>40192</v>
      </c>
      <c r="K225" s="3">
        <v>6073840</v>
      </c>
      <c r="L225" s="1">
        <f t="shared" si="171"/>
        <v>4.7794090378102637E-2</v>
      </c>
      <c r="M225" s="1">
        <f t="shared" si="172"/>
        <v>4.487659388320215E-2</v>
      </c>
      <c r="N225" s="4">
        <f t="shared" si="173"/>
        <v>7818241</v>
      </c>
      <c r="O225" s="3">
        <f t="shared" si="174"/>
        <v>1230680.7169517875</v>
      </c>
      <c r="P225" s="4">
        <f t="shared" si="175"/>
        <v>6300.6241454118863</v>
      </c>
      <c r="Q225">
        <f t="shared" si="176"/>
        <v>264875</v>
      </c>
      <c r="R225" s="10">
        <f t="shared" si="177"/>
        <v>1.0393463671847578E-2</v>
      </c>
      <c r="S225" s="4"/>
      <c r="T225" s="3">
        <f t="shared" si="178"/>
        <v>257496.42</v>
      </c>
      <c r="U225" s="3">
        <f t="shared" si="179"/>
        <v>60305.87</v>
      </c>
      <c r="V225" s="4">
        <f t="shared" si="157"/>
        <v>125.28571428571429</v>
      </c>
      <c r="W225" s="4">
        <f t="shared" si="158"/>
        <v>502.71428571428572</v>
      </c>
      <c r="X225" s="14">
        <f t="shared" si="146"/>
        <v>1.0778802092163178</v>
      </c>
      <c r="Y225" s="18">
        <f t="shared" si="159"/>
        <v>1.051253870478096</v>
      </c>
      <c r="Z225" s="22">
        <f t="shared" si="180"/>
        <v>1.0275130372235211</v>
      </c>
      <c r="AA225" s="12">
        <f t="shared" si="160"/>
        <v>1.0201419351875245</v>
      </c>
    </row>
    <row r="226" spans="1:27" x14ac:dyDescent="0.25">
      <c r="A226" s="2">
        <v>44076</v>
      </c>
      <c r="B226" s="3">
        <v>26031410</v>
      </c>
      <c r="C226" s="3">
        <v>863028</v>
      </c>
      <c r="D226" s="3">
        <v>17291874</v>
      </c>
      <c r="E226" s="3">
        <v>131941</v>
      </c>
      <c r="F226" s="3">
        <v>9182</v>
      </c>
      <c r="G226" s="3">
        <v>116866</v>
      </c>
      <c r="H226" s="3">
        <v>44572</v>
      </c>
      <c r="I226" s="3">
        <v>2858</v>
      </c>
      <c r="J226" s="3">
        <v>40321</v>
      </c>
      <c r="K226" s="3">
        <v>6113510</v>
      </c>
      <c r="L226" s="1">
        <f t="shared" si="171"/>
        <v>4.7536913170889053E-2</v>
      </c>
      <c r="M226" s="1">
        <f t="shared" si="172"/>
        <v>4.4536401934643942E-2</v>
      </c>
      <c r="N226" s="4">
        <f t="shared" si="173"/>
        <v>7876508</v>
      </c>
      <c r="O226" s="3">
        <f t="shared" si="174"/>
        <v>1237452.876885813</v>
      </c>
      <c r="P226" s="4">
        <f t="shared" si="175"/>
        <v>7381.4255943608005</v>
      </c>
      <c r="Q226">
        <f t="shared" si="176"/>
        <v>281768</v>
      </c>
      <c r="R226" s="10">
        <f t="shared" si="177"/>
        <v>1.0942598735935824E-2</v>
      </c>
      <c r="S226" s="4"/>
      <c r="T226" s="3">
        <f t="shared" si="178"/>
        <v>260314.1</v>
      </c>
      <c r="U226" s="3">
        <f t="shared" si="179"/>
        <v>60738.400000000001</v>
      </c>
      <c r="V226" s="4">
        <f t="shared" si="157"/>
        <v>130.57142857142858</v>
      </c>
      <c r="W226" s="4">
        <f t="shared" si="158"/>
        <v>508.71428571428572</v>
      </c>
      <c r="X226" s="14">
        <f t="shared" si="146"/>
        <v>1.0767087140765648</v>
      </c>
      <c r="Y226" s="18">
        <f t="shared" si="159"/>
        <v>1.0501030691610302</v>
      </c>
      <c r="Z226" s="22">
        <f t="shared" si="180"/>
        <v>1.0277379654151737</v>
      </c>
      <c r="AA226" s="12">
        <f t="shared" si="160"/>
        <v>1.0209354528379679</v>
      </c>
    </row>
    <row r="227" spans="1:27" x14ac:dyDescent="0.25">
      <c r="A227" s="2">
        <v>44077</v>
      </c>
      <c r="B227" s="3">
        <v>26304856</v>
      </c>
      <c r="C227" s="3">
        <v>868733</v>
      </c>
      <c r="D227" s="3">
        <v>17512585</v>
      </c>
      <c r="E227" s="3">
        <v>132527</v>
      </c>
      <c r="F227" s="3">
        <v>9189</v>
      </c>
      <c r="G227" s="3">
        <v>117277</v>
      </c>
      <c r="H227" s="3">
        <v>44720</v>
      </c>
      <c r="I227" s="3">
        <v>2859</v>
      </c>
      <c r="J227" s="3">
        <v>40456</v>
      </c>
      <c r="K227" s="3">
        <v>6150016</v>
      </c>
      <c r="L227" s="1">
        <f t="shared" si="171"/>
        <v>4.7261736073550331E-2</v>
      </c>
      <c r="M227" s="1">
        <f t="shared" si="172"/>
        <v>4.4238458794105526E-2</v>
      </c>
      <c r="N227" s="4">
        <f t="shared" si="173"/>
        <v>7923538</v>
      </c>
      <c r="O227" s="3">
        <f t="shared" si="174"/>
        <v>1243213.1617247469</v>
      </c>
      <c r="P227" s="4">
        <f t="shared" si="175"/>
        <v>9652.3023534924723</v>
      </c>
      <c r="Q227">
        <f t="shared" si="176"/>
        <v>273446</v>
      </c>
      <c r="R227" s="10">
        <f t="shared" si="177"/>
        <v>1.0504463646033772E-2</v>
      </c>
      <c r="S227" s="4"/>
      <c r="T227" s="3">
        <f t="shared" si="178"/>
        <v>263048.56</v>
      </c>
      <c r="U227" s="3">
        <f t="shared" si="179"/>
        <v>61135.1</v>
      </c>
      <c r="V227" s="4">
        <f t="shared" si="157"/>
        <v>131.28571428571428</v>
      </c>
      <c r="W227" s="4">
        <f t="shared" si="158"/>
        <v>527.28571428571433</v>
      </c>
      <c r="X227" s="14">
        <f t="shared" si="146"/>
        <v>1.0757475607224074</v>
      </c>
      <c r="Y227" s="18">
        <f t="shared" si="159"/>
        <v>1.0480983880629573</v>
      </c>
      <c r="Z227" s="22">
        <f t="shared" si="180"/>
        <v>1.028648824862616</v>
      </c>
      <c r="AA227" s="12">
        <f t="shared" si="160"/>
        <v>1.0209812561357046</v>
      </c>
    </row>
    <row r="228" spans="1:27" x14ac:dyDescent="0.25">
      <c r="A228" s="2">
        <v>44078</v>
      </c>
      <c r="B228" s="3">
        <v>26609482</v>
      </c>
      <c r="C228" s="3">
        <v>874369</v>
      </c>
      <c r="D228" s="3">
        <v>17717266</v>
      </c>
      <c r="E228" s="3">
        <v>133141</v>
      </c>
      <c r="F228" s="3">
        <v>9190</v>
      </c>
      <c r="G228" s="3">
        <v>117755</v>
      </c>
      <c r="H228" s="3">
        <v>44852</v>
      </c>
      <c r="I228" s="3">
        <v>2859</v>
      </c>
      <c r="J228" s="3">
        <v>40569</v>
      </c>
      <c r="K228" s="3">
        <v>6200518</v>
      </c>
      <c r="L228" s="1">
        <f t="shared" si="171"/>
        <v>4.7030236985612081E-2</v>
      </c>
      <c r="M228" s="1">
        <f t="shared" si="172"/>
        <v>4.4022905813167999E-2</v>
      </c>
      <c r="N228" s="4">
        <f t="shared" si="173"/>
        <v>8017847</v>
      </c>
      <c r="O228" s="3">
        <f t="shared" si="174"/>
        <v>1251450.244524379</v>
      </c>
      <c r="P228" s="4">
        <f t="shared" si="175"/>
        <v>9878.8262387500145</v>
      </c>
      <c r="Q228">
        <f t="shared" si="176"/>
        <v>304626</v>
      </c>
      <c r="R228" s="10">
        <f t="shared" si="177"/>
        <v>1.1580599414800066E-2</v>
      </c>
      <c r="S228" s="4"/>
      <c r="T228" s="3">
        <f t="shared" si="178"/>
        <v>266094.82</v>
      </c>
      <c r="U228" s="3">
        <f t="shared" si="179"/>
        <v>61500.160000000003</v>
      </c>
      <c r="V228" s="4">
        <f t="shared" si="157"/>
        <v>133.28571428571428</v>
      </c>
      <c r="W228" s="4">
        <f t="shared" si="158"/>
        <v>542.71428571428567</v>
      </c>
      <c r="X228" s="14">
        <f t="shared" si="146"/>
        <v>1.0758065835954778</v>
      </c>
      <c r="Y228" s="18">
        <f t="shared" si="159"/>
        <v>1.0484578726774583</v>
      </c>
      <c r="Z228" s="22">
        <f t="shared" si="180"/>
        <v>1.0293717431306149</v>
      </c>
      <c r="AA228" s="12">
        <f t="shared" si="160"/>
        <v>1.0212436530886404</v>
      </c>
    </row>
    <row r="229" spans="1:27" x14ac:dyDescent="0.25">
      <c r="A229" s="2">
        <v>44079</v>
      </c>
      <c r="B229" s="3">
        <v>26873146</v>
      </c>
      <c r="C229" s="3">
        <v>879307</v>
      </c>
      <c r="D229" s="3">
        <v>17917644</v>
      </c>
      <c r="E229" s="3">
        <v>133511</v>
      </c>
      <c r="F229" s="3">
        <v>9192</v>
      </c>
      <c r="G229" s="3">
        <v>117968</v>
      </c>
      <c r="H229" s="3">
        <v>45019</v>
      </c>
      <c r="I229" s="3">
        <v>2859</v>
      </c>
      <c r="J229" s="3">
        <v>40678</v>
      </c>
      <c r="K229" s="3">
        <v>6244970</v>
      </c>
      <c r="L229" s="1">
        <f t="shared" si="171"/>
        <v>4.677923563241719E-2</v>
      </c>
      <c r="M229" s="1">
        <f t="shared" si="172"/>
        <v>4.3769211409830269E-2</v>
      </c>
      <c r="N229" s="4">
        <f t="shared" si="173"/>
        <v>8076195</v>
      </c>
      <c r="O229" s="3">
        <f t="shared" si="174"/>
        <v>1257105.2289183496</v>
      </c>
      <c r="P229" s="4">
        <f t="shared" si="175"/>
        <v>11064.57499661739</v>
      </c>
      <c r="Q229">
        <f t="shared" si="176"/>
        <v>263664</v>
      </c>
      <c r="R229" s="10">
        <f t="shared" si="177"/>
        <v>9.9086483532449064E-3</v>
      </c>
      <c r="S229" s="4"/>
      <c r="T229" s="3">
        <f t="shared" si="178"/>
        <v>268731.46000000002</v>
      </c>
      <c r="U229" s="3">
        <f t="shared" si="179"/>
        <v>62005.18</v>
      </c>
      <c r="V229" s="4">
        <f t="shared" si="157"/>
        <v>139.14285714285714</v>
      </c>
      <c r="W229" s="4">
        <f t="shared" si="158"/>
        <v>553.14285714285711</v>
      </c>
      <c r="X229" s="14">
        <f t="shared" si="146"/>
        <v>1.0750782430917407</v>
      </c>
      <c r="Y229" s="18">
        <f t="shared" si="159"/>
        <v>1.0476214600876954</v>
      </c>
      <c r="Z229" s="22">
        <f t="shared" si="180"/>
        <v>1.0298675552881462</v>
      </c>
      <c r="AA229" s="12">
        <f t="shared" si="160"/>
        <v>1.0221137473038937</v>
      </c>
    </row>
    <row r="230" spans="1:27" x14ac:dyDescent="0.25">
      <c r="A230" s="2">
        <v>44080</v>
      </c>
      <c r="B230" s="3">
        <v>27103845</v>
      </c>
      <c r="C230" s="3">
        <v>883339</v>
      </c>
      <c r="D230" s="3">
        <v>18137310</v>
      </c>
      <c r="E230" s="3">
        <v>133890</v>
      </c>
      <c r="F230" s="3">
        <v>9194</v>
      </c>
      <c r="G230" s="3">
        <v>118192</v>
      </c>
      <c r="H230" s="3">
        <v>45156</v>
      </c>
      <c r="I230" s="3">
        <v>2861</v>
      </c>
      <c r="J230" s="3">
        <v>40792</v>
      </c>
      <c r="K230" s="3">
        <v>6276365</v>
      </c>
      <c r="L230" s="1">
        <f t="shared" si="171"/>
        <v>4.6441054666431204E-2</v>
      </c>
      <c r="M230" s="1">
        <f t="shared" si="172"/>
        <v>4.3421001082945589E-2</v>
      </c>
      <c r="N230" s="4">
        <f t="shared" si="173"/>
        <v>8083196</v>
      </c>
      <c r="O230" s="3">
        <f t="shared" si="174"/>
        <v>1258731.147315478</v>
      </c>
      <c r="P230" s="4">
        <f t="shared" si="175"/>
        <v>6467.9435925346334</v>
      </c>
      <c r="Q230">
        <f t="shared" si="176"/>
        <v>230699</v>
      </c>
      <c r="R230" s="10">
        <f t="shared" si="177"/>
        <v>8.5847410645556715E-3</v>
      </c>
      <c r="S230" s="4"/>
      <c r="T230" s="3">
        <f t="shared" si="178"/>
        <v>271038.45</v>
      </c>
      <c r="U230" s="3">
        <f t="shared" si="179"/>
        <v>62449.7</v>
      </c>
      <c r="V230" s="4">
        <f t="shared" si="157"/>
        <v>144.71428571428572</v>
      </c>
      <c r="W230" s="4">
        <f t="shared" si="158"/>
        <v>571.71428571428567</v>
      </c>
      <c r="X230" s="14">
        <f t="shared" si="146"/>
        <v>1.0745810452001805</v>
      </c>
      <c r="Y230" s="18">
        <f t="shared" si="159"/>
        <v>1.0466834355302346</v>
      </c>
      <c r="Z230" s="22">
        <f t="shared" si="180"/>
        <v>1.0308111603843311</v>
      </c>
      <c r="AA230" s="12">
        <f t="shared" si="160"/>
        <v>1.0229481457988809</v>
      </c>
    </row>
    <row r="231" spans="1:27" x14ac:dyDescent="0.25">
      <c r="A231" s="2">
        <v>44081</v>
      </c>
      <c r="B231" s="3">
        <v>27332433</v>
      </c>
      <c r="C231" s="3">
        <v>892443</v>
      </c>
      <c r="D231" s="3">
        <v>18325062</v>
      </c>
      <c r="E231" s="3">
        <v>134295</v>
      </c>
      <c r="F231" s="3">
        <v>9196</v>
      </c>
      <c r="G231" s="3">
        <v>118386</v>
      </c>
      <c r="H231" s="3">
        <v>45314</v>
      </c>
      <c r="I231" s="3">
        <v>2862</v>
      </c>
      <c r="J231" s="3">
        <v>40884</v>
      </c>
      <c r="K231" s="3">
        <v>6300622</v>
      </c>
      <c r="L231" s="1">
        <f t="shared" si="171"/>
        <v>4.6439066881991183E-2</v>
      </c>
      <c r="M231" s="1">
        <f t="shared" si="172"/>
        <v>4.3257866115308942E-2</v>
      </c>
      <c r="N231" s="4">
        <f t="shared" si="173"/>
        <v>8114928</v>
      </c>
      <c r="O231" s="3">
        <f t="shared" si="174"/>
        <v>1269292.6841345429</v>
      </c>
      <c r="P231" s="4">
        <f t="shared" si="175"/>
        <v>6906.686806660844</v>
      </c>
      <c r="Q231">
        <f t="shared" si="176"/>
        <v>228588</v>
      </c>
      <c r="R231" s="10">
        <f t="shared" si="177"/>
        <v>8.4337849482241361E-3</v>
      </c>
      <c r="S231" s="4"/>
      <c r="T231" s="3">
        <f t="shared" si="178"/>
        <v>273324.33</v>
      </c>
      <c r="U231" s="3">
        <f t="shared" si="179"/>
        <v>62763.65</v>
      </c>
      <c r="V231" s="4">
        <f t="shared" si="157"/>
        <v>147.85714285714286</v>
      </c>
      <c r="W231" s="4">
        <f t="shared" si="158"/>
        <v>482.42857142857144</v>
      </c>
      <c r="X231" s="14">
        <f t="shared" si="146"/>
        <v>1.0725008001838903</v>
      </c>
      <c r="Y231" s="18">
        <f t="shared" si="159"/>
        <v>1.044777564771058</v>
      </c>
      <c r="Z231" s="22">
        <f t="shared" si="180"/>
        <v>1.0257947723002185</v>
      </c>
      <c r="AA231" s="12">
        <f t="shared" si="160"/>
        <v>1.0233745116195037</v>
      </c>
    </row>
    <row r="232" spans="1:27" x14ac:dyDescent="0.25">
      <c r="A232" s="2">
        <v>44082</v>
      </c>
      <c r="B232" s="3">
        <v>27570742</v>
      </c>
      <c r="C232" s="3">
        <v>897383</v>
      </c>
      <c r="D232" s="3">
        <v>18524391</v>
      </c>
      <c r="E232" s="3">
        <v>135757</v>
      </c>
      <c r="F232" s="3">
        <v>9203</v>
      </c>
      <c r="G232" s="3">
        <v>119420</v>
      </c>
      <c r="H232" s="3">
        <v>45545</v>
      </c>
      <c r="I232" s="3">
        <v>2862</v>
      </c>
      <c r="J232" s="3">
        <v>41050</v>
      </c>
      <c r="K232" s="3">
        <v>6327009</v>
      </c>
      <c r="L232" s="1">
        <f t="shared" si="171"/>
        <v>4.6204996515766275E-2</v>
      </c>
      <c r="M232" s="1">
        <f t="shared" si="172"/>
        <v>4.2924673042349815E-2</v>
      </c>
      <c r="N232" s="4">
        <f t="shared" si="173"/>
        <v>8148968</v>
      </c>
      <c r="O232" s="3">
        <f t="shared" si="174"/>
        <v>1273906.0380470909</v>
      </c>
      <c r="P232" s="4">
        <f t="shared" si="175"/>
        <v>12868.213775339071</v>
      </c>
      <c r="Q232">
        <f t="shared" si="176"/>
        <v>238309</v>
      </c>
      <c r="R232" s="10">
        <f t="shared" si="177"/>
        <v>8.7189091435804483E-3</v>
      </c>
      <c r="S232" s="4"/>
      <c r="T232" s="3">
        <f t="shared" si="178"/>
        <v>275707.42</v>
      </c>
      <c r="U232" s="3">
        <f t="shared" si="179"/>
        <v>63006.22</v>
      </c>
      <c r="V232" s="4">
        <f t="shared" si="157"/>
        <v>161</v>
      </c>
      <c r="W232" s="4">
        <f t="shared" si="158"/>
        <v>619.28571428571433</v>
      </c>
      <c r="X232" s="14">
        <f t="shared" si="146"/>
        <v>1.0707233133571332</v>
      </c>
      <c r="Y232" s="18">
        <f t="shared" si="159"/>
        <v>1.0416818684720046</v>
      </c>
      <c r="Z232" s="22">
        <f t="shared" si="180"/>
        <v>1.03298534491942</v>
      </c>
      <c r="AA232" s="12">
        <f t="shared" si="160"/>
        <v>1.0253725966950336</v>
      </c>
    </row>
    <row r="233" spans="1:27" x14ac:dyDescent="0.25">
      <c r="A233" s="2">
        <v>44083</v>
      </c>
      <c r="B233" s="3">
        <v>27863733</v>
      </c>
      <c r="C233" s="3">
        <v>903686</v>
      </c>
      <c r="D233" s="3">
        <v>18776723</v>
      </c>
      <c r="E233" s="3">
        <v>136135</v>
      </c>
      <c r="F233" s="3">
        <v>9204</v>
      </c>
      <c r="G233" s="3">
        <v>119789</v>
      </c>
      <c r="H233" s="3">
        <v>45724</v>
      </c>
      <c r="I233" s="3">
        <v>2862</v>
      </c>
      <c r="J233" s="3">
        <v>41176</v>
      </c>
      <c r="K233" s="3">
        <v>6361265</v>
      </c>
      <c r="L233" s="1">
        <f t="shared" ref="L233:L238" si="181">C233/(C233+D233)</f>
        <v>4.5918049772237964E-2</v>
      </c>
      <c r="M233" s="1">
        <f t="shared" ref="M233:M238" si="182">C233/B207</f>
        <v>4.270742521937812E-2</v>
      </c>
      <c r="N233" s="4">
        <f t="shared" ref="N233:N238" si="183">B233-C233-D233</f>
        <v>8183324</v>
      </c>
      <c r="O233" s="3">
        <f t="shared" ref="O233:O238" si="184">L233*B233</f>
        <v>1279448.2787343494</v>
      </c>
      <c r="P233" s="4">
        <f t="shared" ref="P233:P238" si="185">(O233+O232)/2-O231</f>
        <v>7384.4742561772</v>
      </c>
      <c r="Q233">
        <f t="shared" ref="Q233:Q238" si="186">B233-B232</f>
        <v>292991</v>
      </c>
      <c r="R233" s="10">
        <f t="shared" ref="R233:R238" si="187">Q233/B232</f>
        <v>1.0626881206171383E-2</v>
      </c>
      <c r="S233" s="4"/>
      <c r="T233" s="3">
        <f t="shared" ref="T233:T238" si="188">B233/$S$2</f>
        <v>278637.33</v>
      </c>
      <c r="U233" s="3">
        <f t="shared" ref="U233:U238" si="189">K232/100</f>
        <v>63270.09</v>
      </c>
      <c r="V233" s="4">
        <f t="shared" si="157"/>
        <v>164.57142857142858</v>
      </c>
      <c r="W233" s="4">
        <f t="shared" si="158"/>
        <v>599.14285714285711</v>
      </c>
      <c r="X233" s="14">
        <f t="shared" si="146"/>
        <v>1.0703889263009572</v>
      </c>
      <c r="Y233" s="18">
        <f t="shared" si="159"/>
        <v>1.0405258190466689</v>
      </c>
      <c r="Z233" s="22">
        <f t="shared" ref="Z233:Z238" si="190">E233/E226</f>
        <v>1.0317869350694628</v>
      </c>
      <c r="AA233" s="12">
        <f t="shared" si="160"/>
        <v>1.0258458224894553</v>
      </c>
    </row>
    <row r="234" spans="1:27" x14ac:dyDescent="0.25">
      <c r="A234" s="2">
        <v>44084</v>
      </c>
      <c r="B234" s="3">
        <v>28161885</v>
      </c>
      <c r="C234" s="3">
        <v>909479</v>
      </c>
      <c r="D234" s="3">
        <v>18992383</v>
      </c>
      <c r="E234" s="3">
        <v>136956</v>
      </c>
      <c r="F234" s="3">
        <v>9213</v>
      </c>
      <c r="G234" s="3">
        <v>120848</v>
      </c>
      <c r="H234" s="3">
        <v>45887</v>
      </c>
      <c r="I234" s="3">
        <v>2863</v>
      </c>
      <c r="J234" s="3">
        <v>41317</v>
      </c>
      <c r="K234" s="3">
        <v>6396551</v>
      </c>
      <c r="L234" s="1">
        <f t="shared" si="181"/>
        <v>4.5698186430998267E-2</v>
      </c>
      <c r="M234" s="1">
        <f t="shared" si="182"/>
        <v>4.2380790149945717E-2</v>
      </c>
      <c r="N234" s="4">
        <f t="shared" si="183"/>
        <v>8260023</v>
      </c>
      <c r="O234" s="3">
        <f t="shared" si="184"/>
        <v>1286947.0709783337</v>
      </c>
      <c r="P234" s="4">
        <f t="shared" si="185"/>
        <v>9291.6368092505727</v>
      </c>
      <c r="Q234">
        <f t="shared" si="186"/>
        <v>298152</v>
      </c>
      <c r="R234" s="10">
        <f t="shared" si="187"/>
        <v>1.070036093153778E-2</v>
      </c>
      <c r="S234" s="4"/>
      <c r="T234" s="3">
        <f t="shared" si="188"/>
        <v>281618.84999999998</v>
      </c>
      <c r="U234" s="3">
        <f t="shared" si="189"/>
        <v>63612.65</v>
      </c>
      <c r="V234" s="4">
        <f t="shared" si="157"/>
        <v>166.71428571428572</v>
      </c>
      <c r="W234" s="4">
        <f t="shared" si="158"/>
        <v>632.71428571428567</v>
      </c>
      <c r="X234" s="14">
        <f t="shared" si="146"/>
        <v>1.0705964328411455</v>
      </c>
      <c r="Y234" s="18">
        <f t="shared" si="159"/>
        <v>1.0400868875788292</v>
      </c>
      <c r="Z234" s="22">
        <f t="shared" si="190"/>
        <v>1.03341960506161</v>
      </c>
      <c r="AA234" s="12">
        <f t="shared" si="160"/>
        <v>1.0260957066189624</v>
      </c>
    </row>
    <row r="235" spans="1:27" x14ac:dyDescent="0.25">
      <c r="A235" s="2">
        <v>44085</v>
      </c>
      <c r="B235" s="3">
        <v>28481413</v>
      </c>
      <c r="C235" s="3">
        <v>915356</v>
      </c>
      <c r="D235" s="3">
        <v>19215800</v>
      </c>
      <c r="E235" s="3">
        <v>137676</v>
      </c>
      <c r="F235" s="3">
        <v>9214</v>
      </c>
      <c r="G235" s="3">
        <v>121537</v>
      </c>
      <c r="H235" s="3">
        <v>46118</v>
      </c>
      <c r="I235" s="3">
        <v>2863</v>
      </c>
      <c r="J235" s="3">
        <v>41460</v>
      </c>
      <c r="K235" s="3">
        <v>6443743</v>
      </c>
      <c r="L235" s="1">
        <f t="shared" si="181"/>
        <v>4.5469619330355399E-2</v>
      </c>
      <c r="M235" s="1">
        <f t="shared" si="182"/>
        <v>4.2236440754061452E-2</v>
      </c>
      <c r="N235" s="4">
        <f t="shared" si="183"/>
        <v>8350257</v>
      </c>
      <c r="O235" s="3">
        <f t="shared" si="184"/>
        <v>1295039.0071006354</v>
      </c>
      <c r="P235" s="4">
        <f t="shared" si="185"/>
        <v>11544.760305135278</v>
      </c>
      <c r="Q235">
        <f t="shared" si="186"/>
        <v>319528</v>
      </c>
      <c r="R235" s="10">
        <f t="shared" si="187"/>
        <v>1.1346115503276858E-2</v>
      </c>
      <c r="S235" s="4"/>
      <c r="T235" s="3">
        <f t="shared" si="188"/>
        <v>284814.13</v>
      </c>
      <c r="U235" s="3">
        <f t="shared" si="189"/>
        <v>63965.51</v>
      </c>
      <c r="V235" s="4">
        <f t="shared" si="157"/>
        <v>180.85714285714286</v>
      </c>
      <c r="W235" s="4">
        <f t="shared" si="158"/>
        <v>647.85714285714289</v>
      </c>
      <c r="X235" s="14">
        <f t="shared" si="146"/>
        <v>1.0703482690869368</v>
      </c>
      <c r="Y235" s="18">
        <f t="shared" si="159"/>
        <v>1.0392265613937417</v>
      </c>
      <c r="Z235" s="22">
        <f t="shared" si="190"/>
        <v>1.0340616339069106</v>
      </c>
      <c r="AA235" s="12">
        <f t="shared" si="160"/>
        <v>1.0282261660572549</v>
      </c>
    </row>
    <row r="236" spans="1:27" x14ac:dyDescent="0.25">
      <c r="A236" s="2">
        <v>44086</v>
      </c>
      <c r="B236" s="3">
        <v>28759036</v>
      </c>
      <c r="C236" s="3">
        <v>920231</v>
      </c>
      <c r="D236" s="3">
        <v>19439157</v>
      </c>
      <c r="E236" s="3">
        <v>138164</v>
      </c>
      <c r="F236" s="3">
        <v>9220</v>
      </c>
      <c r="G236" s="3">
        <v>121944</v>
      </c>
      <c r="H236" s="3">
        <v>46323</v>
      </c>
      <c r="I236" s="3">
        <v>2863</v>
      </c>
      <c r="J236" s="3">
        <v>41585</v>
      </c>
      <c r="K236" s="3">
        <v>6485214</v>
      </c>
      <c r="L236" s="1">
        <f t="shared" si="181"/>
        <v>4.5199344891899501E-2</v>
      </c>
      <c r="M236" s="1">
        <f t="shared" si="182"/>
        <v>4.205451840515554E-2</v>
      </c>
      <c r="N236" s="4">
        <f t="shared" si="183"/>
        <v>8399648</v>
      </c>
      <c r="O236" s="3">
        <f t="shared" si="184"/>
        <v>1299889.5869225538</v>
      </c>
      <c r="P236" s="4">
        <f t="shared" si="185"/>
        <v>10517.226033261046</v>
      </c>
      <c r="Q236">
        <f t="shared" si="186"/>
        <v>277623</v>
      </c>
      <c r="R236" s="10">
        <f t="shared" si="187"/>
        <v>9.7475149845971474E-3</v>
      </c>
      <c r="S236" s="4"/>
      <c r="T236" s="3">
        <f t="shared" si="188"/>
        <v>287590.36</v>
      </c>
      <c r="U236" s="3">
        <f t="shared" si="189"/>
        <v>64437.43</v>
      </c>
      <c r="V236" s="4">
        <f t="shared" si="157"/>
        <v>186.28571428571428</v>
      </c>
      <c r="W236" s="4">
        <f t="shared" si="158"/>
        <v>664.71428571428567</v>
      </c>
      <c r="X236" s="14">
        <f t="shared" si="146"/>
        <v>1.0701774924305476</v>
      </c>
      <c r="Y236" s="18">
        <f t="shared" si="159"/>
        <v>1.0384700006565284</v>
      </c>
      <c r="Z236" s="22">
        <f t="shared" si="190"/>
        <v>1.0348510609612691</v>
      </c>
      <c r="AA236" s="12">
        <f t="shared" si="160"/>
        <v>1.0289655478797841</v>
      </c>
    </row>
    <row r="237" spans="1:27" x14ac:dyDescent="0.25">
      <c r="A237" s="2">
        <v>44087</v>
      </c>
      <c r="B237" s="3">
        <v>28902753</v>
      </c>
      <c r="C237" s="3">
        <v>922737</v>
      </c>
      <c r="D237" s="3">
        <v>19547423</v>
      </c>
      <c r="E237" s="3">
        <v>138640</v>
      </c>
      <c r="F237" s="3">
        <v>9220</v>
      </c>
      <c r="G237" s="3">
        <v>122266</v>
      </c>
      <c r="H237" s="3">
        <v>46485</v>
      </c>
      <c r="I237" s="3">
        <v>2863</v>
      </c>
      <c r="J237" s="3">
        <v>41675</v>
      </c>
      <c r="K237" s="3">
        <v>6519573</v>
      </c>
      <c r="L237" s="1">
        <f t="shared" si="181"/>
        <v>4.5077175752412289E-2</v>
      </c>
      <c r="M237" s="1">
        <f t="shared" si="182"/>
        <v>4.1681275834059617E-2</v>
      </c>
      <c r="N237" s="4">
        <f t="shared" si="183"/>
        <v>8432593</v>
      </c>
      <c r="O237" s="3">
        <f t="shared" si="184"/>
        <v>1302854.4767095617</v>
      </c>
      <c r="P237" s="4">
        <f t="shared" si="185"/>
        <v>6333.0247154224198</v>
      </c>
      <c r="Q237">
        <f t="shared" si="186"/>
        <v>143717</v>
      </c>
      <c r="R237" s="10">
        <f t="shared" si="187"/>
        <v>4.9972815500491739E-3</v>
      </c>
      <c r="S237" s="4"/>
      <c r="T237" s="3">
        <f t="shared" si="188"/>
        <v>289027.53000000003</v>
      </c>
      <c r="U237" s="3">
        <f t="shared" si="189"/>
        <v>64852.14</v>
      </c>
      <c r="V237" s="4">
        <f t="shared" si="157"/>
        <v>189.85714285714286</v>
      </c>
      <c r="W237" s="4">
        <f t="shared" si="158"/>
        <v>678.57142857142856</v>
      </c>
      <c r="X237" s="14">
        <f t="shared" si="146"/>
        <v>1.0663709521656428</v>
      </c>
      <c r="Y237" s="18">
        <f t="shared" si="159"/>
        <v>1.0387498177687244</v>
      </c>
      <c r="Z237" s="22">
        <f t="shared" si="190"/>
        <v>1.0354768840092614</v>
      </c>
      <c r="AA237" s="12">
        <f t="shared" si="160"/>
        <v>1.0294313048099921</v>
      </c>
    </row>
    <row r="238" spans="1:27" x14ac:dyDescent="0.25">
      <c r="A238" s="2">
        <v>44088</v>
      </c>
      <c r="B238" s="3">
        <v>29190588</v>
      </c>
      <c r="C238" s="3">
        <v>927245</v>
      </c>
      <c r="D238" s="3">
        <v>19775100</v>
      </c>
      <c r="E238" s="3">
        <v>140098</v>
      </c>
      <c r="F238" s="3">
        <v>9229</v>
      </c>
      <c r="G238" s="3">
        <v>123120</v>
      </c>
      <c r="H238" s="3">
        <v>46905</v>
      </c>
      <c r="I238" s="3">
        <v>2865</v>
      </c>
      <c r="J238" s="3">
        <v>41869</v>
      </c>
      <c r="K238" s="3">
        <v>6553399</v>
      </c>
      <c r="L238" s="1">
        <f t="shared" si="181"/>
        <v>4.4789370479527801E-2</v>
      </c>
      <c r="M238" s="1">
        <f t="shared" si="182"/>
        <v>4.1373994368912113E-2</v>
      </c>
      <c r="N238" s="4">
        <f t="shared" si="183"/>
        <v>8488243</v>
      </c>
      <c r="O238" s="3">
        <f t="shared" si="184"/>
        <v>1307428.0604472584</v>
      </c>
      <c r="P238" s="4">
        <f t="shared" si="185"/>
        <v>5251.681655856315</v>
      </c>
      <c r="Q238">
        <f t="shared" si="186"/>
        <v>287835</v>
      </c>
      <c r="R238" s="10">
        <f t="shared" si="187"/>
        <v>9.9587399165747287E-3</v>
      </c>
      <c r="S238" s="4"/>
      <c r="T238" s="3">
        <f t="shared" si="188"/>
        <v>291905.88</v>
      </c>
      <c r="U238" s="3">
        <f t="shared" si="189"/>
        <v>65195.73</v>
      </c>
      <c r="V238" s="4">
        <f t="shared" si="157"/>
        <v>227.28571428571428</v>
      </c>
      <c r="W238" s="4">
        <f t="shared" si="158"/>
        <v>829</v>
      </c>
      <c r="X238" s="14">
        <f t="shared" si="146"/>
        <v>1.0679835197986216</v>
      </c>
      <c r="Y238" s="18">
        <f t="shared" si="159"/>
        <v>1.040119372341334</v>
      </c>
      <c r="Z238" s="22">
        <f t="shared" si="190"/>
        <v>1.0432108418034922</v>
      </c>
      <c r="AA238" s="12">
        <f t="shared" si="160"/>
        <v>1.0351105618572627</v>
      </c>
    </row>
    <row r="239" spans="1:27" x14ac:dyDescent="0.25">
      <c r="A239" s="2">
        <v>44089</v>
      </c>
      <c r="B239" s="3">
        <v>29558869</v>
      </c>
      <c r="C239" s="3">
        <v>934857</v>
      </c>
      <c r="D239" s="3">
        <v>20078979</v>
      </c>
      <c r="E239" s="3">
        <v>140900</v>
      </c>
      <c r="F239" s="3">
        <v>9239</v>
      </c>
      <c r="G239" s="3">
        <v>123777</v>
      </c>
      <c r="H239" s="3">
        <v>47165</v>
      </c>
      <c r="I239" s="3">
        <v>2870</v>
      </c>
      <c r="J239" s="3">
        <v>42027</v>
      </c>
      <c r="K239" s="3">
        <v>6593269</v>
      </c>
      <c r="L239" s="1">
        <f>C239/(C239+D239)</f>
        <v>4.4487688968353992E-2</v>
      </c>
      <c r="M239" s="1">
        <f>C239/B213</f>
        <v>4.1222201679010008E-2</v>
      </c>
      <c r="N239" s="4">
        <f>B239-C239-D239</f>
        <v>8545033</v>
      </c>
      <c r="O239" s="3">
        <f>L239*B239</f>
        <v>1315005.7703283208</v>
      </c>
      <c r="P239" s="4">
        <f>(O239+O238)/2-O237</f>
        <v>8362.4386782280635</v>
      </c>
      <c r="Q239">
        <f>B239-B238</f>
        <v>368281</v>
      </c>
      <c r="R239" s="10">
        <f>Q239/B238</f>
        <v>1.2616429651913829E-2</v>
      </c>
      <c r="S239" s="4"/>
      <c r="T239" s="3">
        <f>B239/$S$2</f>
        <v>295588.69</v>
      </c>
      <c r="U239" s="3">
        <f>K238/100</f>
        <v>65533.99</v>
      </c>
      <c r="V239" s="4">
        <f t="shared" si="157"/>
        <v>231.42857142857142</v>
      </c>
      <c r="W239" s="4">
        <f t="shared" si="158"/>
        <v>734.71428571428567</v>
      </c>
      <c r="X239" s="14">
        <f t="shared" si="146"/>
        <v>1.0721100288124272</v>
      </c>
      <c r="Y239" s="18">
        <f t="shared" si="159"/>
        <v>1.0420830759052184</v>
      </c>
      <c r="Z239" s="22">
        <f>E239/E232</f>
        <v>1.0378838660253247</v>
      </c>
      <c r="AA239" s="12">
        <f t="shared" si="160"/>
        <v>1.0355692172576572</v>
      </c>
    </row>
    <row r="240" spans="1:27" x14ac:dyDescent="0.25">
      <c r="A240" s="2">
        <v>44090</v>
      </c>
      <c r="B240" s="3">
        <v>29764055</v>
      </c>
      <c r="C240" s="3">
        <v>939473</v>
      </c>
      <c r="D240" s="3">
        <v>20225219</v>
      </c>
      <c r="E240" s="3">
        <v>141852</v>
      </c>
      <c r="F240" s="3">
        <v>9244</v>
      </c>
      <c r="G240" s="3">
        <v>124412</v>
      </c>
      <c r="H240" s="3">
        <v>47488</v>
      </c>
      <c r="I240" s="3">
        <v>2872</v>
      </c>
      <c r="J240" s="3">
        <v>42206</v>
      </c>
      <c r="K240" s="3">
        <v>6630051</v>
      </c>
      <c r="L240" s="1">
        <f>C240/(C240+D240)</f>
        <v>4.4388692261621385E-2</v>
      </c>
      <c r="M240" s="1">
        <f>C240/B214</f>
        <v>4.0937009052241131E-2</v>
      </c>
      <c r="N240" s="4">
        <f>B240-C240-D240</f>
        <v>8599363</v>
      </c>
      <c r="O240" s="3">
        <f>L240*B240</f>
        <v>1321187.4778529734</v>
      </c>
      <c r="P240" s="4">
        <f>(O240+O239)/2-O238</f>
        <v>10668.563643388683</v>
      </c>
      <c r="Q240">
        <f>B240-B239</f>
        <v>205186</v>
      </c>
      <c r="R240" s="10">
        <f>Q240/B239</f>
        <v>6.941605242067956E-3</v>
      </c>
      <c r="S240" s="4"/>
      <c r="T240" s="3">
        <f>B240/$S$2</f>
        <v>297640.55</v>
      </c>
      <c r="U240" s="3">
        <f>K239/100</f>
        <v>65932.69</v>
      </c>
      <c r="V240" s="4">
        <f t="shared" si="157"/>
        <v>252</v>
      </c>
      <c r="W240" s="4">
        <f t="shared" si="158"/>
        <v>816.71428571428567</v>
      </c>
      <c r="X240" s="14">
        <f t="shared" si="146"/>
        <v>1.0682005530271195</v>
      </c>
      <c r="Y240" s="18">
        <f t="shared" si="159"/>
        <v>1.0422535454819128</v>
      </c>
      <c r="Z240" s="22">
        <f>E240/E233</f>
        <v>1.0419950784148089</v>
      </c>
      <c r="AA240" s="12">
        <f t="shared" si="160"/>
        <v>1.0385793018983467</v>
      </c>
    </row>
    <row r="241" spans="1:27" x14ac:dyDescent="0.25">
      <c r="A241" s="2">
        <v>44091</v>
      </c>
      <c r="B241" s="3">
        <v>30078889</v>
      </c>
      <c r="C241" s="3">
        <v>944887</v>
      </c>
      <c r="D241" s="3">
        <v>20439713</v>
      </c>
      <c r="E241" s="3">
        <v>142879</v>
      </c>
      <c r="F241" s="3">
        <v>9249</v>
      </c>
      <c r="G241" s="3">
        <v>124984</v>
      </c>
      <c r="H241" s="3">
        <v>47688</v>
      </c>
      <c r="I241" s="3">
        <v>2873</v>
      </c>
      <c r="J241" s="3">
        <v>42279</v>
      </c>
      <c r="K241" s="3">
        <v>6674411</v>
      </c>
      <c r="L241" s="1">
        <f t="shared" ref="L241:L247" si="191">C241/(C241+D241)</f>
        <v>4.4185395097406543E-2</v>
      </c>
      <c r="M241" s="1">
        <f t="shared" ref="M241:M247" si="192">C241/B215</f>
        <v>4.0721688405023854E-2</v>
      </c>
      <c r="N241" s="4">
        <f t="shared" ref="N241:N247" si="193">B241-C241-D241</f>
        <v>8694289</v>
      </c>
      <c r="O241" s="3">
        <f t="shared" ref="O241:O247" si="194">L241*B241</f>
        <v>1329047.5945560357</v>
      </c>
      <c r="P241" s="4">
        <f t="shared" ref="P241:P247" si="195">(O241+O240)/2-O239</f>
        <v>10111.765876183752</v>
      </c>
      <c r="Q241">
        <f t="shared" ref="Q241:Q247" si="196">B241-B240</f>
        <v>314834</v>
      </c>
      <c r="R241" s="10">
        <f t="shared" ref="R241:R247" si="197">Q241/B240</f>
        <v>1.0577658185351425E-2</v>
      </c>
      <c r="S241" s="4"/>
      <c r="T241" s="3">
        <f t="shared" ref="T241:T247" si="198">B241/$S$2</f>
        <v>300788.89</v>
      </c>
      <c r="U241" s="3">
        <f t="shared" ref="U241:U247" si="199">K240/100</f>
        <v>66300.509999999995</v>
      </c>
      <c r="V241" s="4">
        <f t="shared" si="157"/>
        <v>257.28571428571428</v>
      </c>
      <c r="W241" s="4">
        <f t="shared" si="158"/>
        <v>846.14285714285711</v>
      </c>
      <c r="X241" s="14">
        <f t="shared" si="146"/>
        <v>1.0680708695458419</v>
      </c>
      <c r="Y241" s="18">
        <f t="shared" si="159"/>
        <v>1.0434390345672222</v>
      </c>
      <c r="Z241" s="22">
        <f t="shared" ref="Z241:Z247" si="200">E241/E234</f>
        <v>1.0432474663395543</v>
      </c>
      <c r="AA241" s="12">
        <f t="shared" si="160"/>
        <v>1.0392485889249679</v>
      </c>
    </row>
    <row r="242" spans="1:27" x14ac:dyDescent="0.25">
      <c r="A242" s="2">
        <v>44092</v>
      </c>
      <c r="B242" s="3">
        <v>30406197</v>
      </c>
      <c r="C242" s="3">
        <v>950520</v>
      </c>
      <c r="D242" s="3">
        <v>20683110</v>
      </c>
      <c r="E242" s="3">
        <v>144053</v>
      </c>
      <c r="F242" s="3">
        <v>9256</v>
      </c>
      <c r="G242" s="3">
        <v>125654</v>
      </c>
      <c r="H242" s="3">
        <v>48219</v>
      </c>
      <c r="I242" s="3">
        <v>2875</v>
      </c>
      <c r="J242" s="3">
        <v>42530</v>
      </c>
      <c r="K242" s="3">
        <v>6723933</v>
      </c>
      <c r="L242" s="1">
        <f t="shared" si="191"/>
        <v>4.3937147857294405E-2</v>
      </c>
      <c r="M242" s="1">
        <f t="shared" si="192"/>
        <v>4.0585099719398686E-2</v>
      </c>
      <c r="N242" s="4">
        <f t="shared" si="193"/>
        <v>8772567</v>
      </c>
      <c r="O242" s="3">
        <f t="shared" si="194"/>
        <v>1335961.5733670215</v>
      </c>
      <c r="P242" s="4">
        <f t="shared" si="195"/>
        <v>11317.106108555337</v>
      </c>
      <c r="Q242">
        <f t="shared" si="196"/>
        <v>327308</v>
      </c>
      <c r="R242" s="10">
        <f t="shared" si="197"/>
        <v>1.0881651912076939E-2</v>
      </c>
      <c r="S242" s="4"/>
      <c r="T242" s="3">
        <f t="shared" si="198"/>
        <v>304061.96999999997</v>
      </c>
      <c r="U242" s="3">
        <f t="shared" si="199"/>
        <v>66744.11</v>
      </c>
      <c r="V242" s="4">
        <f t="shared" si="157"/>
        <v>300.14285714285717</v>
      </c>
      <c r="W242" s="4">
        <f t="shared" si="158"/>
        <v>911</v>
      </c>
      <c r="X242" s="14">
        <f t="shared" si="146"/>
        <v>1.0675803549493841</v>
      </c>
      <c r="Y242" s="18">
        <f t="shared" si="159"/>
        <v>1.0434824914649761</v>
      </c>
      <c r="Z242" s="22">
        <f t="shared" si="200"/>
        <v>1.0463188936343299</v>
      </c>
      <c r="AA242" s="12">
        <f t="shared" si="160"/>
        <v>1.0455570493082962</v>
      </c>
    </row>
    <row r="243" spans="1:27" x14ac:dyDescent="0.25">
      <c r="A243" s="2">
        <v>44093</v>
      </c>
      <c r="B243" s="3">
        <v>30688150</v>
      </c>
      <c r="C243" s="3">
        <v>955866</v>
      </c>
      <c r="D243" s="3">
        <v>20922189</v>
      </c>
      <c r="E243" s="3">
        <v>144607</v>
      </c>
      <c r="F243" s="3">
        <v>9262</v>
      </c>
      <c r="G243" s="3">
        <v>125984</v>
      </c>
      <c r="H243" s="3">
        <v>48317</v>
      </c>
      <c r="I243" s="3">
        <v>2876</v>
      </c>
      <c r="J243" s="3">
        <v>42573</v>
      </c>
      <c r="K243" s="3">
        <v>6768119</v>
      </c>
      <c r="L243" s="1">
        <f t="shared" si="191"/>
        <v>4.3690629720055094E-2</v>
      </c>
      <c r="M243" s="1">
        <f t="shared" si="192"/>
        <v>4.0421650147498392E-2</v>
      </c>
      <c r="N243" s="4">
        <f t="shared" si="193"/>
        <v>8810095</v>
      </c>
      <c r="O243" s="3">
        <f t="shared" si="194"/>
        <v>1340784.5984435086</v>
      </c>
      <c r="P243" s="4">
        <f t="shared" si="195"/>
        <v>9325.4913492293563</v>
      </c>
      <c r="Q243">
        <f t="shared" si="196"/>
        <v>281953</v>
      </c>
      <c r="R243" s="10">
        <f t="shared" si="197"/>
        <v>9.2728794725627801E-3</v>
      </c>
      <c r="S243" s="4"/>
      <c r="T243" s="3">
        <f t="shared" si="198"/>
        <v>306881.5</v>
      </c>
      <c r="U243" s="3">
        <f t="shared" si="199"/>
        <v>67239.33</v>
      </c>
      <c r="V243" s="4">
        <f t="shared" si="157"/>
        <v>284.85714285714283</v>
      </c>
      <c r="W243" s="4">
        <f t="shared" si="158"/>
        <v>920.42857142857144</v>
      </c>
      <c r="X243" s="14">
        <f t="shared" si="146"/>
        <v>1.0670785348994312</v>
      </c>
      <c r="Y243" s="18">
        <f t="shared" si="159"/>
        <v>1.0436230785907759</v>
      </c>
      <c r="Z243" s="22">
        <f t="shared" si="200"/>
        <v>1.0466329868851509</v>
      </c>
      <c r="AA243" s="12">
        <f t="shared" si="160"/>
        <v>1.0430455713144657</v>
      </c>
    </row>
    <row r="244" spans="1:27" x14ac:dyDescent="0.25">
      <c r="A244" s="2">
        <v>44094</v>
      </c>
      <c r="B244" s="3">
        <v>30935011</v>
      </c>
      <c r="C244" s="3">
        <v>959565</v>
      </c>
      <c r="D244" s="3">
        <v>21159459</v>
      </c>
      <c r="E244" s="3">
        <v>145750</v>
      </c>
      <c r="F244" s="3">
        <v>9267</v>
      </c>
      <c r="G244" s="3">
        <v>126592</v>
      </c>
      <c r="H244" s="3">
        <v>48950</v>
      </c>
      <c r="I244" s="3">
        <v>2876</v>
      </c>
      <c r="J244" s="3">
        <v>42868</v>
      </c>
      <c r="K244" s="3">
        <v>6804814</v>
      </c>
      <c r="L244" s="1">
        <f t="shared" si="191"/>
        <v>4.3381887012736188E-2</v>
      </c>
      <c r="M244" s="1">
        <f t="shared" si="192"/>
        <v>4.0167398170299067E-2</v>
      </c>
      <c r="N244" s="4">
        <f t="shared" si="193"/>
        <v>8815987</v>
      </c>
      <c r="O244" s="3">
        <f t="shared" si="194"/>
        <v>1342019.1519397511</v>
      </c>
      <c r="P244" s="4">
        <f t="shared" si="195"/>
        <v>5440.301824608352</v>
      </c>
      <c r="Q244">
        <f t="shared" si="196"/>
        <v>246861</v>
      </c>
      <c r="R244" s="10">
        <f t="shared" si="197"/>
        <v>8.0441799196106639E-3</v>
      </c>
      <c r="S244" s="4"/>
      <c r="T244" s="3">
        <f t="shared" si="198"/>
        <v>309350.11</v>
      </c>
      <c r="U244" s="3">
        <f t="shared" si="199"/>
        <v>67681.19</v>
      </c>
      <c r="V244" s="4">
        <f t="shared" si="157"/>
        <v>352.14285714285717</v>
      </c>
      <c r="W244" s="4">
        <f t="shared" si="158"/>
        <v>1015.7142857142857</v>
      </c>
      <c r="X244" s="14">
        <f t="shared" si="146"/>
        <v>1.070313647976717</v>
      </c>
      <c r="Y244" s="18">
        <f t="shared" si="159"/>
        <v>1.0437514849515452</v>
      </c>
      <c r="Z244" s="22">
        <f t="shared" si="200"/>
        <v>1.0512839007501442</v>
      </c>
      <c r="AA244" s="12">
        <f t="shared" si="160"/>
        <v>1.0530278584489621</v>
      </c>
    </row>
    <row r="245" spans="1:27" x14ac:dyDescent="0.25">
      <c r="A245" s="2">
        <v>44095</v>
      </c>
      <c r="B245" s="3">
        <v>31245797</v>
      </c>
      <c r="C245" s="3">
        <v>963693</v>
      </c>
      <c r="D245" s="3">
        <v>21394593</v>
      </c>
      <c r="E245" s="3">
        <v>147583</v>
      </c>
      <c r="F245" s="3">
        <v>9279</v>
      </c>
      <c r="G245" s="3">
        <v>127684</v>
      </c>
      <c r="H245" s="3">
        <v>49442</v>
      </c>
      <c r="I245" s="3">
        <v>2879</v>
      </c>
      <c r="J245" s="3">
        <v>43093</v>
      </c>
      <c r="K245" s="3">
        <v>6856884</v>
      </c>
      <c r="L245" s="1">
        <f t="shared" si="191"/>
        <v>4.310227537119795E-2</v>
      </c>
      <c r="M245" s="1">
        <f t="shared" si="192"/>
        <v>3.9860178560999465E-2</v>
      </c>
      <c r="N245" s="4">
        <f t="shared" si="193"/>
        <v>8887511</v>
      </c>
      <c r="O245" s="3">
        <f t="shared" si="194"/>
        <v>1346764.9464865508</v>
      </c>
      <c r="P245" s="4">
        <f t="shared" si="195"/>
        <v>3607.450769642368</v>
      </c>
      <c r="Q245">
        <f t="shared" si="196"/>
        <v>310786</v>
      </c>
      <c r="R245" s="10">
        <f t="shared" si="197"/>
        <v>1.0046416340372403E-2</v>
      </c>
      <c r="S245" s="4"/>
      <c r="T245" s="3">
        <f t="shared" si="198"/>
        <v>312457.96999999997</v>
      </c>
      <c r="U245" s="3">
        <f t="shared" si="199"/>
        <v>68048.14</v>
      </c>
      <c r="V245" s="4">
        <f t="shared" si="157"/>
        <v>362.42857142857144</v>
      </c>
      <c r="W245" s="4">
        <f t="shared" si="158"/>
        <v>1069.2857142857142</v>
      </c>
      <c r="X245" s="14">
        <f t="shared" si="146"/>
        <v>1.0704065639239606</v>
      </c>
      <c r="Y245" s="18">
        <f t="shared" si="159"/>
        <v>1.0463095563081082</v>
      </c>
      <c r="Z245" s="22">
        <f t="shared" si="200"/>
        <v>1.0534268868934602</v>
      </c>
      <c r="AA245" s="12">
        <f t="shared" si="160"/>
        <v>1.0540880503144654</v>
      </c>
    </row>
    <row r="246" spans="1:27" x14ac:dyDescent="0.25">
      <c r="A246" s="2">
        <v>44096</v>
      </c>
      <c r="B246" s="3">
        <v>31517087</v>
      </c>
      <c r="C246" s="3">
        <v>969578</v>
      </c>
      <c r="D246" s="3">
        <v>21624434</v>
      </c>
      <c r="E246" s="3">
        <v>148855</v>
      </c>
      <c r="F246" s="3">
        <v>9286</v>
      </c>
      <c r="G246" s="3">
        <v>128890</v>
      </c>
      <c r="H246" s="3">
        <v>49944</v>
      </c>
      <c r="I246" s="3">
        <v>2883</v>
      </c>
      <c r="J246" s="3">
        <v>43326</v>
      </c>
      <c r="K246" s="3">
        <v>6896218</v>
      </c>
      <c r="L246" s="1">
        <f t="shared" si="191"/>
        <v>4.2913051475762694E-2</v>
      </c>
      <c r="M246" s="1">
        <f t="shared" si="192"/>
        <v>3.9651278396282054E-2</v>
      </c>
      <c r="N246" s="4">
        <f t="shared" si="193"/>
        <v>8923075</v>
      </c>
      <c r="O246" s="3">
        <f t="shared" si="194"/>
        <v>1352494.3767970912</v>
      </c>
      <c r="P246" s="4">
        <f t="shared" si="195"/>
        <v>7610.5097020699177</v>
      </c>
      <c r="Q246">
        <f t="shared" si="196"/>
        <v>271290</v>
      </c>
      <c r="R246" s="10">
        <f t="shared" si="197"/>
        <v>8.6824477544931878E-3</v>
      </c>
      <c r="S246" s="4"/>
      <c r="T246" s="3">
        <f t="shared" si="198"/>
        <v>315170.87</v>
      </c>
      <c r="U246" s="3">
        <f t="shared" si="199"/>
        <v>68568.84</v>
      </c>
      <c r="V246" s="4">
        <f t="shared" si="157"/>
        <v>397</v>
      </c>
      <c r="W246" s="4">
        <f t="shared" si="158"/>
        <v>1136.4285714285713</v>
      </c>
      <c r="X246" s="14">
        <f t="shared" si="146"/>
        <v>1.0662480692343135</v>
      </c>
      <c r="Y246" s="18">
        <f t="shared" si="159"/>
        <v>1.0459482238628517</v>
      </c>
      <c r="Z246" s="22">
        <f t="shared" si="200"/>
        <v>1.056458481192335</v>
      </c>
      <c r="AA246" s="12">
        <f t="shared" si="160"/>
        <v>1.0589208099226122</v>
      </c>
    </row>
    <row r="247" spans="1:27" x14ac:dyDescent="0.25">
      <c r="A247" s="2">
        <v>44097</v>
      </c>
      <c r="B247" s="3">
        <v>31779835</v>
      </c>
      <c r="C247" s="3">
        <v>975104</v>
      </c>
      <c r="D247" s="3">
        <v>21890442</v>
      </c>
      <c r="E247" s="3">
        <v>149939</v>
      </c>
      <c r="F247" s="3">
        <v>9294</v>
      </c>
      <c r="G247" s="3">
        <v>129850</v>
      </c>
      <c r="H247" s="3">
        <v>50273</v>
      </c>
      <c r="I247" s="3">
        <v>2885</v>
      </c>
      <c r="J247" s="3">
        <v>43661</v>
      </c>
      <c r="K247" s="3">
        <v>6933548</v>
      </c>
      <c r="L247" s="1">
        <f t="shared" si="191"/>
        <v>4.2645122053940894E-2</v>
      </c>
      <c r="M247" s="1">
        <f t="shared" si="192"/>
        <v>3.9422913339323358E-2</v>
      </c>
      <c r="N247" s="4">
        <f t="shared" si="193"/>
        <v>8914289</v>
      </c>
      <c r="O247" s="3">
        <f t="shared" si="194"/>
        <v>1355254.9424291027</v>
      </c>
      <c r="P247" s="4">
        <f t="shared" si="195"/>
        <v>7109.7131265462376</v>
      </c>
      <c r="Q247">
        <f t="shared" si="196"/>
        <v>262748</v>
      </c>
      <c r="R247" s="10">
        <f t="shared" si="197"/>
        <v>8.3366841611980189E-3</v>
      </c>
      <c r="S247" s="4"/>
      <c r="T247" s="3">
        <f t="shared" si="198"/>
        <v>317798.34999999998</v>
      </c>
      <c r="U247" s="3">
        <f t="shared" si="199"/>
        <v>68962.179999999993</v>
      </c>
      <c r="V247" s="4">
        <f t="shared" si="157"/>
        <v>397.85714285714283</v>
      </c>
      <c r="W247" s="4">
        <f t="shared" si="158"/>
        <v>1155.2857142857142</v>
      </c>
      <c r="X247" s="14">
        <f t="shared" si="146"/>
        <v>1.0677253149814432</v>
      </c>
      <c r="Y247" s="18">
        <f t="shared" si="159"/>
        <v>1.0457759676358447</v>
      </c>
      <c r="Z247" s="22">
        <f t="shared" si="200"/>
        <v>1.0570101232270253</v>
      </c>
      <c r="AA247" s="12">
        <f t="shared" si="160"/>
        <v>1.0586463948787062</v>
      </c>
    </row>
    <row r="248" spans="1:27" x14ac:dyDescent="0.25">
      <c r="A248" s="2">
        <v>44098</v>
      </c>
      <c r="B248" s="3">
        <v>32227277</v>
      </c>
      <c r="C248" s="3">
        <v>982949</v>
      </c>
      <c r="D248" s="3">
        <v>22232480</v>
      </c>
      <c r="E248" s="3">
        <v>151087</v>
      </c>
      <c r="F248" s="3">
        <v>9297</v>
      </c>
      <c r="G248" s="3">
        <v>130576</v>
      </c>
      <c r="H248" s="3">
        <v>50637</v>
      </c>
      <c r="I248" s="3">
        <v>2885</v>
      </c>
      <c r="J248" s="3">
        <v>43902</v>
      </c>
      <c r="K248" s="3">
        <v>6977658</v>
      </c>
      <c r="L248" s="1">
        <f t="shared" ref="L248:L255" si="201">C248/(C248+D248)</f>
        <v>4.2340333232696238E-2</v>
      </c>
      <c r="M248" s="1">
        <f t="shared" ref="M248:M255" si="202">C248/B222</f>
        <v>3.9323534504251322E-2</v>
      </c>
      <c r="N248" s="4">
        <f t="shared" ref="N248:N255" si="203">B248-C248-D248</f>
        <v>9011848</v>
      </c>
      <c r="O248" s="3">
        <f t="shared" ref="O248:O255" si="204">L248*B248</f>
        <v>1364513.6473624071</v>
      </c>
      <c r="P248" s="4">
        <f t="shared" ref="P248:P255" si="205">(O248+O247)/2-O246</f>
        <v>7389.9180986636784</v>
      </c>
      <c r="Q248">
        <f t="shared" ref="Q248:Q255" si="206">B248-B247</f>
        <v>447442</v>
      </c>
      <c r="R248" s="10">
        <f t="shared" ref="R248:R255" si="207">Q248/B247</f>
        <v>1.4079431186474065E-2</v>
      </c>
      <c r="S248" s="4"/>
      <c r="T248" s="3">
        <f t="shared" ref="T248:T255" si="208">B248/$S$2</f>
        <v>322272.77</v>
      </c>
      <c r="U248" s="3">
        <f t="shared" ref="U248:U255" si="209">K247/100</f>
        <v>69335.48</v>
      </c>
      <c r="V248" s="4">
        <f t="shared" si="157"/>
        <v>421.28571428571428</v>
      </c>
      <c r="W248" s="4">
        <f t="shared" si="158"/>
        <v>1172.5714285714287</v>
      </c>
      <c r="X248" s="14">
        <f t="shared" ref="X248:X255" si="210">B248/B241</f>
        <v>1.0714251114793503</v>
      </c>
      <c r="Y248" s="18">
        <f t="shared" ref="Y248:Y255" si="211">K248/K241</f>
        <v>1.045434271278769</v>
      </c>
      <c r="Z248" s="22">
        <f t="shared" ref="Z248:Z255" si="212">E248/E241</f>
        <v>1.0574472105767818</v>
      </c>
      <c r="AA248" s="12">
        <f t="shared" ref="AA248:AA255" si="213">H248/H241</f>
        <v>1.0618394564670357</v>
      </c>
    </row>
    <row r="249" spans="1:27" x14ac:dyDescent="0.25">
      <c r="A249" s="2">
        <v>44099</v>
      </c>
      <c r="B249" s="3">
        <v>32562075</v>
      </c>
      <c r="C249" s="3">
        <v>988864</v>
      </c>
      <c r="D249" s="3">
        <v>22472106</v>
      </c>
      <c r="E249" s="3">
        <v>152717</v>
      </c>
      <c r="F249" s="3">
        <v>9306</v>
      </c>
      <c r="G249" s="3">
        <v>131709</v>
      </c>
      <c r="H249" s="3">
        <v>51166</v>
      </c>
      <c r="I249" s="3">
        <v>2886</v>
      </c>
      <c r="J249" s="3">
        <v>44278</v>
      </c>
      <c r="K249" s="3">
        <v>7032712</v>
      </c>
      <c r="L249" s="1">
        <f t="shared" si="201"/>
        <v>4.2149322896708877E-2</v>
      </c>
      <c r="M249" s="1">
        <f t="shared" si="202"/>
        <v>3.9205305028892815E-2</v>
      </c>
      <c r="N249" s="4">
        <f t="shared" si="203"/>
        <v>9101105</v>
      </c>
      <c r="O249" s="3">
        <f t="shared" si="204"/>
        <v>1372469.4133618516</v>
      </c>
      <c r="P249" s="4">
        <f t="shared" si="205"/>
        <v>13236.587933026487</v>
      </c>
      <c r="Q249">
        <f t="shared" si="206"/>
        <v>334798</v>
      </c>
      <c r="R249" s="10">
        <f t="shared" si="207"/>
        <v>1.0388653065538239E-2</v>
      </c>
      <c r="S249" s="4"/>
      <c r="T249" s="3">
        <f t="shared" si="208"/>
        <v>325620.75</v>
      </c>
      <c r="U249" s="3">
        <f t="shared" si="209"/>
        <v>69776.58</v>
      </c>
      <c r="V249" s="4">
        <f t="shared" si="157"/>
        <v>421</v>
      </c>
      <c r="W249" s="4">
        <f t="shared" si="158"/>
        <v>1237.7142857142858</v>
      </c>
      <c r="X249" s="14">
        <f t="shared" si="210"/>
        <v>1.0709025860748058</v>
      </c>
      <c r="Y249" s="18">
        <f t="shared" si="211"/>
        <v>1.0459223790599936</v>
      </c>
      <c r="Z249" s="22">
        <f t="shared" si="212"/>
        <v>1.0601445301382131</v>
      </c>
      <c r="AA249" s="12">
        <f t="shared" si="213"/>
        <v>1.0611169870797819</v>
      </c>
    </row>
    <row r="250" spans="1:27" x14ac:dyDescent="0.25">
      <c r="A250" s="2">
        <v>44100</v>
      </c>
      <c r="B250" s="3">
        <v>32840012</v>
      </c>
      <c r="C250" s="3">
        <v>994143</v>
      </c>
      <c r="D250" s="3">
        <v>22715380</v>
      </c>
      <c r="E250" s="3">
        <v>153770</v>
      </c>
      <c r="F250" s="3">
        <v>9313</v>
      </c>
      <c r="G250" s="3">
        <v>132253</v>
      </c>
      <c r="H250" s="3">
        <v>51439</v>
      </c>
      <c r="I250" s="3">
        <v>2887</v>
      </c>
      <c r="J250" s="3">
        <v>44405</v>
      </c>
      <c r="K250" s="3">
        <v>7078089</v>
      </c>
      <c r="L250" s="1">
        <f t="shared" si="201"/>
        <v>4.1930113904020759E-2</v>
      </c>
      <c r="M250" s="1">
        <f t="shared" si="202"/>
        <v>3.9009303086820456E-2</v>
      </c>
      <c r="N250" s="4">
        <f t="shared" si="203"/>
        <v>9130489</v>
      </c>
      <c r="O250" s="3">
        <f t="shared" si="204"/>
        <v>1376985.4437694086</v>
      </c>
      <c r="P250" s="4">
        <f t="shared" si="205"/>
        <v>10213.78120322316</v>
      </c>
      <c r="Q250">
        <f t="shared" si="206"/>
        <v>277937</v>
      </c>
      <c r="R250" s="10">
        <f t="shared" si="207"/>
        <v>8.5356046873548454E-3</v>
      </c>
      <c r="S250" s="4"/>
      <c r="T250" s="3">
        <f t="shared" si="208"/>
        <v>328400.12</v>
      </c>
      <c r="U250" s="3">
        <f t="shared" si="209"/>
        <v>70327.12</v>
      </c>
      <c r="V250" s="4">
        <f t="shared" si="157"/>
        <v>446</v>
      </c>
      <c r="W250" s="4">
        <f t="shared" si="158"/>
        <v>1309</v>
      </c>
      <c r="X250" s="14">
        <f t="shared" si="210"/>
        <v>1.0701202907311129</v>
      </c>
      <c r="Y250" s="18">
        <f t="shared" si="211"/>
        <v>1.0457985446177882</v>
      </c>
      <c r="Z250" s="22">
        <f t="shared" si="212"/>
        <v>1.0633648440255312</v>
      </c>
      <c r="AA250" s="12">
        <f t="shared" si="213"/>
        <v>1.0646149388414017</v>
      </c>
    </row>
    <row r="251" spans="1:27" x14ac:dyDescent="0.25">
      <c r="A251" s="2">
        <v>44101</v>
      </c>
      <c r="B251" s="3">
        <v>33079764</v>
      </c>
      <c r="C251" s="3">
        <v>997734</v>
      </c>
      <c r="D251" s="3">
        <v>22925667</v>
      </c>
      <c r="E251" s="3">
        <v>155428</v>
      </c>
      <c r="F251" s="3">
        <v>9318</v>
      </c>
      <c r="G251" s="3">
        <v>133204</v>
      </c>
      <c r="H251" s="3">
        <v>52134</v>
      </c>
      <c r="I251" s="3">
        <v>2888</v>
      </c>
      <c r="J251" s="3">
        <v>44875</v>
      </c>
      <c r="K251" s="3">
        <v>7115008</v>
      </c>
      <c r="L251" s="1">
        <f t="shared" si="201"/>
        <v>4.1705357862788825E-2</v>
      </c>
      <c r="M251" s="1">
        <f t="shared" si="202"/>
        <v>3.8747490159280661E-2</v>
      </c>
      <c r="N251" s="4">
        <f t="shared" si="203"/>
        <v>9156363</v>
      </c>
      <c r="O251" s="3">
        <f t="shared" si="204"/>
        <v>1379603.3956365988</v>
      </c>
      <c r="P251" s="4">
        <f t="shared" si="205"/>
        <v>5825.006341152126</v>
      </c>
      <c r="Q251">
        <f t="shared" si="206"/>
        <v>239752</v>
      </c>
      <c r="R251" s="10">
        <f t="shared" si="207"/>
        <v>7.3006063456980469E-3</v>
      </c>
      <c r="S251" s="4"/>
      <c r="T251" s="3">
        <f t="shared" si="208"/>
        <v>330797.64</v>
      </c>
      <c r="U251" s="3">
        <f t="shared" si="209"/>
        <v>70780.89</v>
      </c>
      <c r="V251" s="4">
        <f t="shared" si="157"/>
        <v>454.85714285714283</v>
      </c>
      <c r="W251" s="4">
        <f t="shared" si="158"/>
        <v>1382.5714285714287</v>
      </c>
      <c r="X251" s="14">
        <f t="shared" si="210"/>
        <v>1.0693309273431324</v>
      </c>
      <c r="Y251" s="18">
        <f t="shared" si="211"/>
        <v>1.0455844935658785</v>
      </c>
      <c r="Z251" s="22">
        <f t="shared" si="212"/>
        <v>1.066401372212693</v>
      </c>
      <c r="AA251" s="12">
        <f t="shared" si="213"/>
        <v>1.0650459652706843</v>
      </c>
    </row>
    <row r="252" spans="1:27" x14ac:dyDescent="0.25">
      <c r="A252" s="2">
        <v>44102</v>
      </c>
      <c r="B252" s="3">
        <v>33353615</v>
      </c>
      <c r="C252" s="3">
        <v>1001646</v>
      </c>
      <c r="D252" s="3">
        <v>23151081</v>
      </c>
      <c r="E252" s="3">
        <v>157219</v>
      </c>
      <c r="F252" s="3">
        <v>9328</v>
      </c>
      <c r="G252" s="3">
        <v>134551</v>
      </c>
      <c r="H252" s="3">
        <v>52449</v>
      </c>
      <c r="I252" s="3">
        <v>2889</v>
      </c>
      <c r="J252" s="3">
        <v>45039</v>
      </c>
      <c r="K252" s="3">
        <v>7148045</v>
      </c>
      <c r="L252" s="1">
        <f t="shared" si="201"/>
        <v>4.1471341931699886E-2</v>
      </c>
      <c r="M252" s="1">
        <f t="shared" si="202"/>
        <v>3.8478361333481356E-2</v>
      </c>
      <c r="N252" s="4">
        <f t="shared" si="203"/>
        <v>9200888</v>
      </c>
      <c r="O252" s="3">
        <f t="shared" si="204"/>
        <v>1383219.1723232742</v>
      </c>
      <c r="P252" s="4">
        <f t="shared" si="205"/>
        <v>4425.8402105278801</v>
      </c>
      <c r="Q252">
        <f t="shared" si="206"/>
        <v>273851</v>
      </c>
      <c r="R252" s="10">
        <f t="shared" si="207"/>
        <v>8.278505251730333E-3</v>
      </c>
      <c r="S252" s="4"/>
      <c r="T252" s="3">
        <f t="shared" si="208"/>
        <v>333536.15000000002</v>
      </c>
      <c r="U252" s="3">
        <f t="shared" si="209"/>
        <v>71150.080000000002</v>
      </c>
      <c r="V252" s="4">
        <f t="shared" si="157"/>
        <v>429.57142857142856</v>
      </c>
      <c r="W252" s="4">
        <f t="shared" si="158"/>
        <v>1376.5714285714287</v>
      </c>
      <c r="X252" s="14">
        <f t="shared" si="210"/>
        <v>1.0674592489991535</v>
      </c>
      <c r="Y252" s="18">
        <f t="shared" si="211"/>
        <v>1.042462582129142</v>
      </c>
      <c r="Z252" s="22">
        <f t="shared" si="212"/>
        <v>1.0652920729352298</v>
      </c>
      <c r="AA252" s="12">
        <f t="shared" si="213"/>
        <v>1.0608187371061042</v>
      </c>
    </row>
    <row r="253" spans="1:27" x14ac:dyDescent="0.25">
      <c r="A253" s="2">
        <v>44103</v>
      </c>
      <c r="B253" s="3">
        <v>33641553</v>
      </c>
      <c r="C253" s="3">
        <v>1007755</v>
      </c>
      <c r="D253" s="3">
        <v>23387690</v>
      </c>
      <c r="E253" s="3">
        <v>158991</v>
      </c>
      <c r="F253" s="3">
        <v>9340</v>
      </c>
      <c r="G253" s="3">
        <v>135765</v>
      </c>
      <c r="H253" s="3">
        <v>53115</v>
      </c>
      <c r="I253" s="3">
        <v>2892</v>
      </c>
      <c r="J253" s="3">
        <v>45452</v>
      </c>
      <c r="K253" s="3">
        <v>7190230</v>
      </c>
      <c r="L253" s="1">
        <f t="shared" si="201"/>
        <v>4.1309146031154584E-2</v>
      </c>
      <c r="M253" s="1">
        <f t="shared" si="202"/>
        <v>3.8310606984505065E-2</v>
      </c>
      <c r="N253" s="4">
        <f t="shared" si="203"/>
        <v>9246108</v>
      </c>
      <c r="O253" s="3">
        <f t="shared" si="204"/>
        <v>1389703.8255918266</v>
      </c>
      <c r="P253" s="4">
        <f t="shared" si="205"/>
        <v>6858.1033209515736</v>
      </c>
      <c r="Q253">
        <f t="shared" si="206"/>
        <v>287938</v>
      </c>
      <c r="R253" s="10">
        <f t="shared" si="207"/>
        <v>8.632887319710323E-3</v>
      </c>
      <c r="S253" s="4"/>
      <c r="T253" s="3">
        <f t="shared" si="208"/>
        <v>336415.53</v>
      </c>
      <c r="U253" s="3">
        <f t="shared" si="209"/>
        <v>71480.45</v>
      </c>
      <c r="V253" s="4">
        <f t="shared" si="157"/>
        <v>453</v>
      </c>
      <c r="W253" s="4">
        <f t="shared" si="158"/>
        <v>1448</v>
      </c>
      <c r="X253" s="14">
        <f t="shared" si="210"/>
        <v>1.0674068006348429</v>
      </c>
      <c r="Y253" s="18">
        <f t="shared" si="211"/>
        <v>1.0426338030497295</v>
      </c>
      <c r="Z253" s="22">
        <f t="shared" si="212"/>
        <v>1.0680931107453562</v>
      </c>
      <c r="AA253" s="12">
        <f t="shared" si="213"/>
        <v>1.0634911100432485</v>
      </c>
    </row>
    <row r="254" spans="1:27" x14ac:dyDescent="0.25">
      <c r="A254" s="2">
        <v>44104</v>
      </c>
      <c r="B254" s="3">
        <v>33968093</v>
      </c>
      <c r="C254" s="3">
        <v>1014161</v>
      </c>
      <c r="D254" s="3">
        <v>23637164</v>
      </c>
      <c r="E254" s="3">
        <v>161107</v>
      </c>
      <c r="F254" s="3">
        <v>9346</v>
      </c>
      <c r="G254" s="3">
        <v>137181</v>
      </c>
      <c r="H254" s="3">
        <v>54059</v>
      </c>
      <c r="I254" s="3">
        <v>2896</v>
      </c>
      <c r="J254" s="3">
        <v>46088</v>
      </c>
      <c r="K254" s="3">
        <v>7233042</v>
      </c>
      <c r="L254" s="1">
        <f t="shared" si="201"/>
        <v>4.1140222685798838E-2</v>
      </c>
      <c r="M254" s="1">
        <f t="shared" si="202"/>
        <v>3.8112767471384826E-2</v>
      </c>
      <c r="N254" s="4">
        <f t="shared" si="203"/>
        <v>9316768</v>
      </c>
      <c r="O254" s="3">
        <f t="shared" si="204"/>
        <v>1397454.9102319246</v>
      </c>
      <c r="P254" s="4">
        <f t="shared" si="205"/>
        <v>10360.19558860152</v>
      </c>
      <c r="Q254">
        <f t="shared" si="206"/>
        <v>326540</v>
      </c>
      <c r="R254" s="10">
        <f t="shared" si="207"/>
        <v>9.7064484508191402E-3</v>
      </c>
      <c r="S254" s="4"/>
      <c r="T254" s="3">
        <f t="shared" si="208"/>
        <v>339680.93</v>
      </c>
      <c r="U254" s="3">
        <f t="shared" si="209"/>
        <v>71902.3</v>
      </c>
      <c r="V254" s="4">
        <f t="shared" si="157"/>
        <v>540.85714285714289</v>
      </c>
      <c r="W254" s="4">
        <f t="shared" si="158"/>
        <v>1595.4285714285713</v>
      </c>
      <c r="X254" s="14">
        <f t="shared" si="210"/>
        <v>1.0688568080985945</v>
      </c>
      <c r="Y254" s="18">
        <f t="shared" si="211"/>
        <v>1.0431949126190516</v>
      </c>
      <c r="Z254" s="22">
        <f t="shared" si="212"/>
        <v>1.0744836233401582</v>
      </c>
      <c r="AA254" s="12">
        <f t="shared" si="213"/>
        <v>1.0753088138762357</v>
      </c>
    </row>
    <row r="255" spans="1:27" x14ac:dyDescent="0.25">
      <c r="A255" s="2">
        <v>44105</v>
      </c>
      <c r="B255" s="3">
        <v>34279697</v>
      </c>
      <c r="C255" s="3">
        <v>1022705</v>
      </c>
      <c r="D255" s="3">
        <v>23849415</v>
      </c>
      <c r="E255" s="3">
        <v>162930</v>
      </c>
      <c r="F255" s="3">
        <v>9368</v>
      </c>
      <c r="G255" s="3">
        <v>138548</v>
      </c>
      <c r="H255" s="3">
        <v>54643</v>
      </c>
      <c r="I255" s="3">
        <v>2899</v>
      </c>
      <c r="J255" s="3">
        <v>46591</v>
      </c>
      <c r="K255" s="3">
        <v>7277759</v>
      </c>
      <c r="L255" s="1">
        <f t="shared" si="201"/>
        <v>4.1118529502109188E-2</v>
      </c>
      <c r="M255" s="1">
        <f t="shared" si="202"/>
        <v>3.8056764920638621E-2</v>
      </c>
      <c r="N255" s="4">
        <f t="shared" si="203"/>
        <v>9407577</v>
      </c>
      <c r="O255" s="3">
        <f t="shared" si="204"/>
        <v>1409530.7324178638</v>
      </c>
      <c r="P255" s="4">
        <f t="shared" si="205"/>
        <v>13788.995733067626</v>
      </c>
      <c r="Q255">
        <f t="shared" si="206"/>
        <v>311604</v>
      </c>
      <c r="R255" s="10">
        <f t="shared" si="207"/>
        <v>9.1734322559703305E-3</v>
      </c>
      <c r="S255" s="4"/>
      <c r="T255" s="3">
        <f t="shared" si="208"/>
        <v>342796.97</v>
      </c>
      <c r="U255" s="3">
        <f t="shared" si="209"/>
        <v>72330.42</v>
      </c>
      <c r="V255" s="4">
        <f t="shared" si="157"/>
        <v>572.28571428571433</v>
      </c>
      <c r="W255" s="4">
        <f t="shared" si="158"/>
        <v>1691.8571428571429</v>
      </c>
      <c r="X255" s="14">
        <f t="shared" si="210"/>
        <v>1.0636858025578766</v>
      </c>
      <c r="Y255" s="18">
        <f t="shared" si="211"/>
        <v>1.0430088433683622</v>
      </c>
      <c r="Z255" s="22">
        <f t="shared" si="212"/>
        <v>1.078385301184086</v>
      </c>
      <c r="AA255" s="12">
        <f t="shared" si="213"/>
        <v>1.0791121116969804</v>
      </c>
    </row>
    <row r="256" spans="1:27" x14ac:dyDescent="0.25">
      <c r="A256" s="2">
        <v>44106</v>
      </c>
      <c r="B256" s="3">
        <v>34585720</v>
      </c>
      <c r="C256" s="3">
        <v>1027966</v>
      </c>
      <c r="D256" s="3">
        <v>24034444</v>
      </c>
      <c r="E256" s="3">
        <v>165054</v>
      </c>
      <c r="F256" s="3">
        <v>9466</v>
      </c>
      <c r="G256" s="3">
        <v>139817</v>
      </c>
      <c r="H256" s="3">
        <v>55375</v>
      </c>
      <c r="I256" s="3">
        <v>2983</v>
      </c>
      <c r="J256" s="3">
        <v>47025</v>
      </c>
      <c r="K256" s="3">
        <v>7332297</v>
      </c>
      <c r="L256" s="1">
        <f t="shared" ref="L256:L262" si="214">C256/(C256+D256)</f>
        <v>4.1016247040887133E-2</v>
      </c>
      <c r="M256" s="1">
        <f t="shared" ref="M256:M262" si="215">C256/B230</f>
        <v>3.7926943575717763E-2</v>
      </c>
      <c r="N256" s="4">
        <f t="shared" ref="N256:N262" si="216">B256-C256-D256</f>
        <v>9523310</v>
      </c>
      <c r="O256" s="3">
        <f t="shared" ref="O256:O262" si="217">L256*B256</f>
        <v>1418576.4356069509</v>
      </c>
      <c r="P256" s="4">
        <f t="shared" ref="P256:P262" si="218">(O256+O255)/2-O254</f>
        <v>16598.673780482728</v>
      </c>
      <c r="Q256">
        <f t="shared" ref="Q256:Q262" si="219">B256-B255</f>
        <v>306023</v>
      </c>
      <c r="R256" s="10">
        <f t="shared" ref="R256:R262" si="220">Q256/B255</f>
        <v>8.9272376007290839E-3</v>
      </c>
      <c r="S256" s="4"/>
      <c r="T256" s="3">
        <f t="shared" ref="T256:T262" si="221">B256/$S$2</f>
        <v>345857.2</v>
      </c>
      <c r="U256" s="3">
        <f t="shared" ref="U256:U262" si="222">K255/100</f>
        <v>72777.59</v>
      </c>
      <c r="V256" s="4">
        <f t="shared" si="157"/>
        <v>601.28571428571433</v>
      </c>
      <c r="W256" s="4">
        <f t="shared" si="158"/>
        <v>1762.4285714285713</v>
      </c>
      <c r="X256" s="14">
        <f t="shared" ref="X256:X262" si="223">B256/B249</f>
        <v>1.0621472986595601</v>
      </c>
      <c r="Y256" s="18">
        <f t="shared" ref="Y256:Y262" si="224">K256/K249</f>
        <v>1.0425987869260109</v>
      </c>
      <c r="Z256" s="22">
        <f t="shared" ref="Z256:Z262" si="225">E256/E249</f>
        <v>1.080783409836495</v>
      </c>
      <c r="AA256" s="12">
        <f t="shared" ref="AA256:AA262" si="226">H256/H249</f>
        <v>1.0822616581323534</v>
      </c>
    </row>
    <row r="257" spans="1:27" x14ac:dyDescent="0.25">
      <c r="A257" s="2">
        <v>44107</v>
      </c>
      <c r="B257" s="3">
        <v>34891542</v>
      </c>
      <c r="C257" s="3">
        <v>1033319</v>
      </c>
      <c r="D257" s="3">
        <v>24292630</v>
      </c>
      <c r="E257" s="3">
        <v>166360</v>
      </c>
      <c r="F257" s="3">
        <v>9488</v>
      </c>
      <c r="G257" s="3">
        <v>140711</v>
      </c>
      <c r="H257" s="3">
        <v>55522</v>
      </c>
      <c r="I257" s="3">
        <v>2993</v>
      </c>
      <c r="J257" s="3">
        <v>47101</v>
      </c>
      <c r="K257" s="3">
        <v>7382341</v>
      </c>
      <c r="L257" s="1">
        <f t="shared" si="214"/>
        <v>4.0800800791314866E-2</v>
      </c>
      <c r="M257" s="1">
        <f t="shared" si="215"/>
        <v>3.7805598938082094E-2</v>
      </c>
      <c r="N257" s="4">
        <f t="shared" si="216"/>
        <v>9565593</v>
      </c>
      <c r="O257" s="3">
        <f t="shared" si="217"/>
        <v>1423602.854443796</v>
      </c>
      <c r="P257" s="4">
        <f t="shared" si="218"/>
        <v>11558.912607509643</v>
      </c>
      <c r="Q257">
        <f t="shared" si="219"/>
        <v>305822</v>
      </c>
      <c r="R257" s="10">
        <f t="shared" si="220"/>
        <v>8.8424355485443133E-3</v>
      </c>
      <c r="S257" s="4"/>
      <c r="T257" s="3">
        <f t="shared" si="221"/>
        <v>348915.42</v>
      </c>
      <c r="U257" s="3">
        <f t="shared" si="222"/>
        <v>73322.97</v>
      </c>
      <c r="V257" s="4">
        <f t="shared" si="157"/>
        <v>583.28571428571433</v>
      </c>
      <c r="W257" s="4">
        <f t="shared" si="158"/>
        <v>1798.5714285714287</v>
      </c>
      <c r="X257" s="14">
        <f t="shared" si="223"/>
        <v>1.0624704400229816</v>
      </c>
      <c r="Y257" s="18">
        <f t="shared" si="224"/>
        <v>1.0429850486480179</v>
      </c>
      <c r="Z257" s="22">
        <f t="shared" si="225"/>
        <v>1.0818755283865513</v>
      </c>
      <c r="AA257" s="12">
        <f t="shared" si="226"/>
        <v>1.0793755710647563</v>
      </c>
    </row>
    <row r="258" spans="1:27" x14ac:dyDescent="0.25">
      <c r="A258" s="2">
        <v>44108</v>
      </c>
      <c r="B258" s="3">
        <v>35153599</v>
      </c>
      <c r="C258" s="3">
        <v>1037083</v>
      </c>
      <c r="D258" s="3">
        <v>24510831</v>
      </c>
      <c r="E258" s="3">
        <v>168501</v>
      </c>
      <c r="F258" s="3">
        <v>9533</v>
      </c>
      <c r="G258" s="3">
        <v>142502</v>
      </c>
      <c r="H258" s="3">
        <v>56544</v>
      </c>
      <c r="I258" s="3">
        <v>3026</v>
      </c>
      <c r="J258" s="3">
        <v>48050</v>
      </c>
      <c r="K258" s="3">
        <v>7417845</v>
      </c>
      <c r="L258" s="1">
        <f t="shared" si="214"/>
        <v>4.0593646902052354E-2</v>
      </c>
      <c r="M258" s="1">
        <f t="shared" si="215"/>
        <v>3.7615346007009894E-2</v>
      </c>
      <c r="N258" s="4">
        <f t="shared" si="216"/>
        <v>9605685</v>
      </c>
      <c r="O258" s="3">
        <f t="shared" si="217"/>
        <v>1427012.7851423407</v>
      </c>
      <c r="P258" s="4">
        <f t="shared" si="218"/>
        <v>6731.3841861174442</v>
      </c>
      <c r="Q258">
        <f t="shared" si="219"/>
        <v>262057</v>
      </c>
      <c r="R258" s="10">
        <f t="shared" si="220"/>
        <v>7.5106167563474269E-3</v>
      </c>
      <c r="S258" s="4"/>
      <c r="T258" s="3">
        <f t="shared" si="221"/>
        <v>351535.99</v>
      </c>
      <c r="U258" s="3">
        <f t="shared" si="222"/>
        <v>73823.41</v>
      </c>
      <c r="V258" s="4">
        <f t="shared" si="157"/>
        <v>630</v>
      </c>
      <c r="W258" s="4">
        <f t="shared" si="158"/>
        <v>1867.5714285714287</v>
      </c>
      <c r="X258" s="14">
        <f t="shared" si="223"/>
        <v>1.0626919526995415</v>
      </c>
      <c r="Y258" s="18">
        <f t="shared" si="224"/>
        <v>1.0425631285305652</v>
      </c>
      <c r="Z258" s="22">
        <f t="shared" si="225"/>
        <v>1.0841096842267803</v>
      </c>
      <c r="AA258" s="12">
        <f t="shared" si="226"/>
        <v>1.0845897111290137</v>
      </c>
    </row>
    <row r="259" spans="1:27" x14ac:dyDescent="0.25">
      <c r="A259" s="2">
        <v>44109</v>
      </c>
      <c r="B259" s="3">
        <v>35479051</v>
      </c>
      <c r="C259" s="3">
        <v>1044090</v>
      </c>
      <c r="D259" s="3">
        <v>24749718</v>
      </c>
      <c r="E259" s="3">
        <v>171384</v>
      </c>
      <c r="F259" s="3">
        <v>9560</v>
      </c>
      <c r="G259" s="3">
        <v>144653</v>
      </c>
      <c r="H259" s="3">
        <v>57238</v>
      </c>
      <c r="I259" s="3">
        <v>3035</v>
      </c>
      <c r="J259" s="3">
        <v>48650</v>
      </c>
      <c r="K259" s="3">
        <v>7457402</v>
      </c>
      <c r="L259" s="1">
        <f t="shared" si="214"/>
        <v>4.0478319447830272E-2</v>
      </c>
      <c r="M259" s="1">
        <f t="shared" si="215"/>
        <v>3.7471289292070088E-2</v>
      </c>
      <c r="N259" s="4">
        <f t="shared" si="216"/>
        <v>9685243</v>
      </c>
      <c r="O259" s="3">
        <f t="shared" si="217"/>
        <v>1436132.360083862</v>
      </c>
      <c r="P259" s="4">
        <f t="shared" si="218"/>
        <v>7969.7181693054736</v>
      </c>
      <c r="Q259">
        <f t="shared" si="219"/>
        <v>325452</v>
      </c>
      <c r="R259" s="10">
        <f t="shared" si="220"/>
        <v>9.2579994440967484E-3</v>
      </c>
      <c r="S259" s="4"/>
      <c r="T259" s="3">
        <f t="shared" si="221"/>
        <v>354790.51</v>
      </c>
      <c r="U259" s="3">
        <f t="shared" si="222"/>
        <v>74178.45</v>
      </c>
      <c r="V259" s="4">
        <f t="shared" si="157"/>
        <v>684.14285714285711</v>
      </c>
      <c r="W259" s="4">
        <f t="shared" si="158"/>
        <v>2023.5714285714287</v>
      </c>
      <c r="X259" s="14">
        <f t="shared" si="223"/>
        <v>1.063724306945439</v>
      </c>
      <c r="Y259" s="18">
        <f t="shared" si="224"/>
        <v>1.0432785467914654</v>
      </c>
      <c r="Z259" s="22">
        <f t="shared" si="225"/>
        <v>1.0900972528765607</v>
      </c>
      <c r="AA259" s="12">
        <f t="shared" si="226"/>
        <v>1.0913077465728613</v>
      </c>
    </row>
    <row r="260" spans="1:27" x14ac:dyDescent="0.25">
      <c r="A260" s="2">
        <v>44110</v>
      </c>
      <c r="B260" s="3">
        <v>35806972</v>
      </c>
      <c r="C260" s="3">
        <v>1049875</v>
      </c>
      <c r="D260" s="3">
        <v>24981297</v>
      </c>
      <c r="E260" s="3">
        <v>173756</v>
      </c>
      <c r="F260" s="3">
        <v>9582</v>
      </c>
      <c r="G260" s="3">
        <v>146429</v>
      </c>
      <c r="H260" s="3">
        <v>57795</v>
      </c>
      <c r="I260" s="3">
        <v>3038</v>
      </c>
      <c r="J260" s="3">
        <v>49312</v>
      </c>
      <c r="K260" s="3">
        <v>7499341</v>
      </c>
      <c r="L260" s="1">
        <f t="shared" si="214"/>
        <v>4.0331453382122018E-2</v>
      </c>
      <c r="M260" s="1">
        <f t="shared" si="215"/>
        <v>3.7279997414945767E-2</v>
      </c>
      <c r="N260" s="4">
        <f t="shared" si="216"/>
        <v>9775800</v>
      </c>
      <c r="O260" s="3">
        <f t="shared" si="217"/>
        <v>1444147.2219729484</v>
      </c>
      <c r="P260" s="4">
        <f t="shared" si="218"/>
        <v>13127.005886064377</v>
      </c>
      <c r="Q260">
        <f t="shared" si="219"/>
        <v>327921</v>
      </c>
      <c r="R260" s="10">
        <f t="shared" si="220"/>
        <v>9.2426654816669136E-3</v>
      </c>
      <c r="S260" s="4"/>
      <c r="T260" s="3">
        <f t="shared" si="221"/>
        <v>358069.72</v>
      </c>
      <c r="U260" s="3">
        <f t="shared" si="222"/>
        <v>74574.02</v>
      </c>
      <c r="V260" s="4">
        <f t="shared" si="157"/>
        <v>668.57142857142856</v>
      </c>
      <c r="W260" s="4">
        <f t="shared" si="158"/>
        <v>2109.2857142857142</v>
      </c>
      <c r="X260" s="14">
        <f t="shared" si="223"/>
        <v>1.0643673911248985</v>
      </c>
      <c r="Y260" s="18">
        <f t="shared" si="224"/>
        <v>1.0429904189434831</v>
      </c>
      <c r="Z260" s="22">
        <f t="shared" si="225"/>
        <v>1.0928668918366449</v>
      </c>
      <c r="AA260" s="12">
        <f t="shared" si="226"/>
        <v>1.088110703191189</v>
      </c>
    </row>
    <row r="261" spans="1:27" x14ac:dyDescent="0.25">
      <c r="A261" s="2">
        <v>44111</v>
      </c>
      <c r="B261" s="3">
        <v>36156226</v>
      </c>
      <c r="C261" s="3">
        <v>1055683</v>
      </c>
      <c r="D261" s="3">
        <v>25236697</v>
      </c>
      <c r="E261" s="3">
        <v>175380</v>
      </c>
      <c r="F261" s="3">
        <v>9593</v>
      </c>
      <c r="G261" s="3">
        <v>147814</v>
      </c>
      <c r="H261" s="3">
        <v>58202</v>
      </c>
      <c r="I261" s="3">
        <v>3039</v>
      </c>
      <c r="J261" s="3">
        <v>49732</v>
      </c>
      <c r="K261" s="3">
        <v>7549682</v>
      </c>
      <c r="L261" s="1">
        <f t="shared" si="214"/>
        <v>4.015167132074008E-2</v>
      </c>
      <c r="M261" s="1">
        <f t="shared" si="215"/>
        <v>3.7065682099409886E-2</v>
      </c>
      <c r="N261" s="4">
        <f t="shared" si="216"/>
        <v>9863846</v>
      </c>
      <c r="O261" s="3">
        <f t="shared" si="217"/>
        <v>1451732.9025503967</v>
      </c>
      <c r="P261" s="4">
        <f t="shared" si="218"/>
        <v>11807.702177810716</v>
      </c>
      <c r="Q261">
        <f t="shared" si="219"/>
        <v>349254</v>
      </c>
      <c r="R261" s="10">
        <f t="shared" si="220"/>
        <v>9.7537987853315265E-3</v>
      </c>
      <c r="S261" s="4"/>
      <c r="T261" s="3">
        <f t="shared" si="221"/>
        <v>361562.26</v>
      </c>
      <c r="U261" s="3">
        <f t="shared" si="222"/>
        <v>74993.41</v>
      </c>
      <c r="V261" s="4">
        <f t="shared" si="157"/>
        <v>591.85714285714289</v>
      </c>
      <c r="W261" s="4">
        <f t="shared" si="158"/>
        <v>2039</v>
      </c>
      <c r="X261" s="14">
        <f t="shared" si="223"/>
        <v>1.064417304792471</v>
      </c>
      <c r="Y261" s="18">
        <f t="shared" si="224"/>
        <v>1.0437768783867147</v>
      </c>
      <c r="Z261" s="22">
        <f t="shared" si="225"/>
        <v>1.0885932951392552</v>
      </c>
      <c r="AA261" s="12">
        <f t="shared" si="226"/>
        <v>1.0766384875783865</v>
      </c>
    </row>
    <row r="262" spans="1:27" x14ac:dyDescent="0.25">
      <c r="A262" s="2">
        <v>44112</v>
      </c>
      <c r="B262" s="3">
        <v>36515563</v>
      </c>
      <c r="C262" s="3">
        <v>1061877</v>
      </c>
      <c r="D262" s="3">
        <v>25456141</v>
      </c>
      <c r="E262" s="3">
        <v>177730</v>
      </c>
      <c r="F262" s="3">
        <v>9609</v>
      </c>
      <c r="G262" s="3">
        <v>149692</v>
      </c>
      <c r="H262" s="3">
        <v>58913</v>
      </c>
      <c r="I262" s="3">
        <v>3043</v>
      </c>
      <c r="J262" s="3">
        <v>50463</v>
      </c>
      <c r="K262" s="3">
        <v>7605873</v>
      </c>
      <c r="L262" s="1">
        <f t="shared" si="214"/>
        <v>4.0043603560416918E-2</v>
      </c>
      <c r="M262" s="1">
        <f t="shared" si="215"/>
        <v>3.6923247357804341E-2</v>
      </c>
      <c r="N262" s="4">
        <f t="shared" si="216"/>
        <v>9997545</v>
      </c>
      <c r="O262" s="3">
        <f t="shared" si="217"/>
        <v>1462214.7285574283</v>
      </c>
      <c r="P262" s="4">
        <f t="shared" si="218"/>
        <v>12826.593580964021</v>
      </c>
      <c r="Q262">
        <f t="shared" si="219"/>
        <v>359337</v>
      </c>
      <c r="R262" s="10">
        <f t="shared" si="220"/>
        <v>9.938454306597155E-3</v>
      </c>
      <c r="S262" s="4"/>
      <c r="T262" s="3">
        <f t="shared" si="221"/>
        <v>365155.63</v>
      </c>
      <c r="U262" s="3">
        <f t="shared" si="222"/>
        <v>75496.820000000007</v>
      </c>
      <c r="V262" s="4">
        <f t="shared" si="157"/>
        <v>610</v>
      </c>
      <c r="W262" s="4">
        <f t="shared" si="158"/>
        <v>2114.2857142857142</v>
      </c>
      <c r="X262" s="14">
        <f t="shared" si="223"/>
        <v>1.065224205453158</v>
      </c>
      <c r="Y262" s="18">
        <f t="shared" si="224"/>
        <v>1.0450844827370622</v>
      </c>
      <c r="Z262" s="22">
        <f t="shared" si="225"/>
        <v>1.0908365555760142</v>
      </c>
      <c r="AA262" s="12">
        <f t="shared" si="226"/>
        <v>1.0781435865527149</v>
      </c>
    </row>
    <row r="263" spans="1:27" x14ac:dyDescent="0.25">
      <c r="A263" s="2">
        <v>44113</v>
      </c>
      <c r="B263" s="3">
        <v>36876248</v>
      </c>
      <c r="C263" s="3">
        <v>1068040</v>
      </c>
      <c r="D263" s="3">
        <v>25661425</v>
      </c>
      <c r="E263" s="3">
        <v>180625</v>
      </c>
      <c r="F263" s="3">
        <v>9638</v>
      </c>
      <c r="G263" s="3">
        <v>152046</v>
      </c>
      <c r="H263" s="3">
        <v>60189</v>
      </c>
      <c r="I263" s="3">
        <v>3048</v>
      </c>
      <c r="J263" s="3">
        <v>51522</v>
      </c>
      <c r="K263" s="3">
        <v>7663293</v>
      </c>
      <c r="L263" s="1">
        <f>C263/(C263+D263)</f>
        <v>3.9957402813711386E-2</v>
      </c>
      <c r="M263" s="1">
        <f>C263/B237</f>
        <v>3.6952881270514264E-2</v>
      </c>
      <c r="N263" s="4">
        <f>B263-C263-D263</f>
        <v>10146783</v>
      </c>
      <c r="O263" s="3">
        <f>L263*B263</f>
        <v>1473479.0955943188</v>
      </c>
      <c r="P263" s="4">
        <f>(O263+O262)/2-O261</f>
        <v>16114.009525476722</v>
      </c>
      <c r="Q263">
        <f>B263-B262</f>
        <v>360685</v>
      </c>
      <c r="R263" s="10">
        <f>Q263/B262</f>
        <v>9.8775691887867095E-3</v>
      </c>
      <c r="S263" s="4"/>
      <c r="T263" s="3">
        <f>B263/$S$2</f>
        <v>368762.48</v>
      </c>
      <c r="U263" s="3">
        <f>K262/100</f>
        <v>76058.73</v>
      </c>
      <c r="V263" s="4">
        <f t="shared" si="157"/>
        <v>687.71428571428567</v>
      </c>
      <c r="W263" s="4">
        <f t="shared" si="158"/>
        <v>2224.4285714285716</v>
      </c>
      <c r="X263" s="14">
        <f>B263/B256</f>
        <v>1.0662275644398902</v>
      </c>
      <c r="Y263" s="18">
        <f>K263/K256</f>
        <v>1.0451421975951056</v>
      </c>
      <c r="Z263" s="22">
        <f>E263/E256</f>
        <v>1.0943388224459873</v>
      </c>
      <c r="AA263" s="12">
        <f>H263/H256</f>
        <v>1.0869345372460497</v>
      </c>
    </row>
    <row r="264" spans="1:27" x14ac:dyDescent="0.25">
      <c r="A264" s="2">
        <v>44114</v>
      </c>
      <c r="B264" s="3">
        <v>37207057</v>
      </c>
      <c r="C264" s="3">
        <v>1072865</v>
      </c>
      <c r="D264" s="3">
        <v>25853532</v>
      </c>
      <c r="E264" s="3">
        <v>182767</v>
      </c>
      <c r="F264" s="3">
        <v>9661</v>
      </c>
      <c r="G264" s="3">
        <v>153857</v>
      </c>
      <c r="H264" s="3">
        <v>61078</v>
      </c>
      <c r="I264" s="3">
        <v>3055</v>
      </c>
      <c r="J264" s="3">
        <v>52200</v>
      </c>
      <c r="K264" s="3">
        <v>7717932</v>
      </c>
      <c r="L264" s="1">
        <f>C264/(C264+D264)</f>
        <v>3.984435793619176E-2</v>
      </c>
      <c r="M264" s="1">
        <f>C264/B238</f>
        <v>3.6753798861468637E-2</v>
      </c>
      <c r="N264" s="4">
        <f>B264-C264-D264</f>
        <v>10280660</v>
      </c>
      <c r="O264" s="3">
        <f>L264*B264</f>
        <v>1482491.2968602891</v>
      </c>
      <c r="P264" s="4">
        <f>(O264+O263)/2-O262</f>
        <v>15770.467669875594</v>
      </c>
      <c r="Q264">
        <f>B264-B263</f>
        <v>330809</v>
      </c>
      <c r="R264" s="10">
        <f>Q264/B263</f>
        <v>8.9707879174692612E-3</v>
      </c>
      <c r="S264" s="4"/>
      <c r="T264" s="3">
        <f>B264/$S$2</f>
        <v>372070.57</v>
      </c>
      <c r="U264" s="3">
        <f>K263/100</f>
        <v>76632.929999999993</v>
      </c>
      <c r="V264" s="4">
        <f t="shared" si="157"/>
        <v>793.71428571428567</v>
      </c>
      <c r="W264" s="4">
        <f t="shared" si="158"/>
        <v>2343.8571428571427</v>
      </c>
      <c r="X264" s="14">
        <f>B264/B257</f>
        <v>1.0663632177677902</v>
      </c>
      <c r="Y264" s="18">
        <f>K264/K257</f>
        <v>1.0454586153633381</v>
      </c>
      <c r="Z264" s="22">
        <f>E264/E257</f>
        <v>1.0986234671796105</v>
      </c>
      <c r="AA264" s="12">
        <f>H264/H257</f>
        <v>1.1000684413385684</v>
      </c>
    </row>
    <row r="265" spans="1:27" x14ac:dyDescent="0.25">
      <c r="A265" s="2">
        <v>44115</v>
      </c>
      <c r="B265" s="3">
        <v>37475325</v>
      </c>
      <c r="C265" s="3">
        <v>1076758</v>
      </c>
      <c r="D265" s="3">
        <v>26071358</v>
      </c>
      <c r="E265" s="3">
        <v>184403</v>
      </c>
      <c r="F265" s="3">
        <v>9666</v>
      </c>
      <c r="G265" s="3">
        <v>155901</v>
      </c>
      <c r="H265" s="3">
        <v>61678</v>
      </c>
      <c r="I265" s="3">
        <v>3056</v>
      </c>
      <c r="J265" s="3">
        <v>53087</v>
      </c>
      <c r="K265" s="3">
        <v>7762546</v>
      </c>
      <c r="L265" s="1">
        <f>C265/(C265+D265)</f>
        <v>3.9662347103570653E-2</v>
      </c>
      <c r="M265" s="1">
        <f>C265/B239</f>
        <v>3.6427577793994755E-2</v>
      </c>
      <c r="N265" s="4">
        <f>B265-C265-D265</f>
        <v>10327209</v>
      </c>
      <c r="O265" s="3">
        <f>L265*B265</f>
        <v>1486359.347969119</v>
      </c>
      <c r="P265" s="4">
        <f>(O265+O264)/2-O263</f>
        <v>10946.226820385316</v>
      </c>
      <c r="Q265">
        <f>B265-B264</f>
        <v>268268</v>
      </c>
      <c r="R265" s="10">
        <f>Q265/B264</f>
        <v>7.2101375822333919E-3</v>
      </c>
      <c r="S265" s="4"/>
      <c r="T265" s="3">
        <f>B265/$S$2</f>
        <v>374753.25</v>
      </c>
      <c r="U265" s="3">
        <f>K264/100</f>
        <v>77179.320000000007</v>
      </c>
      <c r="V265" s="4">
        <f t="shared" si="157"/>
        <v>733.42857142857144</v>
      </c>
      <c r="W265" s="4">
        <f t="shared" si="158"/>
        <v>2271.7142857142858</v>
      </c>
      <c r="X265" s="14">
        <f>B265/B258</f>
        <v>1.0660451864402276</v>
      </c>
      <c r="Y265" s="18">
        <f>K265/K258</f>
        <v>1.0464691564733424</v>
      </c>
      <c r="Z265" s="22">
        <f>E265/E258</f>
        <v>1.0943733271612632</v>
      </c>
      <c r="AA265" s="12">
        <f>H265/H258</f>
        <v>1.0907965478211659</v>
      </c>
    </row>
    <row r="266" spans="1:27" x14ac:dyDescent="0.25">
      <c r="A266" s="2">
        <v>44116</v>
      </c>
      <c r="B266" s="3">
        <v>37801526</v>
      </c>
      <c r="C266" s="3">
        <v>1080680</v>
      </c>
      <c r="D266" s="3">
        <v>26275711</v>
      </c>
      <c r="E266" s="3">
        <v>185378</v>
      </c>
      <c r="F266" s="3">
        <v>9680</v>
      </c>
      <c r="G266" s="3">
        <v>156940</v>
      </c>
      <c r="H266" s="3">
        <v>61678</v>
      </c>
      <c r="I266" s="3">
        <v>3056</v>
      </c>
      <c r="J266" s="3">
        <v>53087</v>
      </c>
      <c r="K266" s="3">
        <v>7804199</v>
      </c>
      <c r="L266" s="1">
        <f>C266/(C266+D266)</f>
        <v>3.9503748868043302E-2</v>
      </c>
      <c r="M266" s="1">
        <f>C266/B240</f>
        <v>3.6308224803374409E-2</v>
      </c>
      <c r="N266" s="4">
        <f>B266-C266-D266</f>
        <v>10445135</v>
      </c>
      <c r="O266" s="3">
        <f>L266*B266</f>
        <v>1493301.9899328095</v>
      </c>
      <c r="P266" s="4">
        <f>(O266+O265)/2-O264</f>
        <v>7339.3720906751696</v>
      </c>
      <c r="Q266">
        <f>B266-B265</f>
        <v>326201</v>
      </c>
      <c r="R266" s="10">
        <f>Q266/B265</f>
        <v>8.704420842247533E-3</v>
      </c>
      <c r="S266" s="4"/>
      <c r="T266" s="3">
        <f>B266/$S$2</f>
        <v>378015.26</v>
      </c>
      <c r="U266" s="3">
        <f>K265/100</f>
        <v>77625.460000000006</v>
      </c>
      <c r="V266" s="4">
        <f t="shared" si="157"/>
        <v>634.28571428571433</v>
      </c>
      <c r="W266" s="4">
        <f t="shared" si="158"/>
        <v>1999.1428571428571</v>
      </c>
      <c r="X266" s="14">
        <f>B266/B259</f>
        <v>1.0654604600331616</v>
      </c>
      <c r="Y266" s="18">
        <f>K266/K259</f>
        <v>1.0465037287784673</v>
      </c>
      <c r="Z266" s="22">
        <f>E266/E259</f>
        <v>1.0816528964197358</v>
      </c>
      <c r="AA266" s="12">
        <f>H266/H259</f>
        <v>1.0775708445438346</v>
      </c>
    </row>
    <row r="267" spans="1:27" x14ac:dyDescent="0.25">
      <c r="A267" s="2">
        <v>44117</v>
      </c>
      <c r="B267" s="3">
        <v>38130527</v>
      </c>
      <c r="C267" s="3">
        <v>1086146</v>
      </c>
      <c r="D267" s="3">
        <v>26466504</v>
      </c>
      <c r="E267" s="3">
        <v>189489</v>
      </c>
      <c r="F267" s="3">
        <v>9707</v>
      </c>
      <c r="G267" s="3">
        <v>160223</v>
      </c>
      <c r="H267" s="3">
        <v>63300</v>
      </c>
      <c r="I267" s="3">
        <v>3069</v>
      </c>
      <c r="J267" s="3">
        <v>54432</v>
      </c>
      <c r="K267" s="3">
        <v>7856605</v>
      </c>
      <c r="L267" s="1">
        <f t="shared" ref="L267:L273" si="227">C267/(C267+D267)</f>
        <v>3.9420745372949609E-2</v>
      </c>
      <c r="M267" s="1">
        <f t="shared" ref="M267:M273" si="228">C267/B241</f>
        <v>3.6109910841454283E-2</v>
      </c>
      <c r="N267" s="4">
        <f t="shared" ref="N267:N273" si="229">B267-C267-D267</f>
        <v>10577877</v>
      </c>
      <c r="O267" s="3">
        <f t="shared" ref="O267:O273" si="230">L267*B267</f>
        <v>1503133.7958033802</v>
      </c>
      <c r="P267" s="4">
        <f t="shared" ref="P267:P273" si="231">(O267+O266)/2-O265</f>
        <v>11858.544898975873</v>
      </c>
      <c r="Q267">
        <f t="shared" ref="Q267:Q273" si="232">B267-B266</f>
        <v>329001</v>
      </c>
      <c r="R267" s="10">
        <f t="shared" ref="R267:R273" si="233">Q267/B266</f>
        <v>8.7033788001045255E-3</v>
      </c>
      <c r="S267" s="4"/>
      <c r="T267" s="3">
        <f t="shared" ref="T267:T273" si="234">B267/$S$2</f>
        <v>381305.27</v>
      </c>
      <c r="U267" s="3">
        <f t="shared" ref="U267:U273" si="235">K266/100</f>
        <v>78041.990000000005</v>
      </c>
      <c r="V267" s="4">
        <f t="shared" si="157"/>
        <v>786.42857142857144</v>
      </c>
      <c r="W267" s="4">
        <f t="shared" si="158"/>
        <v>2247.5714285714284</v>
      </c>
      <c r="X267" s="14">
        <f t="shared" ref="X267:X273" si="236">B267/B260</f>
        <v>1.0648911334921032</v>
      </c>
      <c r="Y267" s="18">
        <f t="shared" ref="Y267:Y273" si="237">K267/K260</f>
        <v>1.0476393859140423</v>
      </c>
      <c r="Z267" s="22">
        <f t="shared" ref="Z267:Z273" si="238">E267/E260</f>
        <v>1.0905465135016921</v>
      </c>
      <c r="AA267" s="12">
        <f t="shared" ref="AA267:AA273" si="239">H267/H260</f>
        <v>1.0952504541915391</v>
      </c>
    </row>
    <row r="268" spans="1:27" x14ac:dyDescent="0.25">
      <c r="A268" s="2">
        <v>44118</v>
      </c>
      <c r="B268" s="3">
        <v>38511143</v>
      </c>
      <c r="C268" s="3">
        <v>1092149</v>
      </c>
      <c r="D268" s="3">
        <v>26678511</v>
      </c>
      <c r="E268" s="3">
        <v>192064</v>
      </c>
      <c r="F268" s="3">
        <v>9719</v>
      </c>
      <c r="G268" s="3">
        <v>162064</v>
      </c>
      <c r="H268" s="3">
        <v>64092</v>
      </c>
      <c r="I268" s="3">
        <v>3071</v>
      </c>
      <c r="J268" s="3">
        <v>55191</v>
      </c>
      <c r="K268" s="3">
        <v>7916099</v>
      </c>
      <c r="L268" s="1">
        <f t="shared" si="227"/>
        <v>3.9327441263549374E-2</v>
      </c>
      <c r="M268" s="1">
        <f t="shared" si="228"/>
        <v>3.5918631981500353E-2</v>
      </c>
      <c r="N268" s="4">
        <f t="shared" si="229"/>
        <v>10740483</v>
      </c>
      <c r="O268" s="3">
        <f t="shared" si="230"/>
        <v>1514544.7143246506</v>
      </c>
      <c r="P268" s="4">
        <f t="shared" si="231"/>
        <v>15537.265131205786</v>
      </c>
      <c r="Q268">
        <f t="shared" si="232"/>
        <v>380616</v>
      </c>
      <c r="R268" s="10">
        <f t="shared" si="233"/>
        <v>9.981923407457757E-3</v>
      </c>
      <c r="S268" s="4"/>
      <c r="T268" s="3">
        <f t="shared" si="234"/>
        <v>385111.43</v>
      </c>
      <c r="U268" s="3">
        <f t="shared" si="235"/>
        <v>78566.05</v>
      </c>
      <c r="V268" s="4">
        <f t="shared" si="157"/>
        <v>841.42857142857144</v>
      </c>
      <c r="W268" s="4">
        <f t="shared" si="158"/>
        <v>2383.4285714285716</v>
      </c>
      <c r="X268" s="14">
        <f t="shared" si="236"/>
        <v>1.0651317147978885</v>
      </c>
      <c r="Y268" s="18">
        <f t="shared" si="237"/>
        <v>1.0485340971977364</v>
      </c>
      <c r="Z268" s="22">
        <f t="shared" si="238"/>
        <v>1.0951305736115862</v>
      </c>
      <c r="AA268" s="12">
        <f t="shared" si="239"/>
        <v>1.1011992715026975</v>
      </c>
    </row>
    <row r="269" spans="1:27" x14ac:dyDescent="0.25">
      <c r="A269" s="2">
        <v>44119</v>
      </c>
      <c r="B269" s="3">
        <v>38917803</v>
      </c>
      <c r="C269" s="3">
        <v>1098254</v>
      </c>
      <c r="D269" s="3">
        <v>26885286</v>
      </c>
      <c r="E269" s="3">
        <v>194362</v>
      </c>
      <c r="F269" s="3">
        <v>9756</v>
      </c>
      <c r="G269" s="3">
        <v>164154</v>
      </c>
      <c r="H269" s="3">
        <v>64826</v>
      </c>
      <c r="I269" s="3">
        <v>3078</v>
      </c>
      <c r="J269" s="3">
        <v>55921</v>
      </c>
      <c r="K269" s="3">
        <v>7979709</v>
      </c>
      <c r="L269" s="1">
        <f t="shared" si="227"/>
        <v>3.924642843614496E-2</v>
      </c>
      <c r="M269" s="1">
        <f t="shared" si="228"/>
        <v>3.5787559693236638E-2</v>
      </c>
      <c r="N269" s="4">
        <f t="shared" si="229"/>
        <v>10934263</v>
      </c>
      <c r="O269" s="3">
        <f t="shared" si="230"/>
        <v>1527384.7703314878</v>
      </c>
      <c r="P269" s="4">
        <f t="shared" si="231"/>
        <v>17830.946524688974</v>
      </c>
      <c r="Q269">
        <f t="shared" si="232"/>
        <v>406660</v>
      </c>
      <c r="R269" s="10">
        <f t="shared" si="233"/>
        <v>1.055954116968172E-2</v>
      </c>
      <c r="S269" s="4"/>
      <c r="T269" s="3">
        <f t="shared" si="234"/>
        <v>389178.03</v>
      </c>
      <c r="U269" s="3">
        <f t="shared" si="235"/>
        <v>79160.990000000005</v>
      </c>
      <c r="V269" s="4">
        <f t="shared" ref="V269:V275" si="240">(H269-H262)/7</f>
        <v>844.71428571428567</v>
      </c>
      <c r="W269" s="4">
        <f t="shared" ref="W269:W275" si="241">(E269-E262)/7</f>
        <v>2376</v>
      </c>
      <c r="X269" s="14">
        <f t="shared" si="236"/>
        <v>1.065786744134275</v>
      </c>
      <c r="Y269" s="18">
        <f t="shared" si="237"/>
        <v>1.049150965313252</v>
      </c>
      <c r="Z269" s="22">
        <f t="shared" si="238"/>
        <v>1.0935801496652224</v>
      </c>
      <c r="AA269" s="12">
        <f t="shared" si="239"/>
        <v>1.1003683397552322</v>
      </c>
    </row>
    <row r="270" spans="1:27" x14ac:dyDescent="0.25">
      <c r="A270" s="2">
        <v>44120</v>
      </c>
      <c r="B270" s="3">
        <v>39329140</v>
      </c>
      <c r="C270" s="3">
        <v>1104354</v>
      </c>
      <c r="D270" s="3">
        <v>27089940</v>
      </c>
      <c r="E270" s="3">
        <v>196928</v>
      </c>
      <c r="F270" s="3">
        <v>9781</v>
      </c>
      <c r="G270" s="3">
        <v>166313</v>
      </c>
      <c r="H270" s="3">
        <v>65730</v>
      </c>
      <c r="I270" s="3">
        <v>3089</v>
      </c>
      <c r="J270" s="3">
        <v>56635</v>
      </c>
      <c r="K270" s="3">
        <v>8048865</v>
      </c>
      <c r="L270" s="1">
        <f t="shared" si="227"/>
        <v>3.9169414917784431E-2</v>
      </c>
      <c r="M270" s="1">
        <f t="shared" si="228"/>
        <v>3.5699162996903414E-2</v>
      </c>
      <c r="N270" s="4">
        <f t="shared" si="229"/>
        <v>11134846</v>
      </c>
      <c r="O270" s="3">
        <f t="shared" si="230"/>
        <v>1540499.4030196324</v>
      </c>
      <c r="P270" s="4">
        <f t="shared" si="231"/>
        <v>19397.372350909514</v>
      </c>
      <c r="Q270">
        <f t="shared" si="232"/>
        <v>411337</v>
      </c>
      <c r="R270" s="10">
        <f t="shared" si="233"/>
        <v>1.0569378749360543E-2</v>
      </c>
      <c r="S270" s="4"/>
      <c r="T270" s="3">
        <f t="shared" si="234"/>
        <v>393291.4</v>
      </c>
      <c r="U270" s="3">
        <f t="shared" si="235"/>
        <v>79797.09</v>
      </c>
      <c r="V270" s="4">
        <f t="shared" si="240"/>
        <v>791.57142857142856</v>
      </c>
      <c r="W270" s="4">
        <f t="shared" si="241"/>
        <v>2329</v>
      </c>
      <c r="X270" s="14">
        <f t="shared" si="236"/>
        <v>1.0665168538838332</v>
      </c>
      <c r="Y270" s="18">
        <f t="shared" si="237"/>
        <v>1.0503141404093514</v>
      </c>
      <c r="Z270" s="22">
        <f t="shared" si="238"/>
        <v>1.0902588235294117</v>
      </c>
      <c r="AA270" s="12">
        <f t="shared" si="239"/>
        <v>1.0920600109654588</v>
      </c>
    </row>
    <row r="271" spans="1:27" x14ac:dyDescent="0.25">
      <c r="A271" s="2">
        <v>44121</v>
      </c>
      <c r="B271" s="3">
        <v>39670680</v>
      </c>
      <c r="C271" s="3">
        <v>1109833</v>
      </c>
      <c r="D271" s="3">
        <v>27288564</v>
      </c>
      <c r="E271" s="3">
        <v>197067</v>
      </c>
      <c r="F271" s="3">
        <v>9782</v>
      </c>
      <c r="G271" s="3">
        <v>166444</v>
      </c>
      <c r="H271" s="3">
        <v>65869</v>
      </c>
      <c r="I271" s="3">
        <v>3090</v>
      </c>
      <c r="J271" s="3">
        <v>56766</v>
      </c>
      <c r="K271" s="3">
        <v>8106384</v>
      </c>
      <c r="L271" s="1">
        <f t="shared" si="227"/>
        <v>3.9080832625869692E-2</v>
      </c>
      <c r="M271" s="1">
        <f t="shared" si="228"/>
        <v>3.5519433221690586E-2</v>
      </c>
      <c r="N271" s="4">
        <f t="shared" si="229"/>
        <v>11272283</v>
      </c>
      <c r="O271" s="3">
        <f t="shared" si="230"/>
        <v>1550363.2052344363</v>
      </c>
      <c r="P271" s="4">
        <f t="shared" si="231"/>
        <v>18046.533795546507</v>
      </c>
      <c r="Q271">
        <f t="shared" si="232"/>
        <v>341540</v>
      </c>
      <c r="R271" s="10">
        <f t="shared" si="233"/>
        <v>8.6841461572767665E-3</v>
      </c>
      <c r="S271" s="4"/>
      <c r="T271" s="3">
        <f t="shared" si="234"/>
        <v>396706.8</v>
      </c>
      <c r="U271" s="3">
        <f t="shared" si="235"/>
        <v>80488.649999999994</v>
      </c>
      <c r="V271" s="4">
        <f t="shared" si="240"/>
        <v>684.42857142857144</v>
      </c>
      <c r="W271" s="4">
        <f t="shared" si="241"/>
        <v>2042.8571428571429</v>
      </c>
      <c r="X271" s="14">
        <f t="shared" si="236"/>
        <v>1.0662138636764527</v>
      </c>
      <c r="Y271" s="18">
        <f t="shared" si="237"/>
        <v>1.0503310990560684</v>
      </c>
      <c r="Z271" s="22">
        <f t="shared" si="238"/>
        <v>1.0782416957109324</v>
      </c>
      <c r="AA271" s="12">
        <f t="shared" si="239"/>
        <v>1.0784406824061037</v>
      </c>
    </row>
    <row r="272" spans="1:27" x14ac:dyDescent="0.25">
      <c r="A272" s="2">
        <v>44122</v>
      </c>
      <c r="B272" s="3">
        <v>39955637</v>
      </c>
      <c r="C272" s="3">
        <v>1113178</v>
      </c>
      <c r="D272" s="3">
        <v>27487616</v>
      </c>
      <c r="E272" s="3">
        <v>200804</v>
      </c>
      <c r="F272" s="3">
        <v>9816</v>
      </c>
      <c r="G272" s="3">
        <v>169751</v>
      </c>
      <c r="H272" s="3">
        <v>67027</v>
      </c>
      <c r="I272" s="3">
        <v>3101</v>
      </c>
      <c r="J272" s="3">
        <v>57972</v>
      </c>
      <c r="K272" s="3">
        <v>8154594</v>
      </c>
      <c r="L272" s="1">
        <f t="shared" si="227"/>
        <v>3.8921227151945501E-2</v>
      </c>
      <c r="M272" s="1">
        <f t="shared" si="228"/>
        <v>3.5319825084088513E-2</v>
      </c>
      <c r="N272" s="4">
        <f t="shared" si="229"/>
        <v>11354843</v>
      </c>
      <c r="O272" s="3">
        <f t="shared" si="230"/>
        <v>1555122.4236776782</v>
      </c>
      <c r="P272" s="4">
        <f t="shared" si="231"/>
        <v>12243.411436424823</v>
      </c>
      <c r="Q272">
        <f t="shared" si="232"/>
        <v>284957</v>
      </c>
      <c r="R272" s="10">
        <f t="shared" si="233"/>
        <v>7.1830631589879478E-3</v>
      </c>
      <c r="S272" s="4"/>
      <c r="T272" s="3">
        <f t="shared" si="234"/>
        <v>399556.37</v>
      </c>
      <c r="U272" s="3">
        <f t="shared" si="235"/>
        <v>81063.839999999997</v>
      </c>
      <c r="V272" s="4">
        <f t="shared" si="240"/>
        <v>764.14285714285711</v>
      </c>
      <c r="W272" s="4">
        <f t="shared" si="241"/>
        <v>2343</v>
      </c>
      <c r="X272" s="14">
        <f t="shared" si="236"/>
        <v>1.0661852031970369</v>
      </c>
      <c r="Y272" s="18">
        <f t="shared" si="237"/>
        <v>1.0505050791325423</v>
      </c>
      <c r="Z272" s="22">
        <f t="shared" si="238"/>
        <v>1.0889410692884607</v>
      </c>
      <c r="AA272" s="12">
        <f t="shared" si="239"/>
        <v>1.0867246019650443</v>
      </c>
    </row>
    <row r="273" spans="1:27" x14ac:dyDescent="0.25">
      <c r="A273" s="2">
        <v>44123</v>
      </c>
      <c r="B273" s="3">
        <v>40395527</v>
      </c>
      <c r="C273" s="3">
        <v>1118159</v>
      </c>
      <c r="D273" s="3">
        <v>27697918</v>
      </c>
      <c r="E273" s="3">
        <v>204111</v>
      </c>
      <c r="F273" s="3">
        <v>9832</v>
      </c>
      <c r="G273" s="3">
        <v>172406</v>
      </c>
      <c r="H273" s="3">
        <v>67749</v>
      </c>
      <c r="I273" s="3">
        <v>3103</v>
      </c>
      <c r="J273" s="3">
        <v>58671</v>
      </c>
      <c r="K273" s="3">
        <v>8212981</v>
      </c>
      <c r="L273" s="1">
        <f t="shared" si="227"/>
        <v>3.8803304141642875E-2</v>
      </c>
      <c r="M273" s="1">
        <f t="shared" si="228"/>
        <v>3.5184543909683612E-2</v>
      </c>
      <c r="N273" s="4">
        <f t="shared" si="229"/>
        <v>11579450</v>
      </c>
      <c r="O273" s="3">
        <f t="shared" si="230"/>
        <v>1567479.9201429465</v>
      </c>
      <c r="P273" s="4">
        <f t="shared" si="231"/>
        <v>10937.966675876174</v>
      </c>
      <c r="Q273">
        <f t="shared" si="232"/>
        <v>439890</v>
      </c>
      <c r="R273" s="10">
        <f t="shared" si="233"/>
        <v>1.10094603172013E-2</v>
      </c>
      <c r="S273" s="4"/>
      <c r="T273" s="3">
        <f t="shared" si="234"/>
        <v>403955.27</v>
      </c>
      <c r="U273" s="3">
        <f t="shared" si="235"/>
        <v>81545.94</v>
      </c>
      <c r="V273" s="4">
        <f t="shared" si="240"/>
        <v>867.28571428571433</v>
      </c>
      <c r="W273" s="4">
        <f t="shared" si="241"/>
        <v>2676.1428571428573</v>
      </c>
      <c r="X273" s="14">
        <f t="shared" si="236"/>
        <v>1.0686215948001676</v>
      </c>
      <c r="Y273" s="18">
        <f t="shared" si="237"/>
        <v>1.0523797509520196</v>
      </c>
      <c r="Z273" s="22">
        <f t="shared" si="238"/>
        <v>1.1010529836334408</v>
      </c>
      <c r="AA273" s="12">
        <f t="shared" si="239"/>
        <v>1.0984305587081293</v>
      </c>
    </row>
    <row r="274" spans="1:27" x14ac:dyDescent="0.25">
      <c r="A274" s="2">
        <v>44124</v>
      </c>
      <c r="B274" s="3">
        <v>40783425</v>
      </c>
      <c r="C274" s="3">
        <v>1124745</v>
      </c>
      <c r="D274" s="3">
        <v>27908333</v>
      </c>
      <c r="E274" s="3">
        <v>206349</v>
      </c>
      <c r="F274" s="3">
        <v>9849</v>
      </c>
      <c r="G274" s="3">
        <v>174514</v>
      </c>
      <c r="H274" s="3">
        <v>68556</v>
      </c>
      <c r="I274" s="3">
        <v>3107</v>
      </c>
      <c r="J274" s="3">
        <v>59335</v>
      </c>
      <c r="K274" s="3">
        <v>8273296</v>
      </c>
      <c r="L274" s="1">
        <f t="shared" ref="L274:L275" si="242">C274/(C274+D274)</f>
        <v>3.8740122559516428E-2</v>
      </c>
      <c r="M274" s="1">
        <f t="shared" ref="M274:M275" si="243">C274/B248</f>
        <v>3.4900404399664298E-2</v>
      </c>
      <c r="N274" s="4">
        <f t="shared" ref="N274:N275" si="244">B274-C274-D274</f>
        <v>11750347</v>
      </c>
      <c r="O274" s="3">
        <f t="shared" ref="O274:O275" si="245">L274*B274</f>
        <v>1579954.8828968464</v>
      </c>
      <c r="P274" s="4">
        <f t="shared" ref="P274:P275" si="246">(O274+O273)/2-O272</f>
        <v>18594.977842218243</v>
      </c>
      <c r="Q274">
        <f t="shared" ref="Q274:Q275" si="247">B274-B273</f>
        <v>387898</v>
      </c>
      <c r="R274" s="10">
        <f t="shared" ref="R274:R275" si="248">Q274/B273</f>
        <v>9.6024988113164109E-3</v>
      </c>
      <c r="S274" s="4"/>
      <c r="T274" s="3">
        <f t="shared" ref="T274:T275" si="249">B274/$S$2</f>
        <v>407834.25</v>
      </c>
      <c r="U274" s="3">
        <f t="shared" ref="U274:U275" si="250">K273/100</f>
        <v>82129.81</v>
      </c>
      <c r="V274" s="4">
        <f t="shared" si="240"/>
        <v>750.85714285714289</v>
      </c>
      <c r="W274" s="4">
        <f t="shared" si="241"/>
        <v>2408.5714285714284</v>
      </c>
      <c r="X274" s="14">
        <f t="shared" ref="X274:X275" si="251">B274/B267</f>
        <v>1.0695741236411445</v>
      </c>
      <c r="Y274" s="18">
        <f t="shared" ref="Y274:Y275" si="252">K274/K267</f>
        <v>1.0530370306258237</v>
      </c>
      <c r="Z274" s="22">
        <f t="shared" ref="Z274:Z275" si="253">E274/E267</f>
        <v>1.0889761410952614</v>
      </c>
      <c r="AA274" s="12">
        <f t="shared" ref="AA274:AA275" si="254">H274/H267</f>
        <v>1.0830331753554503</v>
      </c>
    </row>
    <row r="275" spans="1:27" x14ac:dyDescent="0.25">
      <c r="A275" s="2">
        <v>44125</v>
      </c>
      <c r="B275" s="3">
        <v>41227176</v>
      </c>
      <c r="C275" s="3">
        <v>1131308</v>
      </c>
      <c r="D275" s="3">
        <v>28119471</v>
      </c>
      <c r="E275" s="3">
        <v>209036</v>
      </c>
      <c r="F275" s="3">
        <v>9883</v>
      </c>
      <c r="G275" s="3">
        <v>171405</v>
      </c>
      <c r="H275" s="3">
        <v>69362</v>
      </c>
      <c r="I275" s="3">
        <v>3115</v>
      </c>
      <c r="J275" s="3">
        <v>60043</v>
      </c>
      <c r="K275" s="3">
        <v>8336031</v>
      </c>
      <c r="L275" s="1">
        <f t="shared" si="242"/>
        <v>3.8676166539017648E-2</v>
      </c>
      <c r="M275" s="1">
        <f t="shared" si="243"/>
        <v>3.4743117568521047E-2</v>
      </c>
      <c r="N275" s="4">
        <f t="shared" si="244"/>
        <v>11976397</v>
      </c>
      <c r="O275" s="3">
        <f t="shared" si="245"/>
        <v>1594509.1249093914</v>
      </c>
      <c r="P275" s="4">
        <f t="shared" si="246"/>
        <v>19752.083760172362</v>
      </c>
      <c r="Q275">
        <f t="shared" si="247"/>
        <v>443751</v>
      </c>
      <c r="R275" s="10">
        <f t="shared" si="248"/>
        <v>1.0880670272298122E-2</v>
      </c>
      <c r="S275" s="4"/>
      <c r="T275" s="3">
        <f t="shared" si="249"/>
        <v>412271.76</v>
      </c>
      <c r="U275" s="3">
        <f t="shared" si="250"/>
        <v>82732.960000000006</v>
      </c>
      <c r="V275" s="4">
        <f t="shared" si="240"/>
        <v>752.85714285714289</v>
      </c>
      <c r="W275" s="4">
        <f t="shared" si="241"/>
        <v>2424.5714285714284</v>
      </c>
      <c r="X275" s="14">
        <f t="shared" si="251"/>
        <v>1.0705258994779772</v>
      </c>
      <c r="Y275" s="18">
        <f t="shared" si="252"/>
        <v>1.0530478459150145</v>
      </c>
      <c r="Z275" s="22">
        <f t="shared" si="253"/>
        <v>1.088366377874042</v>
      </c>
      <c r="AA275" s="12">
        <f t="shared" si="254"/>
        <v>1.082225550770767</v>
      </c>
    </row>
    <row r="276" spans="1:27" x14ac:dyDescent="0.25">
      <c r="A276" s="2">
        <v>44126</v>
      </c>
      <c r="B276" s="3">
        <v>41696372</v>
      </c>
      <c r="C276" s="3">
        <v>1137197</v>
      </c>
      <c r="D276" s="3">
        <v>28345875</v>
      </c>
      <c r="E276" s="3">
        <v>211617</v>
      </c>
      <c r="F276" s="3">
        <v>9916</v>
      </c>
      <c r="G276" s="3">
        <v>173299</v>
      </c>
      <c r="H276" s="3">
        <v>70270</v>
      </c>
      <c r="I276" s="3">
        <v>3124</v>
      </c>
      <c r="J276" s="3">
        <v>60742</v>
      </c>
      <c r="K276" s="3">
        <v>8408240</v>
      </c>
      <c r="L276" s="1">
        <f t="shared" ref="L276:L283" si="255">C276/(C276+D276)</f>
        <v>3.8571184169682179E-2</v>
      </c>
      <c r="M276" s="1">
        <f t="shared" ref="M276:M283" si="256">C276/B250</f>
        <v>3.4628397821535511E-2</v>
      </c>
      <c r="N276" s="4">
        <f t="shared" ref="N276:N283" si="257">B276-C276-D276</f>
        <v>12213300</v>
      </c>
      <c r="O276" s="3">
        <f t="shared" ref="O276:O283" si="258">L276*B276</f>
        <v>1608278.4436195793</v>
      </c>
      <c r="P276" s="4">
        <f t="shared" ref="P276:P283" si="259">(O276+O275)/2-O274</f>
        <v>21438.901367638959</v>
      </c>
      <c r="Q276">
        <f t="shared" ref="Q276:Q283" si="260">B276-B275</f>
        <v>469196</v>
      </c>
      <c r="R276" s="10">
        <f t="shared" ref="R276:R283" si="261">Q276/B275</f>
        <v>1.1380745554825293E-2</v>
      </c>
      <c r="S276" s="4"/>
      <c r="T276" s="3">
        <f t="shared" ref="T276:T283" si="262">B276/$S$2</f>
        <v>416963.72</v>
      </c>
      <c r="U276" s="3">
        <f t="shared" ref="U276:U283" si="263">K275/100</f>
        <v>83360.31</v>
      </c>
      <c r="V276" s="4">
        <f t="shared" ref="V276:V283" si="264">(H276-H269)/7</f>
        <v>777.71428571428567</v>
      </c>
      <c r="W276" s="4">
        <f t="shared" ref="W276:W283" si="265">(E276-E269)/7</f>
        <v>2465</v>
      </c>
      <c r="X276" s="14">
        <f t="shared" ref="X276:X283" si="266">B276/B269</f>
        <v>1.0713958339323522</v>
      </c>
      <c r="Y276" s="18">
        <f t="shared" ref="Y276:Y283" si="267">K276/K269</f>
        <v>1.05370258489376</v>
      </c>
      <c r="Z276" s="22">
        <f t="shared" ref="Z276:Z283" si="268">E276/E269</f>
        <v>1.0887776417200894</v>
      </c>
      <c r="AA276" s="12">
        <f t="shared" ref="AA276:AA283" si="269">H276/H269</f>
        <v>1.0839786505414495</v>
      </c>
    </row>
    <row r="277" spans="1:27" x14ac:dyDescent="0.25">
      <c r="A277" s="2">
        <v>44127</v>
      </c>
      <c r="B277" s="3">
        <v>42203127</v>
      </c>
      <c r="C277" s="3">
        <v>1144151</v>
      </c>
      <c r="D277" s="3">
        <v>28551998</v>
      </c>
      <c r="E277" s="3">
        <v>214519</v>
      </c>
      <c r="F277" s="3">
        <v>9940</v>
      </c>
      <c r="G277" s="3">
        <v>180626</v>
      </c>
      <c r="H277" s="3">
        <v>71140</v>
      </c>
      <c r="I277" s="3">
        <v>3131</v>
      </c>
      <c r="J277" s="3">
        <v>61503</v>
      </c>
      <c r="K277" s="3">
        <v>8492013</v>
      </c>
      <c r="L277" s="1">
        <f t="shared" si="255"/>
        <v>3.8528598438807675E-2</v>
      </c>
      <c r="M277" s="1">
        <f t="shared" si="256"/>
        <v>3.4587640951731093E-2</v>
      </c>
      <c r="N277" s="4">
        <f t="shared" si="257"/>
        <v>12506978</v>
      </c>
      <c r="O277" s="3">
        <f t="shared" si="258"/>
        <v>1626027.3330450021</v>
      </c>
      <c r="P277" s="4">
        <f t="shared" si="259"/>
        <v>22643.763422899181</v>
      </c>
      <c r="Q277">
        <f t="shared" si="260"/>
        <v>506755</v>
      </c>
      <c r="R277" s="10">
        <f t="shared" si="261"/>
        <v>1.2153455461304884E-2</v>
      </c>
      <c r="S277" s="4"/>
      <c r="T277" s="3">
        <f t="shared" si="262"/>
        <v>422031.27</v>
      </c>
      <c r="U277" s="3">
        <f t="shared" si="263"/>
        <v>84082.4</v>
      </c>
      <c r="V277" s="4">
        <f t="shared" si="264"/>
        <v>772.85714285714289</v>
      </c>
      <c r="W277" s="4">
        <f t="shared" si="265"/>
        <v>2513</v>
      </c>
      <c r="X277" s="14">
        <f t="shared" si="266"/>
        <v>1.0730752566671939</v>
      </c>
      <c r="Y277" s="18">
        <f t="shared" si="267"/>
        <v>1.0550572037175427</v>
      </c>
      <c r="Z277" s="22">
        <f t="shared" si="268"/>
        <v>1.0893270636984076</v>
      </c>
      <c r="AA277" s="12">
        <f t="shared" si="269"/>
        <v>1.082306404990111</v>
      </c>
    </row>
    <row r="278" spans="1:27" x14ac:dyDescent="0.25">
      <c r="A278" s="2">
        <v>44128</v>
      </c>
      <c r="B278" s="3">
        <v>42614034</v>
      </c>
      <c r="C278" s="3">
        <v>1149788</v>
      </c>
      <c r="D278" s="3">
        <v>28763265</v>
      </c>
      <c r="E278" s="3">
        <v>216051</v>
      </c>
      <c r="F278" s="3">
        <v>9969</v>
      </c>
      <c r="G278" s="3">
        <v>181974</v>
      </c>
      <c r="H278" s="3">
        <v>71423</v>
      </c>
      <c r="I278" s="3">
        <v>3132</v>
      </c>
      <c r="J278" s="3">
        <v>61719</v>
      </c>
      <c r="K278" s="3">
        <v>8575758</v>
      </c>
      <c r="L278" s="1">
        <f t="shared" si="255"/>
        <v>3.8437667997312075E-2</v>
      </c>
      <c r="M278" s="1">
        <f t="shared" si="256"/>
        <v>3.4472665106915698E-2</v>
      </c>
      <c r="N278" s="4">
        <f t="shared" si="257"/>
        <v>12700981</v>
      </c>
      <c r="O278" s="3">
        <f t="shared" si="258"/>
        <v>1637984.0909181687</v>
      </c>
      <c r="P278" s="4">
        <f t="shared" si="259"/>
        <v>23727.26836200594</v>
      </c>
      <c r="Q278">
        <f t="shared" si="260"/>
        <v>410907</v>
      </c>
      <c r="R278" s="10">
        <f t="shared" si="261"/>
        <v>9.7364112379634809E-3</v>
      </c>
      <c r="S278" s="4"/>
      <c r="T278" s="3">
        <f t="shared" si="262"/>
        <v>426140.34</v>
      </c>
      <c r="U278" s="3">
        <f t="shared" si="263"/>
        <v>84920.13</v>
      </c>
      <c r="V278" s="4">
        <f t="shared" si="264"/>
        <v>793.42857142857144</v>
      </c>
      <c r="W278" s="4">
        <f t="shared" si="265"/>
        <v>2712</v>
      </c>
      <c r="X278" s="14">
        <f t="shared" si="266"/>
        <v>1.0741946949233037</v>
      </c>
      <c r="Y278" s="18">
        <f t="shared" si="267"/>
        <v>1.0579017722328476</v>
      </c>
      <c r="Z278" s="22">
        <f t="shared" si="268"/>
        <v>1.0963327193289591</v>
      </c>
      <c r="AA278" s="12">
        <f t="shared" si="269"/>
        <v>1.0843188753434847</v>
      </c>
    </row>
    <row r="279" spans="1:27" x14ac:dyDescent="0.25">
      <c r="A279" s="2">
        <v>44129</v>
      </c>
      <c r="B279" s="3">
        <v>43004802</v>
      </c>
      <c r="C279" s="3">
        <v>1153866</v>
      </c>
      <c r="D279" s="3">
        <v>28960456</v>
      </c>
      <c r="E279" s="3">
        <v>218874</v>
      </c>
      <c r="F279" s="3">
        <v>9995</v>
      </c>
      <c r="G279" s="3">
        <v>184194</v>
      </c>
      <c r="H279" s="3">
        <v>73143</v>
      </c>
      <c r="I279" s="3">
        <v>3141</v>
      </c>
      <c r="J279" s="3">
        <v>62882</v>
      </c>
      <c r="K279" s="3">
        <v>8636563</v>
      </c>
      <c r="L279" s="1">
        <f t="shared" si="255"/>
        <v>3.8316187228123549E-2</v>
      </c>
      <c r="M279" s="1">
        <f t="shared" si="256"/>
        <v>3.4298832756026451E-2</v>
      </c>
      <c r="N279" s="4">
        <f t="shared" si="257"/>
        <v>12890480</v>
      </c>
      <c r="O279" s="3">
        <f t="shared" si="258"/>
        <v>1647780.0451403821</v>
      </c>
      <c r="P279" s="4">
        <f t="shared" si="259"/>
        <v>16854.734984273324</v>
      </c>
      <c r="Q279">
        <f t="shared" si="260"/>
        <v>390768</v>
      </c>
      <c r="R279" s="10">
        <f t="shared" si="261"/>
        <v>9.1699368334854196E-3</v>
      </c>
      <c r="S279" s="4"/>
      <c r="T279" s="3">
        <f t="shared" si="262"/>
        <v>430048.02</v>
      </c>
      <c r="U279" s="3">
        <f t="shared" si="263"/>
        <v>85757.58</v>
      </c>
      <c r="V279" s="4">
        <f t="shared" si="264"/>
        <v>873.71428571428567</v>
      </c>
      <c r="W279" s="4">
        <f t="shared" si="265"/>
        <v>2581.4285714285716</v>
      </c>
      <c r="X279" s="14">
        <f t="shared" si="266"/>
        <v>1.0763137626863513</v>
      </c>
      <c r="Y279" s="18">
        <f t="shared" si="267"/>
        <v>1.0591039848213166</v>
      </c>
      <c r="Z279" s="22">
        <f t="shared" si="268"/>
        <v>1.0899882472460707</v>
      </c>
      <c r="AA279" s="12">
        <f t="shared" si="269"/>
        <v>1.0912468109866174</v>
      </c>
    </row>
    <row r="280" spans="1:27" x14ac:dyDescent="0.25">
      <c r="A280" s="2">
        <v>44130</v>
      </c>
      <c r="B280" s="3">
        <v>43497272</v>
      </c>
      <c r="C280" s="3">
        <v>1159490</v>
      </c>
      <c r="D280" s="3">
        <v>29199046</v>
      </c>
      <c r="E280" s="3">
        <v>222973</v>
      </c>
      <c r="F280" s="3">
        <v>10026</v>
      </c>
      <c r="G280" s="3">
        <v>187100</v>
      </c>
      <c r="H280" s="3">
        <v>73984</v>
      </c>
      <c r="I280" s="3">
        <v>3151</v>
      </c>
      <c r="J280" s="3">
        <v>63583</v>
      </c>
      <c r="K280" s="3">
        <v>8703362</v>
      </c>
      <c r="L280" s="1">
        <f t="shared" si="255"/>
        <v>3.8193211951986092E-2</v>
      </c>
      <c r="M280" s="1">
        <f t="shared" si="256"/>
        <v>3.4134680448502069E-2</v>
      </c>
      <c r="N280" s="4">
        <f t="shared" si="257"/>
        <v>13138736</v>
      </c>
      <c r="O280" s="3">
        <f t="shared" si="258"/>
        <v>1661300.5288291899</v>
      </c>
      <c r="P280" s="4">
        <f t="shared" si="259"/>
        <v>16556.196066617267</v>
      </c>
      <c r="Q280">
        <f t="shared" si="260"/>
        <v>492470</v>
      </c>
      <c r="R280" s="10">
        <f t="shared" si="261"/>
        <v>1.1451511856745672E-2</v>
      </c>
      <c r="S280" s="4"/>
      <c r="T280" s="3">
        <f t="shared" si="262"/>
        <v>434972.72</v>
      </c>
      <c r="U280" s="3">
        <f t="shared" si="263"/>
        <v>86365.63</v>
      </c>
      <c r="V280" s="4">
        <f t="shared" si="264"/>
        <v>890.71428571428567</v>
      </c>
      <c r="W280" s="4">
        <f t="shared" si="265"/>
        <v>2694.5714285714284</v>
      </c>
      <c r="X280" s="14">
        <f t="shared" si="266"/>
        <v>1.0767843677345761</v>
      </c>
      <c r="Y280" s="18">
        <f t="shared" si="267"/>
        <v>1.0597080402353298</v>
      </c>
      <c r="Z280" s="22">
        <f t="shared" si="268"/>
        <v>1.0924105021287436</v>
      </c>
      <c r="AA280" s="12">
        <f t="shared" si="269"/>
        <v>1.0920308786845563</v>
      </c>
    </row>
    <row r="281" spans="1:27" x14ac:dyDescent="0.25">
      <c r="A281" s="2">
        <v>44131</v>
      </c>
      <c r="B281" s="3">
        <v>43965280</v>
      </c>
      <c r="C281" s="3">
        <v>1166892</v>
      </c>
      <c r="D281" s="3">
        <v>29789567</v>
      </c>
      <c r="E281" s="3">
        <v>225703</v>
      </c>
      <c r="F281" s="3">
        <v>10052</v>
      </c>
      <c r="G281" s="3">
        <v>189350</v>
      </c>
      <c r="H281" s="3">
        <v>74867</v>
      </c>
      <c r="I281" s="3">
        <v>3153</v>
      </c>
      <c r="J281" s="3">
        <v>64363</v>
      </c>
      <c r="K281" s="3">
        <v>8778055</v>
      </c>
      <c r="L281" s="1">
        <f t="shared" si="255"/>
        <v>3.7694621338958699E-2</v>
      </c>
      <c r="M281" s="1">
        <f t="shared" si="256"/>
        <v>3.4040324218735075E-2</v>
      </c>
      <c r="N281" s="4">
        <f t="shared" si="257"/>
        <v>13008821</v>
      </c>
      <c r="O281" s="3">
        <f t="shared" si="258"/>
        <v>1657254.5816612942</v>
      </c>
      <c r="P281" s="4">
        <f t="shared" si="259"/>
        <v>11497.510104859946</v>
      </c>
      <c r="Q281">
        <f t="shared" si="260"/>
        <v>468008</v>
      </c>
      <c r="R281" s="10">
        <f t="shared" si="261"/>
        <v>1.0759479353095982E-2</v>
      </c>
      <c r="S281" s="4"/>
      <c r="T281" s="3">
        <f t="shared" si="262"/>
        <v>439652.8</v>
      </c>
      <c r="U281" s="3">
        <f t="shared" si="263"/>
        <v>87033.62</v>
      </c>
      <c r="V281" s="4">
        <f t="shared" si="264"/>
        <v>901.57142857142856</v>
      </c>
      <c r="W281" s="4">
        <f t="shared" si="265"/>
        <v>2764.8571428571427</v>
      </c>
      <c r="X281" s="14">
        <f t="shared" si="266"/>
        <v>1.0780183371063121</v>
      </c>
      <c r="Y281" s="18">
        <f t="shared" si="267"/>
        <v>1.0610106298626327</v>
      </c>
      <c r="Z281" s="22">
        <f t="shared" si="268"/>
        <v>1.0937925553310168</v>
      </c>
      <c r="AA281" s="12">
        <f t="shared" si="269"/>
        <v>1.0920561292957582</v>
      </c>
    </row>
    <row r="282" spans="1:27" x14ac:dyDescent="0.25">
      <c r="A282" s="2">
        <v>44132</v>
      </c>
      <c r="B282" s="3">
        <v>44481667</v>
      </c>
      <c r="C282" s="3">
        <v>1174007</v>
      </c>
      <c r="D282" s="3">
        <v>30052209</v>
      </c>
      <c r="E282" s="3">
        <v>228366</v>
      </c>
      <c r="F282" s="3">
        <v>10084</v>
      </c>
      <c r="G282" s="3">
        <v>191723</v>
      </c>
      <c r="H282" s="3">
        <v>75665</v>
      </c>
      <c r="I282" s="3">
        <v>3159</v>
      </c>
      <c r="J282" s="3">
        <v>65105</v>
      </c>
      <c r="K282" s="3">
        <v>8856413</v>
      </c>
      <c r="L282" s="1">
        <f t="shared" si="255"/>
        <v>3.7596838502622285E-2</v>
      </c>
      <c r="M282" s="1">
        <f t="shared" si="256"/>
        <v>3.3944847757976411E-2</v>
      </c>
      <c r="N282" s="4">
        <f t="shared" si="257"/>
        <v>13255451</v>
      </c>
      <c r="O282" s="3">
        <f t="shared" si="258"/>
        <v>1672370.0505264231</v>
      </c>
      <c r="P282" s="4">
        <f t="shared" si="259"/>
        <v>3511.7872646688484</v>
      </c>
      <c r="Q282">
        <f t="shared" si="260"/>
        <v>516387</v>
      </c>
      <c r="R282" s="10">
        <f t="shared" si="261"/>
        <v>1.1745336319932456E-2</v>
      </c>
      <c r="S282" s="4"/>
      <c r="T282" s="3">
        <f t="shared" si="262"/>
        <v>444816.67</v>
      </c>
      <c r="U282" s="3">
        <f t="shared" si="263"/>
        <v>87780.55</v>
      </c>
      <c r="V282" s="4">
        <f t="shared" si="264"/>
        <v>900.42857142857144</v>
      </c>
      <c r="W282" s="4">
        <f t="shared" si="265"/>
        <v>2761.4285714285716</v>
      </c>
      <c r="X282" s="14">
        <f t="shared" si="266"/>
        <v>1.0789404299726957</v>
      </c>
      <c r="Y282" s="18">
        <f t="shared" si="267"/>
        <v>1.0624256315745466</v>
      </c>
      <c r="Z282" s="22">
        <f t="shared" si="268"/>
        <v>1.0924721100671655</v>
      </c>
      <c r="AA282" s="12">
        <f t="shared" si="269"/>
        <v>1.0908710821487271</v>
      </c>
    </row>
    <row r="283" spans="1:27" x14ac:dyDescent="0.25">
      <c r="A283" s="2">
        <v>44133</v>
      </c>
      <c r="B283" s="3">
        <v>45018354</v>
      </c>
      <c r="C283" s="3">
        <v>1181027</v>
      </c>
      <c r="D283" s="3">
        <v>30298756</v>
      </c>
      <c r="E283" s="3">
        <v>231383</v>
      </c>
      <c r="F283" s="3">
        <v>10127</v>
      </c>
      <c r="G283" s="3">
        <v>194105</v>
      </c>
      <c r="H283" s="3">
        <v>76660</v>
      </c>
      <c r="I283" s="3">
        <v>3170</v>
      </c>
      <c r="J283" s="3">
        <v>65964</v>
      </c>
      <c r="K283" s="3">
        <v>8944934</v>
      </c>
      <c r="L283" s="1">
        <f t="shared" si="255"/>
        <v>3.7516999402441881E-2</v>
      </c>
      <c r="M283" s="1">
        <f t="shared" si="256"/>
        <v>3.3848518360122919E-2</v>
      </c>
      <c r="N283" s="4">
        <f t="shared" si="257"/>
        <v>13538571</v>
      </c>
      <c r="O283" s="3">
        <f t="shared" si="258"/>
        <v>1688953.5601169171</v>
      </c>
      <c r="P283" s="4">
        <f t="shared" si="259"/>
        <v>23407.223660375923</v>
      </c>
      <c r="Q283">
        <f t="shared" si="260"/>
        <v>536687</v>
      </c>
      <c r="R283" s="10">
        <f t="shared" si="261"/>
        <v>1.2065352676643167E-2</v>
      </c>
      <c r="S283" s="4"/>
      <c r="T283" s="3">
        <f t="shared" si="262"/>
        <v>450183.54</v>
      </c>
      <c r="U283" s="3">
        <f t="shared" si="263"/>
        <v>88564.13</v>
      </c>
      <c r="V283" s="4">
        <f t="shared" si="264"/>
        <v>912.85714285714289</v>
      </c>
      <c r="W283" s="4">
        <f t="shared" si="265"/>
        <v>2823.7142857142858</v>
      </c>
      <c r="X283" s="14">
        <f t="shared" si="266"/>
        <v>1.0796707684783702</v>
      </c>
      <c r="Y283" s="18">
        <f t="shared" si="267"/>
        <v>1.0638295291285691</v>
      </c>
      <c r="Z283" s="22">
        <f t="shared" si="268"/>
        <v>1.0934045941488633</v>
      </c>
      <c r="AA283" s="12">
        <f t="shared" si="269"/>
        <v>1.0909349651344813</v>
      </c>
    </row>
    <row r="284" spans="1:27" x14ac:dyDescent="0.25">
      <c r="A284" s="2">
        <v>44134</v>
      </c>
      <c r="B284" s="3">
        <v>45584174</v>
      </c>
      <c r="C284" s="3">
        <v>1188870</v>
      </c>
      <c r="D284" s="3">
        <v>29690219</v>
      </c>
      <c r="E284" s="3">
        <v>234939</v>
      </c>
      <c r="F284" s="3">
        <v>10163</v>
      </c>
      <c r="G284" s="3">
        <v>196935</v>
      </c>
      <c r="H284" s="3">
        <v>77655</v>
      </c>
      <c r="I284" s="3">
        <v>3179</v>
      </c>
      <c r="J284" s="3">
        <v>66859</v>
      </c>
      <c r="K284" s="3">
        <v>9044278</v>
      </c>
      <c r="L284" s="1">
        <f t="shared" ref="L284:L289" si="270">C284/(C284+D284)</f>
        <v>3.850081198962832E-2</v>
      </c>
      <c r="M284" s="1">
        <f t="shared" ref="M284:M289" si="271">C284/B258</f>
        <v>3.3819296852080495E-2</v>
      </c>
      <c r="N284" s="4">
        <f t="shared" ref="N284:N289" si="272">B284-C284-D284</f>
        <v>14705085</v>
      </c>
      <c r="O284" s="3">
        <f t="shared" ref="O284:O289" si="273">L284*B284</f>
        <v>1755027.7128765036</v>
      </c>
      <c r="P284" s="4">
        <f t="shared" ref="P284:P289" si="274">(O284+O283)/2-O282</f>
        <v>49620.585970287211</v>
      </c>
      <c r="Q284">
        <f t="shared" ref="Q284:Q289" si="275">B284-B283</f>
        <v>565820</v>
      </c>
      <c r="R284" s="10">
        <f t="shared" ref="R284:R289" si="276">Q284/B283</f>
        <v>1.2568651443808896E-2</v>
      </c>
      <c r="S284" s="4"/>
      <c r="T284" s="3">
        <f t="shared" ref="T284:T289" si="277">B284/$S$2</f>
        <v>455841.74</v>
      </c>
      <c r="U284" s="3">
        <f t="shared" ref="U284:U289" si="278">K283/100</f>
        <v>89449.34</v>
      </c>
      <c r="V284" s="4">
        <f t="shared" ref="V284:V289" si="279">(H284-H277)/7</f>
        <v>930.71428571428567</v>
      </c>
      <c r="W284" s="4">
        <f t="shared" ref="W284:W289" si="280">(E284-E277)/7</f>
        <v>2917.1428571428573</v>
      </c>
      <c r="X284" s="14">
        <f t="shared" ref="X284:X289" si="281">B284/B277</f>
        <v>1.0801136607721034</v>
      </c>
      <c r="Y284" s="18">
        <f t="shared" ref="Y284:Y289" si="282">K284/K277</f>
        <v>1.0650334614419454</v>
      </c>
      <c r="Z284" s="22">
        <f t="shared" ref="Z284:Z289" si="283">E284/E277</f>
        <v>1.0951897034761489</v>
      </c>
      <c r="AA284" s="12">
        <f t="shared" ref="AA284:AA289" si="284">H284/H277</f>
        <v>1.0915799831318527</v>
      </c>
    </row>
    <row r="285" spans="1:27" x14ac:dyDescent="0.25">
      <c r="A285" s="2">
        <v>44135</v>
      </c>
      <c r="B285" s="3">
        <v>46070447</v>
      </c>
      <c r="C285" s="3">
        <v>1195426</v>
      </c>
      <c r="D285" s="3">
        <v>30820223</v>
      </c>
      <c r="E285" s="3">
        <v>237313</v>
      </c>
      <c r="F285" s="3">
        <v>10187</v>
      </c>
      <c r="G285" s="3">
        <v>198952</v>
      </c>
      <c r="H285" s="3">
        <v>78532</v>
      </c>
      <c r="I285" s="3">
        <v>3186</v>
      </c>
      <c r="J285" s="3">
        <v>67735</v>
      </c>
      <c r="K285" s="3">
        <v>9133404</v>
      </c>
      <c r="L285" s="1">
        <f t="shared" si="270"/>
        <v>3.733880265866233E-2</v>
      </c>
      <c r="M285" s="1">
        <f t="shared" si="271"/>
        <v>3.3693855001927758E-2</v>
      </c>
      <c r="N285" s="4">
        <f t="shared" si="272"/>
        <v>14054798</v>
      </c>
      <c r="O285" s="3">
        <f t="shared" si="273"/>
        <v>1720215.3289293619</v>
      </c>
      <c r="P285" s="4">
        <f t="shared" si="274"/>
        <v>48667.960786015494</v>
      </c>
      <c r="Q285">
        <f t="shared" si="275"/>
        <v>486273</v>
      </c>
      <c r="R285" s="10">
        <f t="shared" si="276"/>
        <v>1.0667583885582746E-2</v>
      </c>
      <c r="S285" s="4"/>
      <c r="T285" s="3">
        <f t="shared" si="277"/>
        <v>460704.47</v>
      </c>
      <c r="U285" s="3">
        <f t="shared" si="278"/>
        <v>90442.78</v>
      </c>
      <c r="V285" s="4">
        <f t="shared" si="279"/>
        <v>1015.5714285714286</v>
      </c>
      <c r="W285" s="4">
        <f t="shared" si="280"/>
        <v>3037.4285714285716</v>
      </c>
      <c r="X285" s="14">
        <f t="shared" si="281"/>
        <v>1.0811097348821752</v>
      </c>
      <c r="Y285" s="18">
        <f t="shared" si="282"/>
        <v>1.0650258554404171</v>
      </c>
      <c r="Z285" s="22">
        <f t="shared" si="283"/>
        <v>1.0984119490305531</v>
      </c>
      <c r="AA285" s="12">
        <f t="shared" si="284"/>
        <v>1.0995337636335634</v>
      </c>
    </row>
    <row r="286" spans="1:27" x14ac:dyDescent="0.25">
      <c r="A286" s="2">
        <v>44136</v>
      </c>
      <c r="B286" s="3">
        <v>46509255</v>
      </c>
      <c r="C286" s="3">
        <v>1200365</v>
      </c>
      <c r="D286" s="3">
        <v>31077827</v>
      </c>
      <c r="E286" s="3">
        <v>239649</v>
      </c>
      <c r="F286" s="3">
        <v>10230</v>
      </c>
      <c r="G286" s="3">
        <v>200768</v>
      </c>
      <c r="H286" s="3">
        <v>79515</v>
      </c>
      <c r="I286" s="3">
        <v>3195</v>
      </c>
      <c r="J286" s="3">
        <v>68562</v>
      </c>
      <c r="K286" s="3">
        <v>9206998</v>
      </c>
      <c r="L286" s="1">
        <f t="shared" si="270"/>
        <v>3.7188111403513552E-2</v>
      </c>
      <c r="M286" s="1">
        <f t="shared" si="271"/>
        <v>3.3523220003076497E-2</v>
      </c>
      <c r="N286" s="4">
        <f t="shared" si="272"/>
        <v>14231063</v>
      </c>
      <c r="O286" s="3">
        <f t="shared" si="273"/>
        <v>1729591.3562344196</v>
      </c>
      <c r="P286" s="4">
        <f t="shared" si="274"/>
        <v>-30124.370294612832</v>
      </c>
      <c r="Q286">
        <f t="shared" si="275"/>
        <v>438808</v>
      </c>
      <c r="R286" s="10">
        <f t="shared" si="276"/>
        <v>9.5247176568527755E-3</v>
      </c>
      <c r="S286" s="4"/>
      <c r="T286" s="3">
        <f t="shared" si="277"/>
        <v>465092.55</v>
      </c>
      <c r="U286" s="3">
        <f t="shared" si="278"/>
        <v>91334.04</v>
      </c>
      <c r="V286" s="4">
        <f t="shared" si="279"/>
        <v>910.28571428571433</v>
      </c>
      <c r="W286" s="4">
        <f t="shared" si="280"/>
        <v>2967.8571428571427</v>
      </c>
      <c r="X286" s="14">
        <f t="shared" si="281"/>
        <v>1.0814898066499643</v>
      </c>
      <c r="Y286" s="18">
        <f t="shared" si="282"/>
        <v>1.0660488437356388</v>
      </c>
      <c r="Z286" s="22">
        <f t="shared" si="283"/>
        <v>1.0949176238383727</v>
      </c>
      <c r="AA286" s="12">
        <f t="shared" si="284"/>
        <v>1.0871170173495754</v>
      </c>
    </row>
    <row r="287" spans="1:27" x14ac:dyDescent="0.25">
      <c r="A287" s="2">
        <v>44137</v>
      </c>
      <c r="B287" s="3">
        <v>46959365</v>
      </c>
      <c r="C287" s="3">
        <v>1206119</v>
      </c>
      <c r="D287" s="3">
        <v>31357886</v>
      </c>
      <c r="E287" s="3">
        <v>243178</v>
      </c>
      <c r="F287" s="3">
        <v>10262</v>
      </c>
      <c r="G287" s="3">
        <v>203128</v>
      </c>
      <c r="H287" s="3">
        <v>80570</v>
      </c>
      <c r="I287" s="3">
        <v>3205</v>
      </c>
      <c r="J287" s="3">
        <v>69403</v>
      </c>
      <c r="K287" s="3">
        <v>9291087</v>
      </c>
      <c r="L287" s="1">
        <f t="shared" si="270"/>
        <v>3.7038410969412391E-2</v>
      </c>
      <c r="M287" s="1">
        <f t="shared" si="271"/>
        <v>3.3358542454071397E-2</v>
      </c>
      <c r="N287" s="4">
        <f t="shared" si="272"/>
        <v>14395360</v>
      </c>
      <c r="O287" s="3">
        <f t="shared" si="273"/>
        <v>1739300.2597326403</v>
      </c>
      <c r="P287" s="4">
        <f t="shared" si="274"/>
        <v>14230.4790541681</v>
      </c>
      <c r="Q287">
        <f t="shared" si="275"/>
        <v>450110</v>
      </c>
      <c r="R287" s="10">
        <f t="shared" si="276"/>
        <v>9.6778587401582759E-3</v>
      </c>
      <c r="S287" s="4"/>
      <c r="T287" s="3">
        <f t="shared" si="277"/>
        <v>469593.65</v>
      </c>
      <c r="U287" s="3">
        <f t="shared" si="278"/>
        <v>92069.98</v>
      </c>
      <c r="V287" s="4">
        <f t="shared" si="279"/>
        <v>940.85714285714289</v>
      </c>
      <c r="W287" s="4">
        <f t="shared" si="280"/>
        <v>2886.4285714285716</v>
      </c>
      <c r="X287" s="14">
        <f t="shared" si="281"/>
        <v>1.079593336336127</v>
      </c>
      <c r="Y287" s="18">
        <f t="shared" si="282"/>
        <v>1.0675285022040908</v>
      </c>
      <c r="Z287" s="22">
        <f t="shared" si="283"/>
        <v>1.0906163526525634</v>
      </c>
      <c r="AA287" s="12">
        <f t="shared" si="284"/>
        <v>1.0890192474048443</v>
      </c>
    </row>
    <row r="288" spans="1:27" x14ac:dyDescent="0.25">
      <c r="A288" s="2">
        <v>44138</v>
      </c>
      <c r="B288" s="3">
        <v>47405395</v>
      </c>
      <c r="C288" s="3">
        <v>1213735</v>
      </c>
      <c r="D288" s="3">
        <v>31609242</v>
      </c>
      <c r="E288" s="3">
        <v>247916</v>
      </c>
      <c r="F288" s="3">
        <v>10334</v>
      </c>
      <c r="G288" s="3">
        <v>206691</v>
      </c>
      <c r="H288" s="3">
        <v>81686</v>
      </c>
      <c r="I288" s="3">
        <v>3220</v>
      </c>
      <c r="J288" s="3">
        <v>70345</v>
      </c>
      <c r="K288" s="3">
        <v>9382617</v>
      </c>
      <c r="L288" s="1">
        <f t="shared" si="270"/>
        <v>3.6978211939764027E-2</v>
      </c>
      <c r="M288" s="1">
        <f t="shared" si="271"/>
        <v>3.3238841203133029E-2</v>
      </c>
      <c r="N288" s="4">
        <f t="shared" si="272"/>
        <v>14582418</v>
      </c>
      <c r="O288" s="3">
        <f t="shared" si="273"/>
        <v>1752966.7433982298</v>
      </c>
      <c r="P288" s="4">
        <f t="shared" si="274"/>
        <v>16542.145331015345</v>
      </c>
      <c r="Q288">
        <f t="shared" si="275"/>
        <v>446030</v>
      </c>
      <c r="R288" s="10">
        <f t="shared" si="276"/>
        <v>9.4982119115111542E-3</v>
      </c>
      <c r="S288" s="4"/>
      <c r="T288" s="3">
        <f t="shared" si="277"/>
        <v>474053.95</v>
      </c>
      <c r="U288" s="3">
        <f t="shared" si="278"/>
        <v>92910.87</v>
      </c>
      <c r="V288" s="4">
        <f t="shared" si="279"/>
        <v>974.14285714285711</v>
      </c>
      <c r="W288" s="4">
        <f t="shared" si="280"/>
        <v>3173.2857142857142</v>
      </c>
      <c r="X288" s="14">
        <f t="shared" si="281"/>
        <v>1.0782461751636747</v>
      </c>
      <c r="Y288" s="18">
        <f t="shared" si="282"/>
        <v>1.0688719767647845</v>
      </c>
      <c r="Z288" s="22">
        <f t="shared" si="283"/>
        <v>1.0984169461637638</v>
      </c>
      <c r="AA288" s="12">
        <f t="shared" si="284"/>
        <v>1.0910815178917279</v>
      </c>
    </row>
    <row r="289" spans="1:27" x14ac:dyDescent="0.25">
      <c r="A289" s="2">
        <v>36834</v>
      </c>
      <c r="B289" s="3">
        <v>48090690</v>
      </c>
      <c r="C289" s="3">
        <v>1225202</v>
      </c>
      <c r="D289" s="3">
        <v>31889030</v>
      </c>
      <c r="E289" s="3">
        <v>250698</v>
      </c>
      <c r="F289" s="3">
        <v>10385</v>
      </c>
      <c r="G289" s="3">
        <v>208815</v>
      </c>
      <c r="H289" s="3">
        <v>82687</v>
      </c>
      <c r="I289" s="3">
        <v>3235</v>
      </c>
      <c r="J289" s="3">
        <v>71274</v>
      </c>
      <c r="K289" s="3">
        <v>9485448</v>
      </c>
      <c r="L289" s="1">
        <f t="shared" si="270"/>
        <v>3.6999257600176264E-2</v>
      </c>
      <c r="M289" s="1">
        <f t="shared" si="271"/>
        <v>3.3224692490407375E-2</v>
      </c>
      <c r="N289" s="4">
        <f t="shared" si="272"/>
        <v>14976458</v>
      </c>
      <c r="O289" s="3">
        <f t="shared" si="273"/>
        <v>1779319.8274802207</v>
      </c>
      <c r="P289" s="4">
        <f t="shared" si="274"/>
        <v>26843.025706585031</v>
      </c>
      <c r="Q289">
        <f t="shared" si="275"/>
        <v>685295</v>
      </c>
      <c r="R289" s="10">
        <f t="shared" si="276"/>
        <v>1.445605505449327E-2</v>
      </c>
      <c r="S289" s="4"/>
      <c r="T289" s="3">
        <f t="shared" si="277"/>
        <v>480906.9</v>
      </c>
      <c r="U289" s="3">
        <f t="shared" si="278"/>
        <v>93826.17</v>
      </c>
      <c r="V289" s="4">
        <f t="shared" si="279"/>
        <v>1003.1428571428571</v>
      </c>
      <c r="W289" s="4">
        <f t="shared" si="280"/>
        <v>3190.2857142857142</v>
      </c>
      <c r="X289" s="14">
        <f t="shared" si="281"/>
        <v>1.0811350662734829</v>
      </c>
      <c r="Y289" s="18">
        <f t="shared" si="282"/>
        <v>1.0710259334111902</v>
      </c>
      <c r="Z289" s="22">
        <f t="shared" si="283"/>
        <v>1.0977903891122145</v>
      </c>
      <c r="AA289" s="12">
        <f t="shared" si="284"/>
        <v>1.0928038062512391</v>
      </c>
    </row>
    <row r="290" spans="1:27" x14ac:dyDescent="0.25">
      <c r="A290" s="2">
        <v>44140</v>
      </c>
      <c r="B290" s="3">
        <v>48680103</v>
      </c>
      <c r="C290" s="3">
        <v>1233313</v>
      </c>
      <c r="D290" s="3">
        <v>32192465</v>
      </c>
      <c r="E290" s="3">
        <v>253482</v>
      </c>
      <c r="F290" s="3">
        <v>10432</v>
      </c>
      <c r="G290" s="3">
        <v>210429</v>
      </c>
      <c r="H290" s="3">
        <v>82834</v>
      </c>
      <c r="I290" s="3">
        <v>3245</v>
      </c>
      <c r="J290" s="3">
        <v>71476</v>
      </c>
      <c r="K290" s="3">
        <v>9607336</v>
      </c>
      <c r="L290" s="1">
        <f t="shared" ref="L290:L291" si="285">C290/(C290+D290)</f>
        <v>3.6897061902343757E-2</v>
      </c>
      <c r="M290" s="1">
        <f t="shared" ref="M290:M291" si="286">C290/B264</f>
        <v>3.3147287085888037E-2</v>
      </c>
      <c r="N290" s="4">
        <f t="shared" ref="N290:N291" si="287">B290-C290-D290</f>
        <v>15254325</v>
      </c>
      <c r="O290" s="3">
        <f t="shared" ref="O290:O291" si="288">L290*B290</f>
        <v>1796152.77380347</v>
      </c>
      <c r="P290" s="4">
        <f t="shared" ref="P290:P291" si="289">(O290+O289)/2-O288</f>
        <v>34769.557243615622</v>
      </c>
      <c r="Q290">
        <f t="shared" ref="Q290:Q291" si="290">B290-B289</f>
        <v>589413</v>
      </c>
      <c r="R290" s="10">
        <f t="shared" ref="R290:R291" si="291">Q290/B289</f>
        <v>1.2256280789483371E-2</v>
      </c>
      <c r="S290" s="4"/>
      <c r="T290" s="3">
        <f t="shared" ref="T290:T291" si="292">B290/$S$2</f>
        <v>486801.03</v>
      </c>
      <c r="U290" s="3">
        <f t="shared" ref="U290:U291" si="293">K289/100</f>
        <v>94854.48</v>
      </c>
      <c r="V290" s="4">
        <f t="shared" ref="V290:V291" si="294">(H290-H283)/7</f>
        <v>882</v>
      </c>
      <c r="W290" s="4">
        <f t="shared" ref="W290:W291" si="295">(E290-E283)/7</f>
        <v>3157</v>
      </c>
      <c r="X290" s="14">
        <f t="shared" ref="X290:X291" si="296">B290/B283</f>
        <v>1.0813390245231977</v>
      </c>
      <c r="Y290" s="18">
        <f t="shared" ref="Y290:Y291" si="297">K290/K283</f>
        <v>1.0740533133056096</v>
      </c>
      <c r="Z290" s="22">
        <f t="shared" ref="Z290:Z291" si="298">E290/E283</f>
        <v>1.0955083130567069</v>
      </c>
      <c r="AA290" s="12">
        <f t="shared" ref="AA290:AA291" si="299">H290/H283</f>
        <v>1.0805374380380903</v>
      </c>
    </row>
    <row r="291" spans="1:27" x14ac:dyDescent="0.25">
      <c r="A291" s="2">
        <v>44141</v>
      </c>
      <c r="B291" s="3">
        <v>49322827</v>
      </c>
      <c r="C291" s="3">
        <v>1242868</v>
      </c>
      <c r="D291" s="3">
        <v>32480626</v>
      </c>
      <c r="E291" s="3">
        <v>258874</v>
      </c>
      <c r="F291" s="3">
        <v>10493</v>
      </c>
      <c r="G291" s="3">
        <v>214441</v>
      </c>
      <c r="H291" s="3">
        <v>84759</v>
      </c>
      <c r="I291" s="3">
        <v>3265</v>
      </c>
      <c r="J291" s="3">
        <v>73192</v>
      </c>
      <c r="K291" s="3">
        <v>9733816</v>
      </c>
      <c r="L291" s="1">
        <f t="shared" si="285"/>
        <v>3.6854662805698601E-2</v>
      </c>
      <c r="M291" s="1">
        <f t="shared" si="286"/>
        <v>3.3164969216411065E-2</v>
      </c>
      <c r="N291" s="4">
        <f t="shared" si="287"/>
        <v>15599333</v>
      </c>
      <c r="O291" s="3">
        <f t="shared" si="288"/>
        <v>1817776.1577088067</v>
      </c>
      <c r="P291" s="4">
        <f t="shared" si="289"/>
        <v>27644.638275917619</v>
      </c>
      <c r="Q291">
        <f t="shared" si="290"/>
        <v>642724</v>
      </c>
      <c r="R291" s="10">
        <f t="shared" si="291"/>
        <v>1.3203012327233572E-2</v>
      </c>
      <c r="S291" s="4"/>
      <c r="T291" s="3">
        <f t="shared" si="292"/>
        <v>493228.27</v>
      </c>
      <c r="U291" s="3">
        <f t="shared" si="293"/>
        <v>96073.36</v>
      </c>
      <c r="V291" s="4">
        <f t="shared" si="294"/>
        <v>1014.8571428571429</v>
      </c>
      <c r="W291" s="4">
        <f t="shared" si="295"/>
        <v>3419.2857142857142</v>
      </c>
      <c r="X291" s="14">
        <f t="shared" si="296"/>
        <v>1.0820164691368543</v>
      </c>
      <c r="Y291" s="18">
        <f t="shared" si="297"/>
        <v>1.0762402482541999</v>
      </c>
      <c r="Z291" s="22">
        <f t="shared" si="298"/>
        <v>1.1018775086298997</v>
      </c>
      <c r="AA291" s="12">
        <f t="shared" si="299"/>
        <v>1.0914815530229862</v>
      </c>
    </row>
    <row r="292" spans="1:27" x14ac:dyDescent="0.25">
      <c r="A292" s="2">
        <v>44142</v>
      </c>
      <c r="B292" s="3">
        <v>49900388</v>
      </c>
      <c r="C292" s="3">
        <v>1251167</v>
      </c>
      <c r="D292" s="3">
        <v>32779541</v>
      </c>
      <c r="E292" s="3">
        <v>263221</v>
      </c>
      <c r="F292" s="3">
        <v>10547</v>
      </c>
      <c r="G292" s="3">
        <v>216338</v>
      </c>
      <c r="H292" s="3">
        <v>85991</v>
      </c>
      <c r="I292" s="3">
        <v>3276</v>
      </c>
      <c r="J292" s="3">
        <v>74084</v>
      </c>
      <c r="K292" s="3">
        <v>9928270</v>
      </c>
      <c r="L292" s="1">
        <f t="shared" ref="L292:L308" si="300">C292/(C292+D292)</f>
        <v>3.6765823385161427E-2</v>
      </c>
      <c r="M292" s="1">
        <f t="shared" ref="M292:M308" si="301">C292/B266</f>
        <v>3.3098319893223357E-2</v>
      </c>
      <c r="N292" s="4">
        <f t="shared" ref="N292:N308" si="302">B292-C292-D292</f>
        <v>15869680</v>
      </c>
      <c r="O292" s="3">
        <f t="shared" ref="O292:O308" si="303">L292*B292</f>
        <v>1834628.8520590286</v>
      </c>
      <c r="P292" s="4">
        <f t="shared" ref="P292:P308" si="304">(O292+O291)/2-O290</f>
        <v>30049.731080447556</v>
      </c>
      <c r="Q292">
        <f t="shared" ref="Q292:Q308" si="305">B292-B291</f>
        <v>577561</v>
      </c>
      <c r="R292" s="10">
        <f t="shared" ref="R292:R308" si="306">Q292/B291</f>
        <v>1.1709811361785893E-2</v>
      </c>
      <c r="S292" s="4"/>
      <c r="T292" s="3">
        <f t="shared" ref="T292:T308" si="307">B292/$S$2</f>
        <v>499003.88</v>
      </c>
      <c r="U292" s="3">
        <f t="shared" ref="U292:U308" si="308">K291/100</f>
        <v>97338.16</v>
      </c>
      <c r="V292" s="4">
        <f t="shared" ref="V292:V308" si="309">(H292-H285)/7</f>
        <v>1065.5714285714287</v>
      </c>
      <c r="W292" s="4">
        <f t="shared" ref="W292:W308" si="310">(E292-E285)/7</f>
        <v>3701.1428571428573</v>
      </c>
      <c r="X292" s="14">
        <f t="shared" ref="X292:X308" si="311">B292/B285</f>
        <v>1.0831322734941122</v>
      </c>
      <c r="Y292" s="18">
        <f t="shared" ref="Y292:Y308" si="312">K292/K285</f>
        <v>1.0870284507287753</v>
      </c>
      <c r="Z292" s="22">
        <f t="shared" ref="Z292:Z308" si="313">E292/E285</f>
        <v>1.1091722745909411</v>
      </c>
      <c r="AA292" s="12">
        <f t="shared" ref="AA292:AA308" si="314">H292/H285</f>
        <v>1.0949803901594255</v>
      </c>
    </row>
    <row r="293" spans="1:27" x14ac:dyDescent="0.25">
      <c r="A293" s="2">
        <v>44143</v>
      </c>
      <c r="B293" s="3">
        <v>50465361</v>
      </c>
      <c r="C293" s="3">
        <v>1256905</v>
      </c>
      <c r="D293" s="3">
        <v>33032762</v>
      </c>
      <c r="E293" s="3">
        <v>267165</v>
      </c>
      <c r="F293" s="3">
        <v>10575</v>
      </c>
      <c r="G293" s="3">
        <v>218279</v>
      </c>
      <c r="H293" s="3">
        <v>87205</v>
      </c>
      <c r="I293" s="3">
        <v>3285</v>
      </c>
      <c r="J293" s="3">
        <v>74991</v>
      </c>
      <c r="K293" s="3">
        <v>10038200</v>
      </c>
      <c r="L293" s="1">
        <f t="shared" si="300"/>
        <v>3.6655503245336271E-2</v>
      </c>
      <c r="M293" s="1">
        <f t="shared" si="301"/>
        <v>3.2963221305595911E-2</v>
      </c>
      <c r="N293" s="4">
        <f t="shared" si="302"/>
        <v>16175694</v>
      </c>
      <c r="O293" s="3">
        <f t="shared" si="303"/>
        <v>1849833.2039125664</v>
      </c>
      <c r="P293" s="4">
        <f t="shared" si="304"/>
        <v>24454.870276990812</v>
      </c>
      <c r="Q293">
        <f t="shared" si="305"/>
        <v>564973</v>
      </c>
      <c r="R293" s="10">
        <f t="shared" si="306"/>
        <v>1.1322016173501497E-2</v>
      </c>
      <c r="S293" s="4"/>
      <c r="T293" s="3">
        <f t="shared" si="307"/>
        <v>504653.61</v>
      </c>
      <c r="U293" s="3">
        <f t="shared" si="308"/>
        <v>99282.7</v>
      </c>
      <c r="V293" s="4">
        <f t="shared" si="309"/>
        <v>1098.5714285714287</v>
      </c>
      <c r="W293" s="4">
        <f t="shared" si="310"/>
        <v>3930.8571428571427</v>
      </c>
      <c r="X293" s="14">
        <f t="shared" si="311"/>
        <v>1.0850606185801084</v>
      </c>
      <c r="Y293" s="18">
        <f t="shared" si="312"/>
        <v>1.0902793722774784</v>
      </c>
      <c r="Z293" s="22">
        <f t="shared" si="313"/>
        <v>1.1148179212097693</v>
      </c>
      <c r="AA293" s="12">
        <f t="shared" si="314"/>
        <v>1.0967113123310068</v>
      </c>
    </row>
    <row r="294" spans="1:27" x14ac:dyDescent="0.25">
      <c r="A294" s="2">
        <v>44144</v>
      </c>
      <c r="B294" s="3">
        <v>50933621</v>
      </c>
      <c r="C294" s="3">
        <v>1264016</v>
      </c>
      <c r="D294" s="3">
        <v>33289404</v>
      </c>
      <c r="E294" s="3">
        <v>272036</v>
      </c>
      <c r="F294" s="3">
        <v>10620</v>
      </c>
      <c r="G294" s="3">
        <v>221758</v>
      </c>
      <c r="H294" s="3">
        <v>88696</v>
      </c>
      <c r="I294" s="3">
        <v>3300</v>
      </c>
      <c r="J294" s="3">
        <v>75877</v>
      </c>
      <c r="K294" s="3">
        <v>10126025</v>
      </c>
      <c r="L294" s="1">
        <f t="shared" si="300"/>
        <v>3.6581501917899877E-2</v>
      </c>
      <c r="M294" s="1">
        <f t="shared" si="301"/>
        <v>3.2822084766479145E-2</v>
      </c>
      <c r="N294" s="4">
        <f t="shared" si="302"/>
        <v>16380201</v>
      </c>
      <c r="O294" s="3">
        <f t="shared" si="303"/>
        <v>1863228.3542970854</v>
      </c>
      <c r="P294" s="4">
        <f t="shared" si="304"/>
        <v>21901.927045797464</v>
      </c>
      <c r="Q294">
        <f t="shared" si="305"/>
        <v>468260</v>
      </c>
      <c r="R294" s="10">
        <f t="shared" si="306"/>
        <v>9.2788397966676595E-3</v>
      </c>
      <c r="S294" s="4"/>
      <c r="T294" s="3">
        <f t="shared" si="307"/>
        <v>509336.21</v>
      </c>
      <c r="U294" s="3">
        <f t="shared" si="308"/>
        <v>100382</v>
      </c>
      <c r="V294" s="4">
        <f t="shared" si="309"/>
        <v>1160.8571428571429</v>
      </c>
      <c r="W294" s="4">
        <f t="shared" si="310"/>
        <v>4122.5714285714284</v>
      </c>
      <c r="X294" s="14">
        <f t="shared" si="311"/>
        <v>1.0846318087989477</v>
      </c>
      <c r="Y294" s="18">
        <f t="shared" si="312"/>
        <v>1.0898644044555821</v>
      </c>
      <c r="Z294" s="22">
        <f t="shared" si="313"/>
        <v>1.118670274449169</v>
      </c>
      <c r="AA294" s="12">
        <f t="shared" si="314"/>
        <v>1.1008563981630879</v>
      </c>
    </row>
    <row r="295" spans="1:27" x14ac:dyDescent="0.25">
      <c r="A295" s="2">
        <v>44145</v>
      </c>
      <c r="B295" s="3">
        <v>51494283</v>
      </c>
      <c r="C295" s="3">
        <v>1274037</v>
      </c>
      <c r="D295" s="3">
        <v>33546421</v>
      </c>
      <c r="E295" s="3">
        <v>276481</v>
      </c>
      <c r="F295" s="3">
        <v>10693</v>
      </c>
      <c r="G295" s="3">
        <v>224912</v>
      </c>
      <c r="H295" s="3">
        <v>90227</v>
      </c>
      <c r="I295" s="3">
        <v>3320</v>
      </c>
      <c r="J295" s="3">
        <v>76932</v>
      </c>
      <c r="K295" s="3">
        <v>10268446</v>
      </c>
      <c r="L295" s="1">
        <f t="shared" si="300"/>
        <v>3.6588749062404634E-2</v>
      </c>
      <c r="M295" s="1">
        <f t="shared" si="301"/>
        <v>3.2736611570802182E-2</v>
      </c>
      <c r="N295" s="4">
        <f t="shared" si="302"/>
        <v>16673825</v>
      </c>
      <c r="O295" s="3">
        <f t="shared" si="303"/>
        <v>1884111.3988354488</v>
      </c>
      <c r="P295" s="4">
        <f t="shared" si="304"/>
        <v>23836.672653700691</v>
      </c>
      <c r="Q295">
        <f t="shared" si="305"/>
        <v>560662</v>
      </c>
      <c r="R295" s="10">
        <f t="shared" si="306"/>
        <v>1.1007699609654692E-2</v>
      </c>
      <c r="S295" s="4"/>
      <c r="T295" s="3">
        <f t="shared" si="307"/>
        <v>514942.83</v>
      </c>
      <c r="U295" s="3">
        <f t="shared" si="308"/>
        <v>101260.25</v>
      </c>
      <c r="V295" s="4">
        <f t="shared" si="309"/>
        <v>1220.1428571428571</v>
      </c>
      <c r="W295" s="4">
        <f t="shared" si="310"/>
        <v>4080.7142857142858</v>
      </c>
      <c r="X295" s="14">
        <f t="shared" si="311"/>
        <v>1.0862536426497449</v>
      </c>
      <c r="Y295" s="18">
        <f t="shared" si="312"/>
        <v>1.0944117190331866</v>
      </c>
      <c r="Z295" s="22">
        <f t="shared" si="313"/>
        <v>1.1152204779038062</v>
      </c>
      <c r="AA295" s="12">
        <f t="shared" si="314"/>
        <v>1.104558920745293</v>
      </c>
    </row>
    <row r="296" spans="1:27" x14ac:dyDescent="0.25">
      <c r="A296" s="2">
        <v>44146</v>
      </c>
      <c r="B296" s="3">
        <v>52139269</v>
      </c>
      <c r="C296" s="3">
        <v>1284531</v>
      </c>
      <c r="D296" s="3">
        <v>33926351</v>
      </c>
      <c r="E296" s="3">
        <v>280465</v>
      </c>
      <c r="F296" s="3">
        <v>10748</v>
      </c>
      <c r="G296" s="3">
        <v>226826</v>
      </c>
      <c r="H296" s="3">
        <v>91613</v>
      </c>
      <c r="I296" s="3">
        <v>3337</v>
      </c>
      <c r="J296" s="3">
        <v>77812</v>
      </c>
      <c r="K296" s="3">
        <v>10411994</v>
      </c>
      <c r="L296" s="1">
        <f t="shared" si="300"/>
        <v>3.6481079911602328E-2</v>
      </c>
      <c r="M296" s="1">
        <f t="shared" si="301"/>
        <v>3.2661049796664766E-2</v>
      </c>
      <c r="N296" s="4">
        <f t="shared" si="302"/>
        <v>16928387</v>
      </c>
      <c r="O296" s="3">
        <f t="shared" si="303"/>
        <v>1902096.8389215299</v>
      </c>
      <c r="P296" s="4">
        <f t="shared" si="304"/>
        <v>29875.764581403928</v>
      </c>
      <c r="Q296">
        <f t="shared" si="305"/>
        <v>644986</v>
      </c>
      <c r="R296" s="10">
        <f t="shared" si="306"/>
        <v>1.2525390439944566E-2</v>
      </c>
      <c r="S296" s="4"/>
      <c r="T296" s="3">
        <f t="shared" si="307"/>
        <v>521392.69</v>
      </c>
      <c r="U296" s="3">
        <f t="shared" si="308"/>
        <v>102684.46</v>
      </c>
      <c r="V296" s="4">
        <f t="shared" si="309"/>
        <v>1275.1428571428571</v>
      </c>
      <c r="W296" s="4">
        <f t="shared" si="310"/>
        <v>4252.4285714285716</v>
      </c>
      <c r="X296" s="14">
        <f t="shared" si="311"/>
        <v>1.0841863362742352</v>
      </c>
      <c r="Y296" s="18">
        <f t="shared" si="312"/>
        <v>1.0976807842918963</v>
      </c>
      <c r="Z296" s="22">
        <f t="shared" si="313"/>
        <v>1.1187364877262682</v>
      </c>
      <c r="AA296" s="12">
        <f t="shared" si="314"/>
        <v>1.1079492544172602</v>
      </c>
    </row>
    <row r="297" spans="1:27" x14ac:dyDescent="0.25">
      <c r="A297" s="2">
        <v>44147</v>
      </c>
      <c r="B297" s="3">
        <v>52786566</v>
      </c>
      <c r="C297" s="3">
        <v>1294430</v>
      </c>
      <c r="D297" s="3">
        <v>34150481</v>
      </c>
      <c r="E297" s="3">
        <v>285939</v>
      </c>
      <c r="F297" s="3">
        <v>10828</v>
      </c>
      <c r="G297" s="3">
        <v>230429</v>
      </c>
      <c r="H297" s="3">
        <v>93145</v>
      </c>
      <c r="I297" s="3">
        <v>3352</v>
      </c>
      <c r="J297" s="3">
        <v>78675</v>
      </c>
      <c r="K297" s="3">
        <v>10573242</v>
      </c>
      <c r="L297" s="1">
        <f t="shared" si="300"/>
        <v>3.6519487945674348E-2</v>
      </c>
      <c r="M297" s="1">
        <f t="shared" si="301"/>
        <v>3.2629387749340322E-2</v>
      </c>
      <c r="N297" s="4">
        <f t="shared" si="302"/>
        <v>17341655</v>
      </c>
      <c r="O297" s="3">
        <f t="shared" si="303"/>
        <v>1927738.3607305433</v>
      </c>
      <c r="P297" s="4">
        <f t="shared" si="304"/>
        <v>30806.200990587706</v>
      </c>
      <c r="Q297">
        <f t="shared" si="305"/>
        <v>647297</v>
      </c>
      <c r="R297" s="10">
        <f t="shared" si="306"/>
        <v>1.2414769374691463E-2</v>
      </c>
      <c r="S297" s="4"/>
      <c r="T297" s="3">
        <f t="shared" si="307"/>
        <v>527865.66</v>
      </c>
      <c r="U297" s="3">
        <f t="shared" si="308"/>
        <v>104119.94</v>
      </c>
      <c r="V297" s="4">
        <f t="shared" si="309"/>
        <v>1473</v>
      </c>
      <c r="W297" s="4">
        <f t="shared" si="310"/>
        <v>4636.7142857142853</v>
      </c>
      <c r="X297" s="14">
        <f t="shared" si="311"/>
        <v>1.0843560869211801</v>
      </c>
      <c r="Y297" s="18">
        <f t="shared" si="312"/>
        <v>1.1005383802544222</v>
      </c>
      <c r="Z297" s="22">
        <f t="shared" si="313"/>
        <v>1.1280445948824769</v>
      </c>
      <c r="AA297" s="12">
        <f t="shared" si="314"/>
        <v>1.1244778714054615</v>
      </c>
    </row>
    <row r="298" spans="1:27" x14ac:dyDescent="0.25">
      <c r="A298" s="2">
        <v>44148</v>
      </c>
      <c r="B298" s="3">
        <v>53435351</v>
      </c>
      <c r="C298" s="3">
        <v>1303984</v>
      </c>
      <c r="D298" s="3">
        <v>34453243</v>
      </c>
      <c r="E298" s="3">
        <v>290709</v>
      </c>
      <c r="F298" s="3">
        <v>10885</v>
      </c>
      <c r="G298" s="3">
        <v>234404</v>
      </c>
      <c r="H298" s="3">
        <v>94570</v>
      </c>
      <c r="I298" s="3">
        <v>3368</v>
      </c>
      <c r="J298" s="3">
        <v>79780</v>
      </c>
      <c r="K298" s="3">
        <v>10750810</v>
      </c>
      <c r="L298" s="1">
        <f t="shared" si="300"/>
        <v>3.6467704836283865E-2</v>
      </c>
      <c r="M298" s="1">
        <f t="shared" si="301"/>
        <v>3.2635795544944009E-2</v>
      </c>
      <c r="N298" s="4">
        <f t="shared" si="302"/>
        <v>17678124</v>
      </c>
      <c r="O298" s="3">
        <f t="shared" si="303"/>
        <v>1948664.6080912258</v>
      </c>
      <c r="P298" s="4">
        <f t="shared" si="304"/>
        <v>36104.645489354618</v>
      </c>
      <c r="Q298">
        <f t="shared" si="305"/>
        <v>648785</v>
      </c>
      <c r="R298" s="10">
        <f t="shared" si="306"/>
        <v>1.2290721847676168E-2</v>
      </c>
      <c r="S298" s="4"/>
      <c r="T298" s="3">
        <f t="shared" si="307"/>
        <v>534353.51</v>
      </c>
      <c r="U298" s="3">
        <f t="shared" si="308"/>
        <v>105732.42</v>
      </c>
      <c r="V298" s="4">
        <f t="shared" si="309"/>
        <v>1401.5714285714287</v>
      </c>
      <c r="W298" s="4">
        <f t="shared" si="310"/>
        <v>4547.8571428571431</v>
      </c>
      <c r="X298" s="14">
        <f t="shared" si="311"/>
        <v>1.0833797300385883</v>
      </c>
      <c r="Y298" s="18">
        <f t="shared" si="312"/>
        <v>1.1044805038435079</v>
      </c>
      <c r="Z298" s="22">
        <f t="shared" si="313"/>
        <v>1.1229748835340745</v>
      </c>
      <c r="AA298" s="12">
        <f t="shared" si="314"/>
        <v>1.1157517195814013</v>
      </c>
    </row>
    <row r="299" spans="1:27" x14ac:dyDescent="0.25">
      <c r="A299" s="2">
        <v>44149</v>
      </c>
      <c r="B299" s="3">
        <v>54029326</v>
      </c>
      <c r="C299" s="3">
        <v>1312968</v>
      </c>
      <c r="D299" s="3">
        <v>34731314</v>
      </c>
      <c r="E299" s="3">
        <v>295139</v>
      </c>
      <c r="F299" s="3">
        <v>10947</v>
      </c>
      <c r="G299" s="3">
        <v>236870</v>
      </c>
      <c r="H299" s="3">
        <v>95964</v>
      </c>
      <c r="I299" s="3">
        <v>3387</v>
      </c>
      <c r="J299" s="3">
        <v>80980</v>
      </c>
      <c r="K299" s="3">
        <v>10917519</v>
      </c>
      <c r="L299" s="1">
        <f t="shared" si="300"/>
        <v>3.6426526681818769E-2</v>
      </c>
      <c r="M299" s="1">
        <f t="shared" si="301"/>
        <v>3.2502806560736293E-2</v>
      </c>
      <c r="N299" s="4">
        <f t="shared" si="302"/>
        <v>17985044</v>
      </c>
      <c r="O299" s="3">
        <f t="shared" si="303"/>
        <v>1968100.6851396845</v>
      </c>
      <c r="P299" s="4">
        <f t="shared" si="304"/>
        <v>30644.285884911893</v>
      </c>
      <c r="Q299">
        <f t="shared" si="305"/>
        <v>593975</v>
      </c>
      <c r="R299" s="10">
        <f t="shared" si="306"/>
        <v>1.1115768660338733E-2</v>
      </c>
      <c r="S299" s="4"/>
      <c r="T299" s="3">
        <f t="shared" si="307"/>
        <v>540293.26</v>
      </c>
      <c r="U299" s="3">
        <f t="shared" si="308"/>
        <v>107508.1</v>
      </c>
      <c r="V299" s="4">
        <f t="shared" si="309"/>
        <v>1424.7142857142858</v>
      </c>
      <c r="W299" s="4">
        <f t="shared" si="310"/>
        <v>4559.7142857142853</v>
      </c>
      <c r="X299" s="14">
        <f t="shared" si="311"/>
        <v>1.082743605119864</v>
      </c>
      <c r="Y299" s="18">
        <f t="shared" si="312"/>
        <v>1.0996396149580945</v>
      </c>
      <c r="Z299" s="22">
        <f t="shared" si="313"/>
        <v>1.121259322014581</v>
      </c>
      <c r="AA299" s="12">
        <f t="shared" si="314"/>
        <v>1.1159772534334989</v>
      </c>
    </row>
    <row r="300" spans="1:27" x14ac:dyDescent="0.25">
      <c r="A300" s="2">
        <v>44150</v>
      </c>
      <c r="B300" s="3">
        <v>54499800</v>
      </c>
      <c r="C300" s="3">
        <v>1319216</v>
      </c>
      <c r="D300" s="3">
        <v>34960714</v>
      </c>
      <c r="E300" s="3">
        <v>299440</v>
      </c>
      <c r="F300" s="3">
        <v>11001</v>
      </c>
      <c r="G300" s="3">
        <v>240434</v>
      </c>
      <c r="H300" s="3">
        <v>97371</v>
      </c>
      <c r="I300" s="3">
        <v>3408</v>
      </c>
      <c r="J300" s="3">
        <v>82137</v>
      </c>
      <c r="K300" s="3">
        <v>11050772</v>
      </c>
      <c r="L300" s="1">
        <f t="shared" si="300"/>
        <v>3.6362142925854594E-2</v>
      </c>
      <c r="M300" s="1">
        <f t="shared" si="301"/>
        <v>3.2346866404672978E-2</v>
      </c>
      <c r="N300" s="4">
        <f t="shared" si="302"/>
        <v>18219870</v>
      </c>
      <c r="O300" s="3">
        <f t="shared" si="303"/>
        <v>1981729.5170304903</v>
      </c>
      <c r="P300" s="4">
        <f t="shared" si="304"/>
        <v>26250.492993861437</v>
      </c>
      <c r="Q300">
        <f t="shared" si="305"/>
        <v>470474</v>
      </c>
      <c r="R300" s="10">
        <f t="shared" si="306"/>
        <v>8.7077525268407004E-3</v>
      </c>
      <c r="S300" s="4"/>
      <c r="T300" s="3">
        <f t="shared" si="307"/>
        <v>544998</v>
      </c>
      <c r="U300" s="3">
        <f t="shared" si="308"/>
        <v>109175.19</v>
      </c>
      <c r="V300" s="4">
        <f t="shared" si="309"/>
        <v>1452.2857142857142</v>
      </c>
      <c r="W300" s="4">
        <f t="shared" si="310"/>
        <v>4610.7142857142853</v>
      </c>
      <c r="X300" s="14">
        <f t="shared" si="311"/>
        <v>1.0799447169316791</v>
      </c>
      <c r="Y300" s="18">
        <f t="shared" si="312"/>
        <v>1.1008718694586679</v>
      </c>
      <c r="Z300" s="22">
        <f t="shared" si="313"/>
        <v>1.1208054947317201</v>
      </c>
      <c r="AA300" s="12">
        <f t="shared" si="314"/>
        <v>1.1165758844102975</v>
      </c>
    </row>
    <row r="301" spans="1:27" x14ac:dyDescent="0.25">
      <c r="A301" s="2">
        <v>44151</v>
      </c>
      <c r="B301" s="3">
        <v>55030032</v>
      </c>
      <c r="C301" s="3">
        <v>1327050</v>
      </c>
      <c r="D301" s="3">
        <v>35349444</v>
      </c>
      <c r="E301" s="3">
        <v>305473</v>
      </c>
      <c r="F301" s="3">
        <v>11075</v>
      </c>
      <c r="G301" s="3">
        <v>244699</v>
      </c>
      <c r="H301" s="3">
        <v>98778</v>
      </c>
      <c r="I301" s="3">
        <v>3418</v>
      </c>
      <c r="J301" s="3">
        <v>83427</v>
      </c>
      <c r="K301" s="3">
        <v>11211070</v>
      </c>
      <c r="L301" s="1">
        <f t="shared" si="300"/>
        <v>3.6182575139270402E-2</v>
      </c>
      <c r="M301" s="1">
        <f t="shared" si="301"/>
        <v>3.2188719401978927E-2</v>
      </c>
      <c r="N301" s="4">
        <f t="shared" si="302"/>
        <v>18353538</v>
      </c>
      <c r="O301" s="3">
        <f t="shared" si="303"/>
        <v>1991128.2677564546</v>
      </c>
      <c r="P301" s="4">
        <f t="shared" si="304"/>
        <v>18328.207253788132</v>
      </c>
      <c r="Q301">
        <f t="shared" si="305"/>
        <v>530232</v>
      </c>
      <c r="R301" s="10">
        <f t="shared" si="306"/>
        <v>9.7290632259200947E-3</v>
      </c>
      <c r="S301" s="4"/>
      <c r="T301" s="3">
        <f t="shared" si="307"/>
        <v>550300.31999999995</v>
      </c>
      <c r="U301" s="3">
        <f t="shared" si="308"/>
        <v>110507.72</v>
      </c>
      <c r="V301" s="4">
        <f t="shared" si="309"/>
        <v>1440.2857142857142</v>
      </c>
      <c r="W301" s="4">
        <f t="shared" si="310"/>
        <v>4776.7142857142853</v>
      </c>
      <c r="X301" s="14">
        <f t="shared" si="311"/>
        <v>1.0804264632981817</v>
      </c>
      <c r="Y301" s="18">
        <f t="shared" si="312"/>
        <v>1.1071540905735469</v>
      </c>
      <c r="Z301" s="22">
        <f t="shared" si="313"/>
        <v>1.1229138790454205</v>
      </c>
      <c r="AA301" s="12">
        <f t="shared" si="314"/>
        <v>1.1136691620817174</v>
      </c>
    </row>
    <row r="302" spans="1:27" x14ac:dyDescent="0.25">
      <c r="A302" s="2">
        <v>44152</v>
      </c>
      <c r="B302" s="3">
        <v>55638883</v>
      </c>
      <c r="C302" s="3">
        <v>1338150</v>
      </c>
      <c r="D302" s="3">
        <v>35784056</v>
      </c>
      <c r="E302" s="3">
        <v>309935</v>
      </c>
      <c r="F302" s="3">
        <v>11136</v>
      </c>
      <c r="G302" s="3">
        <v>248859</v>
      </c>
      <c r="H302" s="3">
        <v>100214</v>
      </c>
      <c r="I302" s="3">
        <v>3432</v>
      </c>
      <c r="J302" s="3">
        <v>84843</v>
      </c>
      <c r="K302" s="3">
        <v>11371585</v>
      </c>
      <c r="L302" s="1">
        <f t="shared" si="300"/>
        <v>3.6047157326803261E-2</v>
      </c>
      <c r="M302" s="1">
        <f t="shared" si="301"/>
        <v>3.2092720201172417E-2</v>
      </c>
      <c r="N302" s="4">
        <f t="shared" si="302"/>
        <v>18516677</v>
      </c>
      <c r="O302" s="3">
        <f t="shared" si="303"/>
        <v>2005623.5689885993</v>
      </c>
      <c r="P302" s="4">
        <f t="shared" si="304"/>
        <v>16646.401342036668</v>
      </c>
      <c r="Q302">
        <f t="shared" si="305"/>
        <v>608851</v>
      </c>
      <c r="R302" s="10">
        <f t="shared" si="306"/>
        <v>1.1063976848132671E-2</v>
      </c>
      <c r="S302" s="4"/>
      <c r="T302" s="3">
        <f t="shared" si="307"/>
        <v>556388.82999999996</v>
      </c>
      <c r="U302" s="3">
        <f t="shared" si="308"/>
        <v>112110.7</v>
      </c>
      <c r="V302" s="4">
        <f t="shared" si="309"/>
        <v>1426.7142857142858</v>
      </c>
      <c r="W302" s="4">
        <f t="shared" si="310"/>
        <v>4779.1428571428569</v>
      </c>
      <c r="X302" s="14">
        <f t="shared" si="311"/>
        <v>1.0804866046974573</v>
      </c>
      <c r="Y302" s="18">
        <f t="shared" si="312"/>
        <v>1.1074299850240241</v>
      </c>
      <c r="Z302" s="22">
        <f t="shared" si="313"/>
        <v>1.1209992730061016</v>
      </c>
      <c r="AA302" s="12">
        <f t="shared" si="314"/>
        <v>1.1106874882241458</v>
      </c>
    </row>
    <row r="303" spans="1:27" x14ac:dyDescent="0.25">
      <c r="A303" s="2">
        <v>44153</v>
      </c>
      <c r="B303" s="3">
        <v>56262553</v>
      </c>
      <c r="C303" s="3">
        <v>1349473</v>
      </c>
      <c r="D303" s="3">
        <v>36146977</v>
      </c>
      <c r="E303" s="3">
        <v>314453</v>
      </c>
      <c r="F303" s="3">
        <v>11238</v>
      </c>
      <c r="G303" s="3">
        <v>253089</v>
      </c>
      <c r="H303" s="3">
        <v>101508</v>
      </c>
      <c r="I303" s="3">
        <v>3466</v>
      </c>
      <c r="J303" s="3">
        <v>86366</v>
      </c>
      <c r="K303" s="3">
        <v>11541986</v>
      </c>
      <c r="L303" s="1">
        <f t="shared" si="300"/>
        <v>3.5989353658813034E-2</v>
      </c>
      <c r="M303" s="1">
        <f t="shared" si="301"/>
        <v>3.1975663793822669E-2</v>
      </c>
      <c r="N303" s="4">
        <f t="shared" si="302"/>
        <v>18766103</v>
      </c>
      <c r="O303" s="3">
        <f t="shared" si="303"/>
        <v>2024852.9176647123</v>
      </c>
      <c r="P303" s="4">
        <f t="shared" si="304"/>
        <v>24109.975570201175</v>
      </c>
      <c r="Q303">
        <f t="shared" si="305"/>
        <v>623670</v>
      </c>
      <c r="R303" s="10">
        <f t="shared" si="306"/>
        <v>1.1209247317204409E-2</v>
      </c>
      <c r="S303" s="4"/>
      <c r="T303" s="3">
        <f t="shared" si="307"/>
        <v>562625.53</v>
      </c>
      <c r="U303" s="3">
        <f t="shared" si="308"/>
        <v>113715.85</v>
      </c>
      <c r="V303" s="4">
        <f t="shared" si="309"/>
        <v>1413.5714285714287</v>
      </c>
      <c r="W303" s="4">
        <f t="shared" si="310"/>
        <v>4855.4285714285716</v>
      </c>
      <c r="X303" s="14">
        <f t="shared" si="311"/>
        <v>1.0790821213853228</v>
      </c>
      <c r="Y303" s="18">
        <f t="shared" si="312"/>
        <v>1.1085279150180072</v>
      </c>
      <c r="Z303" s="22">
        <f t="shared" si="313"/>
        <v>1.1211844615192625</v>
      </c>
      <c r="AA303" s="12">
        <f t="shared" si="314"/>
        <v>1.1080086887232161</v>
      </c>
    </row>
    <row r="304" spans="1:27" x14ac:dyDescent="0.25">
      <c r="A304" s="2">
        <v>44154</v>
      </c>
      <c r="B304" s="3">
        <v>56913120</v>
      </c>
      <c r="C304" s="3">
        <v>1360446</v>
      </c>
      <c r="D304" s="3">
        <v>36519821</v>
      </c>
      <c r="E304" s="3">
        <v>319247</v>
      </c>
      <c r="F304" s="3">
        <v>11314</v>
      </c>
      <c r="G304" s="3">
        <v>257310</v>
      </c>
      <c r="H304" s="3">
        <v>102867</v>
      </c>
      <c r="I304" s="3">
        <v>3491</v>
      </c>
      <c r="J304" s="3">
        <v>87814</v>
      </c>
      <c r="K304" s="3">
        <v>11729949</v>
      </c>
      <c r="L304" s="1">
        <f t="shared" si="300"/>
        <v>3.5914371986871162E-2</v>
      </c>
      <c r="M304" s="1">
        <f t="shared" si="301"/>
        <v>3.1924834902980551E-2</v>
      </c>
      <c r="N304" s="4">
        <f t="shared" si="302"/>
        <v>19032853</v>
      </c>
      <c r="O304" s="3">
        <f t="shared" si="303"/>
        <v>2043998.9626134369</v>
      </c>
      <c r="P304" s="4">
        <f t="shared" si="304"/>
        <v>28802.371150475228</v>
      </c>
      <c r="Q304">
        <f t="shared" si="305"/>
        <v>650567</v>
      </c>
      <c r="R304" s="10">
        <f t="shared" si="306"/>
        <v>1.1563055092789693E-2</v>
      </c>
      <c r="S304" s="4"/>
      <c r="T304" s="3">
        <f t="shared" si="307"/>
        <v>569131.19999999995</v>
      </c>
      <c r="U304" s="3">
        <f t="shared" si="308"/>
        <v>115419.86</v>
      </c>
      <c r="V304" s="4">
        <f t="shared" si="309"/>
        <v>1388.8571428571429</v>
      </c>
      <c r="W304" s="4">
        <f t="shared" si="310"/>
        <v>4758.2857142857147</v>
      </c>
      <c r="X304" s="14">
        <f t="shared" si="311"/>
        <v>1.078174321853026</v>
      </c>
      <c r="Y304" s="18">
        <f t="shared" si="312"/>
        <v>1.1093994632866626</v>
      </c>
      <c r="Z304" s="22">
        <f t="shared" si="313"/>
        <v>1.1164863834594092</v>
      </c>
      <c r="AA304" s="12">
        <f t="shared" si="314"/>
        <v>1.1043748993504752</v>
      </c>
    </row>
    <row r="305" spans="1:27" x14ac:dyDescent="0.25">
      <c r="A305" s="2">
        <v>44155</v>
      </c>
      <c r="B305" s="3">
        <v>57579266</v>
      </c>
      <c r="C305" s="3">
        <v>1372286</v>
      </c>
      <c r="D305" s="3">
        <v>36875075</v>
      </c>
      <c r="E305" s="3">
        <v>324234</v>
      </c>
      <c r="F305" s="3">
        <v>11385</v>
      </c>
      <c r="G305" s="3">
        <v>261754</v>
      </c>
      <c r="H305" s="3">
        <v>104307</v>
      </c>
      <c r="I305" s="3">
        <v>3501</v>
      </c>
      <c r="J305" s="3">
        <v>89280</v>
      </c>
      <c r="K305" s="3">
        <v>11925959</v>
      </c>
      <c r="L305" s="1">
        <f t="shared" si="300"/>
        <v>3.5879233602548424E-2</v>
      </c>
      <c r="M305" s="1">
        <f t="shared" si="301"/>
        <v>3.191006436909069E-2</v>
      </c>
      <c r="N305" s="4">
        <f t="shared" si="302"/>
        <v>19331905</v>
      </c>
      <c r="O305" s="3">
        <f t="shared" si="303"/>
        <v>2065899.935477274</v>
      </c>
      <c r="P305" s="4">
        <f t="shared" si="304"/>
        <v>30096.531380643137</v>
      </c>
      <c r="Q305">
        <f t="shared" si="305"/>
        <v>666146</v>
      </c>
      <c r="R305" s="10">
        <f t="shared" si="306"/>
        <v>1.1704612222981274E-2</v>
      </c>
      <c r="S305" s="4"/>
      <c r="T305" s="3">
        <f t="shared" si="307"/>
        <v>575792.66</v>
      </c>
      <c r="U305" s="3">
        <f t="shared" si="308"/>
        <v>117299.49</v>
      </c>
      <c r="V305" s="4">
        <f t="shared" si="309"/>
        <v>1391</v>
      </c>
      <c r="W305" s="4">
        <f t="shared" si="310"/>
        <v>4789.2857142857147</v>
      </c>
      <c r="X305" s="14">
        <f t="shared" si="311"/>
        <v>1.0775500660602004</v>
      </c>
      <c r="Y305" s="18">
        <f t="shared" si="312"/>
        <v>1.109307949819595</v>
      </c>
      <c r="Z305" s="22">
        <f t="shared" si="313"/>
        <v>1.1153215070740843</v>
      </c>
      <c r="AA305" s="12">
        <f t="shared" si="314"/>
        <v>1.102960769800148</v>
      </c>
    </row>
    <row r="306" spans="1:27" x14ac:dyDescent="0.25">
      <c r="A306" s="2">
        <v>44156</v>
      </c>
      <c r="B306" s="3">
        <v>58165570</v>
      </c>
      <c r="C306" s="3">
        <v>1381071</v>
      </c>
      <c r="D306" s="3">
        <v>37214376</v>
      </c>
      <c r="E306" s="3">
        <v>329191</v>
      </c>
      <c r="F306" s="3">
        <v>11455</v>
      </c>
      <c r="G306" s="3">
        <v>265568</v>
      </c>
      <c r="H306" s="3">
        <v>105860</v>
      </c>
      <c r="I306" s="3">
        <v>3520</v>
      </c>
      <c r="J306" s="3">
        <v>90707</v>
      </c>
      <c r="K306" s="3">
        <v>12104032</v>
      </c>
      <c r="L306" s="1">
        <f t="shared" si="300"/>
        <v>3.5783262207068102E-2</v>
      </c>
      <c r="M306" s="1">
        <f t="shared" si="301"/>
        <v>3.1750749794148013E-2</v>
      </c>
      <c r="N306" s="4">
        <f t="shared" si="302"/>
        <v>19570123</v>
      </c>
      <c r="O306" s="3">
        <f t="shared" si="303"/>
        <v>2081353.8427335741</v>
      </c>
      <c r="P306" s="4">
        <f t="shared" si="304"/>
        <v>29627.926491987193</v>
      </c>
      <c r="Q306">
        <f t="shared" si="305"/>
        <v>586304</v>
      </c>
      <c r="R306" s="10">
        <f t="shared" si="306"/>
        <v>1.0182554254859727E-2</v>
      </c>
      <c r="S306" s="4"/>
      <c r="T306" s="3">
        <f t="shared" si="307"/>
        <v>581655.69999999995</v>
      </c>
      <c r="U306" s="3">
        <f t="shared" si="308"/>
        <v>119259.59</v>
      </c>
      <c r="V306" s="4">
        <f t="shared" si="309"/>
        <v>1413.7142857142858</v>
      </c>
      <c r="W306" s="4">
        <f t="shared" si="310"/>
        <v>4864.5714285714284</v>
      </c>
      <c r="X306" s="14">
        <f t="shared" si="311"/>
        <v>1.0765555357843997</v>
      </c>
      <c r="Y306" s="18">
        <f t="shared" si="312"/>
        <v>1.1086797284254784</v>
      </c>
      <c r="Z306" s="22">
        <f t="shared" si="313"/>
        <v>1.1153761447995689</v>
      </c>
      <c r="AA306" s="12">
        <f t="shared" si="314"/>
        <v>1.103122004084865</v>
      </c>
    </row>
    <row r="307" spans="1:27" x14ac:dyDescent="0.25">
      <c r="A307" s="2">
        <v>44157</v>
      </c>
      <c r="B307" s="3">
        <v>58649369</v>
      </c>
      <c r="C307" s="3">
        <v>1388152</v>
      </c>
      <c r="D307" s="3">
        <v>37486362</v>
      </c>
      <c r="E307" s="3">
        <v>333936</v>
      </c>
      <c r="F307" s="3">
        <v>11502</v>
      </c>
      <c r="G307" s="3">
        <v>269137</v>
      </c>
      <c r="H307" s="3">
        <v>107347</v>
      </c>
      <c r="I307" s="3">
        <v>3532</v>
      </c>
      <c r="J307" s="3">
        <v>92054</v>
      </c>
      <c r="K307" s="3">
        <v>12246766</v>
      </c>
      <c r="L307" s="1">
        <f t="shared" si="300"/>
        <v>3.5708536446269139E-2</v>
      </c>
      <c r="M307" s="1">
        <f t="shared" si="301"/>
        <v>3.1573823708162439E-2</v>
      </c>
      <c r="N307" s="4">
        <f t="shared" si="302"/>
        <v>19774855</v>
      </c>
      <c r="O307" s="3">
        <f t="shared" si="303"/>
        <v>2094283.1304871873</v>
      </c>
      <c r="P307" s="4">
        <f t="shared" si="304"/>
        <v>21918.551133106695</v>
      </c>
      <c r="Q307">
        <f t="shared" si="305"/>
        <v>483799</v>
      </c>
      <c r="R307" s="10">
        <f t="shared" si="306"/>
        <v>8.3176181373276325E-3</v>
      </c>
      <c r="S307" s="4"/>
      <c r="T307" s="3">
        <f t="shared" si="307"/>
        <v>586493.68999999994</v>
      </c>
      <c r="U307" s="3">
        <f t="shared" si="308"/>
        <v>121040.32000000001</v>
      </c>
      <c r="V307" s="4">
        <f t="shared" si="309"/>
        <v>1425.1428571428571</v>
      </c>
      <c r="W307" s="4">
        <f t="shared" si="310"/>
        <v>4928</v>
      </c>
      <c r="X307" s="14">
        <f t="shared" si="311"/>
        <v>1.0761391601437069</v>
      </c>
      <c r="Y307" s="18">
        <f t="shared" si="312"/>
        <v>1.1082271899194012</v>
      </c>
      <c r="Z307" s="22">
        <f t="shared" si="313"/>
        <v>1.1152017098584024</v>
      </c>
      <c r="AA307" s="12">
        <f t="shared" si="314"/>
        <v>1.1024535025829045</v>
      </c>
    </row>
    <row r="308" spans="1:27" x14ac:dyDescent="0.25">
      <c r="A308" s="2">
        <v>44158</v>
      </c>
      <c r="B308" s="3">
        <v>59171078</v>
      </c>
      <c r="C308" s="3">
        <v>1396467</v>
      </c>
      <c r="D308" s="3">
        <v>37896435</v>
      </c>
      <c r="E308" s="3">
        <v>340731</v>
      </c>
      <c r="F308" s="3">
        <v>11570</v>
      </c>
      <c r="G308" s="3">
        <v>274315</v>
      </c>
      <c r="H308" s="3">
        <v>108677</v>
      </c>
      <c r="I308" s="3">
        <v>3553</v>
      </c>
      <c r="J308" s="3">
        <v>93475</v>
      </c>
      <c r="K308" s="3">
        <v>12418228</v>
      </c>
      <c r="L308" s="1">
        <f t="shared" si="300"/>
        <v>3.5539930341617426E-2</v>
      </c>
      <c r="M308" s="1">
        <f t="shared" si="301"/>
        <v>3.1394214609807673E-2</v>
      </c>
      <c r="N308" s="4">
        <f t="shared" si="302"/>
        <v>19878176</v>
      </c>
      <c r="O308" s="3">
        <f t="shared" si="303"/>
        <v>2102935.9903584113</v>
      </c>
      <c r="P308" s="4">
        <f t="shared" si="304"/>
        <v>17255.71768922545</v>
      </c>
      <c r="Q308">
        <f t="shared" si="305"/>
        <v>521709</v>
      </c>
      <c r="R308" s="10">
        <f t="shared" si="306"/>
        <v>8.8953898208180213E-3</v>
      </c>
      <c r="S308" s="4"/>
      <c r="T308" s="3">
        <f t="shared" si="307"/>
        <v>591710.78</v>
      </c>
      <c r="U308" s="3">
        <f t="shared" si="308"/>
        <v>122467.66</v>
      </c>
      <c r="V308" s="4">
        <f t="shared" si="309"/>
        <v>1414.1428571428571</v>
      </c>
      <c r="W308" s="4">
        <f t="shared" si="310"/>
        <v>5036.8571428571431</v>
      </c>
      <c r="X308" s="14">
        <f t="shared" si="311"/>
        <v>1.0752506558600583</v>
      </c>
      <c r="Y308" s="18">
        <f t="shared" si="312"/>
        <v>1.1076755385525199</v>
      </c>
      <c r="Z308" s="22">
        <f t="shared" si="313"/>
        <v>1.1154210028382214</v>
      </c>
      <c r="AA308" s="12">
        <f t="shared" si="314"/>
        <v>1.1002146226892628</v>
      </c>
    </row>
    <row r="309" spans="1:27" x14ac:dyDescent="0.25">
      <c r="A309" s="2">
        <v>44159</v>
      </c>
      <c r="B309" s="3">
        <v>59759494</v>
      </c>
      <c r="C309" s="3">
        <v>1409252</v>
      </c>
      <c r="D309" s="3">
        <v>38267861</v>
      </c>
      <c r="E309" s="3">
        <v>346013</v>
      </c>
      <c r="F309" s="3">
        <v>11676</v>
      </c>
      <c r="G309" s="3">
        <v>278191</v>
      </c>
      <c r="H309" s="3">
        <v>110066</v>
      </c>
      <c r="I309" s="3">
        <v>3576</v>
      </c>
      <c r="J309" s="3">
        <v>94861</v>
      </c>
      <c r="K309" s="3">
        <v>12591163</v>
      </c>
      <c r="L309" s="1">
        <f t="shared" ref="L309" si="315">C309/(C309+D309)</f>
        <v>3.5518007572778794E-2</v>
      </c>
      <c r="M309" s="1">
        <f t="shared" ref="M309" si="316">C309/B283</f>
        <v>3.1303943276113563E-2</v>
      </c>
      <c r="N309" s="4">
        <f t="shared" ref="N309" si="317">B309-C309-D309</f>
        <v>20082381</v>
      </c>
      <c r="O309" s="3">
        <f t="shared" ref="O309" si="318">L309*B309</f>
        <v>2122538.1604374289</v>
      </c>
      <c r="P309" s="4">
        <f t="shared" ref="P309" si="319">(O309+O308)/2-O307</f>
        <v>18453.944910732564</v>
      </c>
      <c r="Q309">
        <f t="shared" ref="Q309" si="320">B309-B308</f>
        <v>588416</v>
      </c>
      <c r="R309" s="10">
        <f t="shared" ref="R309" si="321">Q309/B308</f>
        <v>9.9443177290094321E-3</v>
      </c>
      <c r="S309" s="4"/>
      <c r="T309" s="3">
        <f t="shared" ref="T309" si="322">B309/$S$2</f>
        <v>597594.93999999994</v>
      </c>
      <c r="U309" s="3">
        <f t="shared" ref="U309" si="323">K308/100</f>
        <v>124182.28</v>
      </c>
      <c r="V309" s="4">
        <f t="shared" ref="V309" si="324">(H309-H302)/7</f>
        <v>1407.4285714285713</v>
      </c>
      <c r="W309" s="4">
        <f t="shared" ref="W309" si="325">(E309-E302)/7</f>
        <v>5154</v>
      </c>
      <c r="X309" s="14">
        <f t="shared" ref="X309" si="326">B309/B302</f>
        <v>1.0740599159763866</v>
      </c>
      <c r="Y309" s="18">
        <f t="shared" ref="Y309" si="327">K309/K302</f>
        <v>1.1072478462764865</v>
      </c>
      <c r="Z309" s="22">
        <f t="shared" ref="Z309" si="328">E309/E302</f>
        <v>1.1164050526723346</v>
      </c>
      <c r="AA309" s="12">
        <f t="shared" ref="AA309" si="329">H309/H302</f>
        <v>1.0983096174187239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3" workbookViewId="0">
      <selection activeCell="S58" sqref="S5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7"/>
  <sheetViews>
    <sheetView topLeftCell="A771" workbookViewId="0">
      <selection activeCell="B893" sqref="B893"/>
    </sheetView>
  </sheetViews>
  <sheetFormatPr defaultRowHeight="15" x14ac:dyDescent="0.25"/>
  <cols>
    <col min="1" max="1" width="10.7109375" bestFit="1" customWidth="1"/>
    <col min="2" max="2" width="15.28515625" bestFit="1" customWidth="1"/>
    <col min="5" max="5" width="10.5703125" bestFit="1" customWidth="1"/>
    <col min="7" max="7" width="11.5703125" bestFit="1" customWidth="1"/>
  </cols>
  <sheetData>
    <row r="1" spans="1:9" x14ac:dyDescent="0.25">
      <c r="A1" t="s">
        <v>0</v>
      </c>
      <c r="B1" s="3" t="s">
        <v>1</v>
      </c>
      <c r="C1" t="s">
        <v>29</v>
      </c>
      <c r="G1" t="s">
        <v>33</v>
      </c>
      <c r="H1" t="s">
        <v>34</v>
      </c>
      <c r="I1" t="s">
        <v>35</v>
      </c>
    </row>
    <row r="2" spans="1:9" x14ac:dyDescent="0.25">
      <c r="A2" s="5">
        <v>43852</v>
      </c>
      <c r="B2" s="3">
        <v>555</v>
      </c>
      <c r="D2" t="s">
        <v>30</v>
      </c>
      <c r="E2" t="s">
        <v>31</v>
      </c>
      <c r="F2" t="s">
        <v>32</v>
      </c>
      <c r="G2" s="26">
        <f>SQRT(B2)</f>
        <v>23.558437978779494</v>
      </c>
      <c r="H2" s="26">
        <f>B2^(1/3)</f>
        <v>8.2179657648770856</v>
      </c>
      <c r="I2" s="26">
        <f>LN(B2)</f>
        <v>6.3189681137464344</v>
      </c>
    </row>
    <row r="3" spans="1:9" x14ac:dyDescent="0.25">
      <c r="A3" s="5">
        <v>43853</v>
      </c>
      <c r="B3" s="3">
        <v>653</v>
      </c>
      <c r="C3" s="10">
        <f>+B3/B2-1</f>
        <v>0.17657657657657655</v>
      </c>
      <c r="D3" s="4">
        <f>B3-B2</f>
        <v>98</v>
      </c>
      <c r="G3" s="26">
        <f t="shared" ref="G3:G66" si="0">SQRT(B3)</f>
        <v>25.553864678361276</v>
      </c>
      <c r="H3" s="26">
        <f t="shared" ref="H3:H66" si="1">B3^(1/3)</f>
        <v>8.6756973585849071</v>
      </c>
      <c r="I3" s="26">
        <f t="shared" ref="I3:I66" si="2">LN(B3)</f>
        <v>6.481577129276431</v>
      </c>
    </row>
    <row r="4" spans="1:9" x14ac:dyDescent="0.25">
      <c r="A4" s="5">
        <v>43854</v>
      </c>
      <c r="B4" s="3">
        <v>941</v>
      </c>
      <c r="C4" s="10">
        <f t="shared" ref="C4:C67" si="3">+B4/B3-1</f>
        <v>0.44104134762633995</v>
      </c>
      <c r="D4" s="4">
        <f t="shared" ref="D4:D67" si="4">B4-B3</f>
        <v>288</v>
      </c>
      <c r="G4" s="26">
        <f t="shared" si="0"/>
        <v>30.675723300355934</v>
      </c>
      <c r="H4" s="26">
        <f t="shared" si="1"/>
        <v>9.7993335656765765</v>
      </c>
      <c r="I4" s="26">
        <f t="shared" si="2"/>
        <v>6.8469431395853793</v>
      </c>
    </row>
    <row r="5" spans="1:9" x14ac:dyDescent="0.25">
      <c r="A5" s="5">
        <v>43855</v>
      </c>
      <c r="B5" s="3">
        <v>1438</v>
      </c>
      <c r="C5" s="10">
        <f t="shared" si="3"/>
        <v>0.52816153028692869</v>
      </c>
      <c r="D5" s="4">
        <f t="shared" si="4"/>
        <v>497</v>
      </c>
      <c r="G5" s="26">
        <f t="shared" si="0"/>
        <v>37.920970451717082</v>
      </c>
      <c r="H5" s="26">
        <f t="shared" si="1"/>
        <v>11.287201946404663</v>
      </c>
      <c r="I5" s="26">
        <f t="shared" si="2"/>
        <v>7.2710085382809924</v>
      </c>
    </row>
    <row r="6" spans="1:9" x14ac:dyDescent="0.25">
      <c r="A6" s="5">
        <v>43856</v>
      </c>
      <c r="B6" s="3">
        <v>2118</v>
      </c>
      <c r="C6" s="10">
        <f t="shared" si="3"/>
        <v>0.47287899860917948</v>
      </c>
      <c r="D6" s="4">
        <f t="shared" si="4"/>
        <v>680</v>
      </c>
      <c r="G6" s="26">
        <f t="shared" si="0"/>
        <v>46.021733996015406</v>
      </c>
      <c r="H6" s="26">
        <f t="shared" si="1"/>
        <v>12.842275583911558</v>
      </c>
      <c r="I6" s="26">
        <f t="shared" si="2"/>
        <v>7.6582275261613519</v>
      </c>
    </row>
    <row r="7" spans="1:9" x14ac:dyDescent="0.25">
      <c r="A7" s="5">
        <v>43857</v>
      </c>
      <c r="B7" s="3">
        <v>2927</v>
      </c>
      <c r="C7" s="10">
        <f t="shared" si="3"/>
        <v>0.38196411709159594</v>
      </c>
      <c r="D7" s="4">
        <f t="shared" si="4"/>
        <v>809</v>
      </c>
      <c r="G7" s="26">
        <f t="shared" si="0"/>
        <v>54.101755978895916</v>
      </c>
      <c r="H7" s="26">
        <f t="shared" si="1"/>
        <v>14.304551341132942</v>
      </c>
      <c r="I7" s="26">
        <f t="shared" si="2"/>
        <v>7.9817332866918855</v>
      </c>
    </row>
    <row r="8" spans="1:9" x14ac:dyDescent="0.25">
      <c r="A8" s="5">
        <v>43858</v>
      </c>
      <c r="B8" s="3">
        <v>5578</v>
      </c>
      <c r="C8" s="10">
        <f t="shared" si="3"/>
        <v>0.90570550051247012</v>
      </c>
      <c r="D8" s="4">
        <f t="shared" si="4"/>
        <v>2651</v>
      </c>
      <c r="G8" s="26">
        <f t="shared" si="0"/>
        <v>74.686009399351363</v>
      </c>
      <c r="H8" s="26">
        <f t="shared" si="1"/>
        <v>17.734794887106744</v>
      </c>
      <c r="I8" s="26">
        <f t="shared" si="2"/>
        <v>8.6265855681874335</v>
      </c>
    </row>
    <row r="9" spans="1:9" x14ac:dyDescent="0.25">
      <c r="A9" s="5">
        <v>43859</v>
      </c>
      <c r="B9" s="3">
        <v>6165</v>
      </c>
      <c r="C9" s="10">
        <f t="shared" si="3"/>
        <v>0.10523485120114739</v>
      </c>
      <c r="D9" s="4">
        <f t="shared" si="4"/>
        <v>587</v>
      </c>
      <c r="E9" s="4">
        <f>B9-B2</f>
        <v>5610</v>
      </c>
      <c r="F9" s="10">
        <f>E9/B2</f>
        <v>10.108108108108109</v>
      </c>
      <c r="G9" s="26">
        <f t="shared" si="0"/>
        <v>78.517513969814402</v>
      </c>
      <c r="H9" s="26">
        <f t="shared" si="1"/>
        <v>18.336271338144527</v>
      </c>
      <c r="I9" s="26">
        <f t="shared" si="2"/>
        <v>8.7266434155984438</v>
      </c>
    </row>
    <row r="10" spans="1:9" x14ac:dyDescent="0.25">
      <c r="A10" s="5">
        <v>43860</v>
      </c>
      <c r="B10" s="3">
        <v>8235</v>
      </c>
      <c r="C10" s="10">
        <f t="shared" si="3"/>
        <v>0.33576642335766427</v>
      </c>
      <c r="D10" s="4">
        <f t="shared" si="4"/>
        <v>2070</v>
      </c>
      <c r="E10" s="4">
        <f t="shared" ref="E10:E73" si="5">B10-B3</f>
        <v>7582</v>
      </c>
      <c r="F10" s="10">
        <f t="shared" ref="F10:F73" si="6">E10/B3</f>
        <v>11.611026033690658</v>
      </c>
      <c r="G10" s="26">
        <f t="shared" si="0"/>
        <v>90.746900773525041</v>
      </c>
      <c r="H10" s="26">
        <f t="shared" si="1"/>
        <v>20.193946491795863</v>
      </c>
      <c r="I10" s="26">
        <f t="shared" si="2"/>
        <v>9.016148642611741</v>
      </c>
    </row>
    <row r="11" spans="1:9" x14ac:dyDescent="0.25">
      <c r="A11" s="27">
        <v>43861</v>
      </c>
      <c r="B11" s="3">
        <v>9925</v>
      </c>
      <c r="C11" s="10">
        <f t="shared" si="3"/>
        <v>0.20522161505768066</v>
      </c>
      <c r="D11" s="4">
        <f t="shared" si="4"/>
        <v>1690</v>
      </c>
      <c r="E11" s="4">
        <f t="shared" si="5"/>
        <v>8984</v>
      </c>
      <c r="F11" s="10">
        <f t="shared" si="6"/>
        <v>9.5472901168969173</v>
      </c>
      <c r="G11" s="26">
        <f t="shared" si="0"/>
        <v>99.624294225856374</v>
      </c>
      <c r="H11" s="26">
        <f t="shared" si="1"/>
        <v>21.490350817028443</v>
      </c>
      <c r="I11" s="26">
        <f t="shared" si="2"/>
        <v>9.2028121055553918</v>
      </c>
    </row>
    <row r="12" spans="1:9" x14ac:dyDescent="0.25">
      <c r="A12" s="6">
        <v>43862</v>
      </c>
      <c r="B12" s="3">
        <v>12038</v>
      </c>
      <c r="C12" s="10">
        <f t="shared" si="3"/>
        <v>0.21289672544080607</v>
      </c>
      <c r="D12" s="4">
        <f t="shared" si="4"/>
        <v>2113</v>
      </c>
      <c r="E12" s="4">
        <f t="shared" si="5"/>
        <v>10600</v>
      </c>
      <c r="F12" s="10">
        <f t="shared" si="6"/>
        <v>7.3713490959666199</v>
      </c>
      <c r="G12" s="26">
        <f t="shared" si="0"/>
        <v>109.71781988355401</v>
      </c>
      <c r="H12" s="26">
        <f t="shared" si="1"/>
        <v>22.918425576657992</v>
      </c>
      <c r="I12" s="26">
        <f t="shared" si="2"/>
        <v>9.3958235921077158</v>
      </c>
    </row>
    <row r="13" spans="1:9" x14ac:dyDescent="0.25">
      <c r="A13" s="5">
        <v>43863</v>
      </c>
      <c r="B13" s="3">
        <v>16787</v>
      </c>
      <c r="C13" s="10">
        <f t="shared" si="3"/>
        <v>0.3945007476324971</v>
      </c>
      <c r="D13" s="4">
        <f t="shared" si="4"/>
        <v>4749</v>
      </c>
      <c r="E13" s="4">
        <f t="shared" si="5"/>
        <v>14669</v>
      </c>
      <c r="F13" s="10">
        <f t="shared" si="6"/>
        <v>6.9258734655335221</v>
      </c>
      <c r="G13" s="26">
        <f t="shared" si="0"/>
        <v>129.56465567430033</v>
      </c>
      <c r="H13" s="26">
        <f t="shared" si="1"/>
        <v>25.604975432687457</v>
      </c>
      <c r="I13" s="26">
        <f t="shared" si="2"/>
        <v>9.7283600563224137</v>
      </c>
    </row>
    <row r="14" spans="1:9" x14ac:dyDescent="0.25">
      <c r="A14" s="5">
        <v>43864</v>
      </c>
      <c r="B14" s="3">
        <v>19881</v>
      </c>
      <c r="C14" s="10">
        <f t="shared" si="3"/>
        <v>0.18430928694823367</v>
      </c>
      <c r="D14" s="4">
        <f t="shared" si="4"/>
        <v>3094</v>
      </c>
      <c r="E14" s="4">
        <f t="shared" si="5"/>
        <v>16954</v>
      </c>
      <c r="F14" s="10">
        <f t="shared" si="6"/>
        <v>5.7922787837376157</v>
      </c>
      <c r="G14" s="26">
        <f t="shared" si="0"/>
        <v>141</v>
      </c>
      <c r="H14" s="26">
        <f t="shared" si="1"/>
        <v>27.090233087564641</v>
      </c>
      <c r="I14" s="26">
        <f t="shared" si="2"/>
        <v>9.8975197807563369</v>
      </c>
    </row>
    <row r="15" spans="1:9" x14ac:dyDescent="0.25">
      <c r="A15" s="5">
        <v>43865</v>
      </c>
      <c r="B15" s="3">
        <v>23892</v>
      </c>
      <c r="C15" s="10">
        <f t="shared" si="3"/>
        <v>0.20175041496906587</v>
      </c>
      <c r="D15" s="4">
        <f t="shared" si="4"/>
        <v>4011</v>
      </c>
      <c r="E15" s="4">
        <f t="shared" si="5"/>
        <v>18314</v>
      </c>
      <c r="F15" s="10">
        <f t="shared" si="6"/>
        <v>3.2832556471853711</v>
      </c>
      <c r="G15" s="26">
        <f t="shared" si="0"/>
        <v>154.57037232277082</v>
      </c>
      <c r="H15" s="26">
        <f t="shared" si="1"/>
        <v>28.801658855066826</v>
      </c>
      <c r="I15" s="26">
        <f t="shared" si="2"/>
        <v>10.081298953852196</v>
      </c>
    </row>
    <row r="16" spans="1:9" x14ac:dyDescent="0.25">
      <c r="A16" s="6">
        <v>43866</v>
      </c>
      <c r="B16" s="3">
        <v>27636</v>
      </c>
      <c r="C16" s="10">
        <f t="shared" si="3"/>
        <v>0.15670517327975886</v>
      </c>
      <c r="D16" s="4">
        <f t="shared" si="4"/>
        <v>3744</v>
      </c>
      <c r="E16" s="4">
        <f t="shared" si="5"/>
        <v>21471</v>
      </c>
      <c r="F16" s="10">
        <f t="shared" si="6"/>
        <v>3.4827250608272506</v>
      </c>
      <c r="G16" s="26">
        <f t="shared" si="0"/>
        <v>166.24078921853084</v>
      </c>
      <c r="H16" s="26">
        <f t="shared" si="1"/>
        <v>30.233729838539094</v>
      </c>
      <c r="I16" s="26">
        <f t="shared" si="2"/>
        <v>10.226874549608686</v>
      </c>
    </row>
    <row r="17" spans="1:9" x14ac:dyDescent="0.25">
      <c r="A17" s="5">
        <v>43867</v>
      </c>
      <c r="B17" s="3">
        <v>30818</v>
      </c>
      <c r="C17" s="10">
        <f t="shared" si="3"/>
        <v>0.11513967289043281</v>
      </c>
      <c r="D17" s="4">
        <f t="shared" si="4"/>
        <v>3182</v>
      </c>
      <c r="E17" s="4">
        <f t="shared" si="5"/>
        <v>22583</v>
      </c>
      <c r="F17" s="10">
        <f t="shared" si="6"/>
        <v>2.7423193685488769</v>
      </c>
      <c r="G17" s="26">
        <f t="shared" si="0"/>
        <v>175.55056251689996</v>
      </c>
      <c r="H17" s="26">
        <f t="shared" si="1"/>
        <v>31.352209339568468</v>
      </c>
      <c r="I17" s="26">
        <f t="shared" si="2"/>
        <v>10.335854213841799</v>
      </c>
    </row>
    <row r="18" spans="1:9" x14ac:dyDescent="0.25">
      <c r="A18" s="5">
        <v>43868</v>
      </c>
      <c r="B18" s="3">
        <v>34392</v>
      </c>
      <c r="C18" s="10">
        <f t="shared" si="3"/>
        <v>0.11597118567071196</v>
      </c>
      <c r="D18" s="4">
        <f t="shared" si="4"/>
        <v>3574</v>
      </c>
      <c r="E18" s="4">
        <f t="shared" si="5"/>
        <v>24467</v>
      </c>
      <c r="F18" s="10">
        <f t="shared" si="6"/>
        <v>2.4651889168765742</v>
      </c>
      <c r="G18" s="26">
        <f t="shared" si="0"/>
        <v>185.45080210125812</v>
      </c>
      <c r="H18" s="26">
        <f t="shared" si="1"/>
        <v>32.520145301172803</v>
      </c>
      <c r="I18" s="26">
        <f t="shared" si="2"/>
        <v>10.445579258176117</v>
      </c>
    </row>
    <row r="19" spans="1:9" x14ac:dyDescent="0.25">
      <c r="A19" s="5">
        <v>43869</v>
      </c>
      <c r="B19" s="32">
        <v>37121</v>
      </c>
      <c r="C19" s="10">
        <f t="shared" si="3"/>
        <v>7.9349848802046985E-2</v>
      </c>
      <c r="D19" s="4">
        <f t="shared" si="4"/>
        <v>2729</v>
      </c>
      <c r="E19" s="4">
        <f t="shared" si="5"/>
        <v>25083</v>
      </c>
      <c r="F19" s="10">
        <f t="shared" si="6"/>
        <v>2.0836517693969099</v>
      </c>
      <c r="G19" s="26">
        <f t="shared" si="0"/>
        <v>192.66810841444413</v>
      </c>
      <c r="H19" s="26">
        <f t="shared" si="1"/>
        <v>33.358503211755114</v>
      </c>
      <c r="I19" s="26">
        <f t="shared" si="2"/>
        <v>10.521938126192444</v>
      </c>
    </row>
    <row r="20" spans="1:9" x14ac:dyDescent="0.25">
      <c r="A20" s="27">
        <v>43870</v>
      </c>
      <c r="B20" s="3">
        <v>40151</v>
      </c>
      <c r="C20" s="10">
        <f t="shared" si="3"/>
        <v>8.1624956224239709E-2</v>
      </c>
      <c r="D20" s="4">
        <f t="shared" si="4"/>
        <v>3030</v>
      </c>
      <c r="E20" s="4">
        <f t="shared" si="5"/>
        <v>23364</v>
      </c>
      <c r="F20" s="10">
        <f t="shared" si="6"/>
        <v>1.3917912670518855</v>
      </c>
      <c r="G20" s="26">
        <f t="shared" si="0"/>
        <v>200.377144405244</v>
      </c>
      <c r="H20" s="26">
        <f t="shared" si="1"/>
        <v>34.242499289861627</v>
      </c>
      <c r="I20" s="26">
        <f t="shared" si="2"/>
        <v>10.600402625664993</v>
      </c>
    </row>
    <row r="21" spans="1:9" x14ac:dyDescent="0.25">
      <c r="A21" s="5">
        <v>43871</v>
      </c>
      <c r="B21" s="3">
        <v>42763</v>
      </c>
      <c r="C21" s="10">
        <f t="shared" si="3"/>
        <v>6.5054419566137778E-2</v>
      </c>
      <c r="D21" s="4">
        <f t="shared" si="4"/>
        <v>2612</v>
      </c>
      <c r="E21" s="4">
        <f t="shared" si="5"/>
        <v>22882</v>
      </c>
      <c r="F21" s="10">
        <f t="shared" si="6"/>
        <v>1.1509481414415774</v>
      </c>
      <c r="G21" s="26">
        <f t="shared" si="0"/>
        <v>206.79216619591759</v>
      </c>
      <c r="H21" s="26">
        <f t="shared" si="1"/>
        <v>34.969497233853701</v>
      </c>
      <c r="I21" s="26">
        <f t="shared" si="2"/>
        <v>10.663428521705081</v>
      </c>
    </row>
    <row r="22" spans="1:9" x14ac:dyDescent="0.25">
      <c r="A22" s="5">
        <v>43872</v>
      </c>
      <c r="B22" s="3">
        <v>44803</v>
      </c>
      <c r="C22" s="10">
        <f t="shared" si="3"/>
        <v>4.7704791525384094E-2</v>
      </c>
      <c r="D22" s="4">
        <f t="shared" si="4"/>
        <v>2040</v>
      </c>
      <c r="E22" s="4">
        <f t="shared" si="5"/>
        <v>20911</v>
      </c>
      <c r="F22" s="10">
        <f t="shared" si="6"/>
        <v>0.87523020257826889</v>
      </c>
      <c r="G22" s="26">
        <f t="shared" si="0"/>
        <v>211.66719160039895</v>
      </c>
      <c r="H22" s="26">
        <f t="shared" si="1"/>
        <v>35.51695282343902</v>
      </c>
      <c r="I22" s="26">
        <f t="shared" si="2"/>
        <v>10.710030380446783</v>
      </c>
    </row>
    <row r="23" spans="1:9" x14ac:dyDescent="0.25">
      <c r="A23" s="5">
        <v>43873</v>
      </c>
      <c r="B23" s="3">
        <v>45222</v>
      </c>
      <c r="C23" s="10">
        <f t="shared" si="3"/>
        <v>9.3520523179251303E-3</v>
      </c>
      <c r="D23" s="4">
        <f t="shared" si="4"/>
        <v>419</v>
      </c>
      <c r="E23" s="4">
        <f t="shared" si="5"/>
        <v>17586</v>
      </c>
      <c r="F23" s="10">
        <f t="shared" si="6"/>
        <v>0.63634389926183244</v>
      </c>
      <c r="G23" s="26">
        <f t="shared" si="0"/>
        <v>212.65464960823218</v>
      </c>
      <c r="H23" s="26">
        <f t="shared" si="1"/>
        <v>35.627328256575616</v>
      </c>
      <c r="I23" s="26">
        <f t="shared" si="2"/>
        <v>10.719338973071524</v>
      </c>
    </row>
    <row r="24" spans="1:9" x14ac:dyDescent="0.25">
      <c r="A24" s="5">
        <v>43874</v>
      </c>
      <c r="B24" s="3">
        <v>60370</v>
      </c>
      <c r="C24" s="10">
        <f t="shared" si="3"/>
        <v>0.33496970501083534</v>
      </c>
      <c r="D24" s="4">
        <f t="shared" si="4"/>
        <v>15148</v>
      </c>
      <c r="E24" s="4">
        <f t="shared" si="5"/>
        <v>29552</v>
      </c>
      <c r="F24" s="10">
        <f t="shared" si="6"/>
        <v>0.95892011162307744</v>
      </c>
      <c r="G24" s="26">
        <f t="shared" si="0"/>
        <v>245.70307283385773</v>
      </c>
      <c r="H24" s="26">
        <f t="shared" si="1"/>
        <v>39.228983840119632</v>
      </c>
      <c r="I24" s="26">
        <f t="shared" si="2"/>
        <v>11.008247571790472</v>
      </c>
    </row>
    <row r="25" spans="1:9" x14ac:dyDescent="0.25">
      <c r="A25" s="6">
        <v>43875</v>
      </c>
      <c r="B25" s="3">
        <v>66887</v>
      </c>
      <c r="C25" s="10">
        <f t="shared" si="3"/>
        <v>0.10795096902434986</v>
      </c>
      <c r="D25" s="4">
        <f t="shared" si="4"/>
        <v>6517</v>
      </c>
      <c r="E25" s="4">
        <f t="shared" si="5"/>
        <v>32495</v>
      </c>
      <c r="F25" s="10">
        <f t="shared" si="6"/>
        <v>0.94484182367992553</v>
      </c>
      <c r="G25" s="26">
        <f t="shared" si="0"/>
        <v>258.62521145472266</v>
      </c>
      <c r="H25" s="26">
        <f t="shared" si="1"/>
        <v>40.592634576754151</v>
      </c>
      <c r="I25" s="26">
        <f t="shared" si="2"/>
        <v>11.110759907353348</v>
      </c>
    </row>
    <row r="26" spans="1:9" x14ac:dyDescent="0.25">
      <c r="A26" s="5">
        <v>43876</v>
      </c>
      <c r="B26" s="3">
        <v>69032</v>
      </c>
      <c r="C26" s="10">
        <f t="shared" si="3"/>
        <v>3.2069011915618839E-2</v>
      </c>
      <c r="D26" s="4">
        <f t="shared" si="4"/>
        <v>2145</v>
      </c>
      <c r="E26" s="4">
        <f t="shared" si="5"/>
        <v>31911</v>
      </c>
      <c r="F26" s="10">
        <f t="shared" si="6"/>
        <v>0.85964817758142287</v>
      </c>
      <c r="G26" s="26">
        <f t="shared" si="0"/>
        <v>262.73941462978104</v>
      </c>
      <c r="H26" s="26">
        <f t="shared" si="1"/>
        <v>41.021998902100989</v>
      </c>
      <c r="I26" s="26">
        <f t="shared" si="2"/>
        <v>11.142325444188144</v>
      </c>
    </row>
    <row r="27" spans="1:9" x14ac:dyDescent="0.25">
      <c r="A27" s="6">
        <v>43877</v>
      </c>
      <c r="B27" s="3">
        <v>71226</v>
      </c>
      <c r="C27" s="10">
        <f t="shared" si="3"/>
        <v>3.1782361803221804E-2</v>
      </c>
      <c r="D27" s="4">
        <f t="shared" si="4"/>
        <v>2194</v>
      </c>
      <c r="E27" s="4">
        <f t="shared" si="5"/>
        <v>31075</v>
      </c>
      <c r="F27" s="10">
        <f t="shared" si="6"/>
        <v>0.77395332619361912</v>
      </c>
      <c r="G27" s="26">
        <f t="shared" si="0"/>
        <v>266.88199639541068</v>
      </c>
      <c r="H27" s="26">
        <f t="shared" si="1"/>
        <v>41.452066396701632</v>
      </c>
      <c r="I27" s="26">
        <f t="shared" si="2"/>
        <v>11.173613199281588</v>
      </c>
    </row>
    <row r="28" spans="1:9" x14ac:dyDescent="0.25">
      <c r="A28" s="6">
        <v>43878</v>
      </c>
      <c r="B28" s="3">
        <v>73260</v>
      </c>
      <c r="C28" s="10">
        <f t="shared" si="3"/>
        <v>2.8556987616881413E-2</v>
      </c>
      <c r="D28" s="4">
        <f t="shared" si="4"/>
        <v>2034</v>
      </c>
      <c r="E28" s="4">
        <f t="shared" si="5"/>
        <v>30497</v>
      </c>
      <c r="F28" s="10">
        <f t="shared" si="6"/>
        <v>0.71316324860276403</v>
      </c>
      <c r="G28" s="26">
        <f t="shared" si="0"/>
        <v>270.66584564735905</v>
      </c>
      <c r="H28" s="26">
        <f t="shared" si="1"/>
        <v>41.842950898825073</v>
      </c>
      <c r="I28" s="26">
        <f t="shared" si="2"/>
        <v>11.201770036332805</v>
      </c>
    </row>
    <row r="29" spans="1:9" x14ac:dyDescent="0.25">
      <c r="A29" s="6">
        <v>43879</v>
      </c>
      <c r="B29" s="3">
        <v>75138</v>
      </c>
      <c r="C29" s="10">
        <f t="shared" si="3"/>
        <v>2.5634725634725575E-2</v>
      </c>
      <c r="D29" s="4">
        <f t="shared" si="4"/>
        <v>1878</v>
      </c>
      <c r="E29" s="4">
        <f t="shared" si="5"/>
        <v>30335</v>
      </c>
      <c r="F29" s="10">
        <f t="shared" si="6"/>
        <v>0.67707519585742026</v>
      </c>
      <c r="G29" s="26">
        <f t="shared" si="0"/>
        <v>274.11311533744606</v>
      </c>
      <c r="H29" s="26">
        <f t="shared" si="1"/>
        <v>42.197482685655466</v>
      </c>
      <c r="I29" s="26">
        <f t="shared" si="2"/>
        <v>11.227081701792088</v>
      </c>
    </row>
    <row r="30" spans="1:9" x14ac:dyDescent="0.25">
      <c r="A30" s="6">
        <v>43880</v>
      </c>
      <c r="B30" s="3">
        <v>75641</v>
      </c>
      <c r="C30" s="10">
        <f t="shared" si="3"/>
        <v>6.6943490643882608E-3</v>
      </c>
      <c r="D30" s="4">
        <f t="shared" si="4"/>
        <v>503</v>
      </c>
      <c r="E30" s="4">
        <f t="shared" si="5"/>
        <v>30419</v>
      </c>
      <c r="F30" s="10">
        <f t="shared" si="6"/>
        <v>0.67265932510724868</v>
      </c>
      <c r="G30" s="26">
        <f t="shared" si="0"/>
        <v>275.02908937056094</v>
      </c>
      <c r="H30" s="26">
        <f t="shared" si="1"/>
        <v>42.291434906422708</v>
      </c>
      <c r="I30" s="26">
        <f t="shared" si="2"/>
        <v>11.233753743203248</v>
      </c>
    </row>
    <row r="31" spans="1:9" x14ac:dyDescent="0.25">
      <c r="A31" s="6">
        <v>43881</v>
      </c>
      <c r="B31" s="3">
        <v>76199</v>
      </c>
      <c r="C31" s="10">
        <f t="shared" si="3"/>
        <v>7.3769516532038448E-3</v>
      </c>
      <c r="D31" s="4">
        <f t="shared" si="4"/>
        <v>558</v>
      </c>
      <c r="E31" s="4">
        <f t="shared" si="5"/>
        <v>15829</v>
      </c>
      <c r="F31" s="10">
        <f t="shared" si="6"/>
        <v>0.26219976809673678</v>
      </c>
      <c r="G31" s="26">
        <f t="shared" si="0"/>
        <v>276.04166352201258</v>
      </c>
      <c r="H31" s="26">
        <f t="shared" si="1"/>
        <v>42.395174186732092</v>
      </c>
      <c r="I31" s="26">
        <f t="shared" si="2"/>
        <v>11.241103618229046</v>
      </c>
    </row>
    <row r="32" spans="1:9" x14ac:dyDescent="0.25">
      <c r="A32" s="6">
        <v>43882</v>
      </c>
      <c r="B32" s="3">
        <v>76843</v>
      </c>
      <c r="C32" s="10">
        <f t="shared" si="3"/>
        <v>8.4515544823422495E-3</v>
      </c>
      <c r="D32" s="4">
        <f t="shared" si="4"/>
        <v>644</v>
      </c>
      <c r="E32" s="4">
        <f t="shared" si="5"/>
        <v>9956</v>
      </c>
      <c r="F32" s="10">
        <f t="shared" si="6"/>
        <v>0.14884805717104968</v>
      </c>
      <c r="G32" s="26">
        <f t="shared" si="0"/>
        <v>277.20569979710012</v>
      </c>
      <c r="H32" s="26">
        <f t="shared" si="1"/>
        <v>42.514274328607748</v>
      </c>
      <c r="I32" s="26">
        <f t="shared" si="2"/>
        <v>11.249519658285907</v>
      </c>
    </row>
    <row r="33" spans="1:9" x14ac:dyDescent="0.25">
      <c r="A33" s="6">
        <v>43883</v>
      </c>
      <c r="B33" s="3">
        <v>78599</v>
      </c>
      <c r="C33" s="10">
        <f t="shared" si="3"/>
        <v>2.2851788712049181E-2</v>
      </c>
      <c r="D33" s="4">
        <f t="shared" si="4"/>
        <v>1756</v>
      </c>
      <c r="E33" s="4">
        <f t="shared" si="5"/>
        <v>9567</v>
      </c>
      <c r="F33" s="10">
        <f t="shared" si="6"/>
        <v>0.13858790126318229</v>
      </c>
      <c r="G33" s="26">
        <f t="shared" si="0"/>
        <v>280.35513193091367</v>
      </c>
      <c r="H33" s="26">
        <f t="shared" si="1"/>
        <v>42.835680788376393</v>
      </c>
      <c r="I33" s="26">
        <f t="shared" si="2"/>
        <v>11.272114255690054</v>
      </c>
    </row>
    <row r="34" spans="1:9" x14ac:dyDescent="0.25">
      <c r="A34" s="6">
        <v>43884</v>
      </c>
      <c r="B34" s="3">
        <v>78985</v>
      </c>
      <c r="C34" s="10">
        <f t="shared" si="3"/>
        <v>4.9110039567934471E-3</v>
      </c>
      <c r="D34" s="4">
        <f t="shared" si="4"/>
        <v>386</v>
      </c>
      <c r="E34" s="4">
        <f t="shared" si="5"/>
        <v>7759</v>
      </c>
      <c r="F34" s="10">
        <f t="shared" si="6"/>
        <v>0.10893493948838907</v>
      </c>
      <c r="G34" s="26">
        <f t="shared" si="0"/>
        <v>281.04270138183625</v>
      </c>
      <c r="H34" s="26">
        <f t="shared" si="1"/>
        <v>42.905688376573551</v>
      </c>
      <c r="I34" s="26">
        <f t="shared" si="2"/>
        <v>11.277013240003198</v>
      </c>
    </row>
    <row r="35" spans="1:9" x14ac:dyDescent="0.25">
      <c r="A35" s="6">
        <v>43885</v>
      </c>
      <c r="B35" s="3">
        <v>79570</v>
      </c>
      <c r="C35" s="10">
        <f t="shared" si="3"/>
        <v>7.406469582832198E-3</v>
      </c>
      <c r="D35" s="4">
        <f t="shared" si="4"/>
        <v>585</v>
      </c>
      <c r="E35" s="4">
        <f t="shared" si="5"/>
        <v>6310</v>
      </c>
      <c r="F35" s="10">
        <f t="shared" si="6"/>
        <v>8.6131586131586127E-2</v>
      </c>
      <c r="G35" s="26">
        <f t="shared" si="0"/>
        <v>282.08154849263008</v>
      </c>
      <c r="H35" s="26">
        <f t="shared" si="1"/>
        <v>43.011354492027586</v>
      </c>
      <c r="I35" s="26">
        <f t="shared" si="2"/>
        <v>11.284392416371581</v>
      </c>
    </row>
    <row r="36" spans="1:9" x14ac:dyDescent="0.25">
      <c r="A36" s="6">
        <v>43886</v>
      </c>
      <c r="B36" s="3">
        <v>80415</v>
      </c>
      <c r="C36" s="10">
        <f t="shared" si="3"/>
        <v>1.0619580243810489E-2</v>
      </c>
      <c r="D36" s="4">
        <f t="shared" si="4"/>
        <v>845</v>
      </c>
      <c r="E36" s="4">
        <f t="shared" si="5"/>
        <v>5277</v>
      </c>
      <c r="F36" s="10">
        <f t="shared" si="6"/>
        <v>7.0230775373313098E-2</v>
      </c>
      <c r="G36" s="26">
        <f t="shared" si="0"/>
        <v>283.57538680216942</v>
      </c>
      <c r="H36" s="26">
        <f t="shared" si="1"/>
        <v>43.163072867744241</v>
      </c>
      <c r="I36" s="26">
        <f t="shared" si="2"/>
        <v>11.294956004929748</v>
      </c>
    </row>
    <row r="37" spans="1:9" x14ac:dyDescent="0.25">
      <c r="A37" s="6">
        <v>43887</v>
      </c>
      <c r="B37" s="3">
        <v>81397</v>
      </c>
      <c r="C37" s="10">
        <f t="shared" si="3"/>
        <v>1.2211652054964883E-2</v>
      </c>
      <c r="D37" s="4">
        <f t="shared" si="4"/>
        <v>982</v>
      </c>
      <c r="E37" s="4">
        <f t="shared" si="5"/>
        <v>5756</v>
      </c>
      <c r="F37" s="10">
        <f t="shared" si="6"/>
        <v>7.6096296981795583E-2</v>
      </c>
      <c r="G37" s="26">
        <f t="shared" si="0"/>
        <v>285.30159480802064</v>
      </c>
      <c r="H37" s="26">
        <f t="shared" si="1"/>
        <v>43.338059970939355</v>
      </c>
      <c r="I37" s="26">
        <f t="shared" si="2"/>
        <v>11.307093696274613</v>
      </c>
    </row>
    <row r="38" spans="1:9" x14ac:dyDescent="0.25">
      <c r="A38" s="6">
        <v>43888</v>
      </c>
      <c r="B38" s="3">
        <v>82756</v>
      </c>
      <c r="C38" s="10">
        <f t="shared" si="3"/>
        <v>1.6695947025074709E-2</v>
      </c>
      <c r="D38" s="4">
        <f t="shared" si="4"/>
        <v>1359</v>
      </c>
      <c r="E38" s="4">
        <f t="shared" si="5"/>
        <v>6557</v>
      </c>
      <c r="F38" s="10">
        <f t="shared" si="6"/>
        <v>8.6050998044593763E-2</v>
      </c>
      <c r="G38" s="26">
        <f t="shared" si="0"/>
        <v>287.67342595380615</v>
      </c>
      <c r="H38" s="26">
        <f t="shared" si="1"/>
        <v>43.577919970636223</v>
      </c>
      <c r="I38" s="26">
        <f t="shared" si="2"/>
        <v>11.323651798163635</v>
      </c>
    </row>
    <row r="39" spans="1:9" x14ac:dyDescent="0.25">
      <c r="A39" s="6">
        <v>43889</v>
      </c>
      <c r="B39" s="3">
        <v>84124</v>
      </c>
      <c r="C39" s="10">
        <f t="shared" si="3"/>
        <v>1.6530523466576463E-2</v>
      </c>
      <c r="D39" s="4">
        <f t="shared" si="4"/>
        <v>1368</v>
      </c>
      <c r="E39" s="4">
        <f t="shared" si="5"/>
        <v>7281</v>
      </c>
      <c r="F39" s="10">
        <f t="shared" si="6"/>
        <v>9.4751636453548144E-2</v>
      </c>
      <c r="G39" s="26">
        <f t="shared" si="0"/>
        <v>290.04137635861542</v>
      </c>
      <c r="H39" s="26">
        <f t="shared" si="1"/>
        <v>43.816730818406498</v>
      </c>
      <c r="I39" s="26">
        <f t="shared" si="2"/>
        <v>11.34004717980357</v>
      </c>
    </row>
    <row r="40" spans="1:9" x14ac:dyDescent="0.25">
      <c r="A40" s="6">
        <v>43890</v>
      </c>
      <c r="B40" s="3">
        <v>86013</v>
      </c>
      <c r="C40" s="10">
        <f t="shared" si="3"/>
        <v>2.2454947458513619E-2</v>
      </c>
      <c r="D40" s="4">
        <f t="shared" si="4"/>
        <v>1889</v>
      </c>
      <c r="E40" s="4">
        <f t="shared" si="5"/>
        <v>7414</v>
      </c>
      <c r="F40" s="10">
        <f t="shared" si="6"/>
        <v>9.4326899833331215E-2</v>
      </c>
      <c r="G40" s="26">
        <f t="shared" si="0"/>
        <v>293.27972995077585</v>
      </c>
      <c r="H40" s="26">
        <f t="shared" si="1"/>
        <v>44.142273623390416</v>
      </c>
      <c r="I40" s="26">
        <f t="shared" si="2"/>
        <v>11.362253726602399</v>
      </c>
    </row>
    <row r="41" spans="1:9" x14ac:dyDescent="0.25">
      <c r="A41" s="6">
        <v>43891</v>
      </c>
      <c r="B41" s="3">
        <v>88371</v>
      </c>
      <c r="C41" s="10">
        <f t="shared" si="3"/>
        <v>2.7414460604792357E-2</v>
      </c>
      <c r="D41" s="4">
        <f t="shared" si="4"/>
        <v>2358</v>
      </c>
      <c r="E41" s="4">
        <f t="shared" si="5"/>
        <v>9386</v>
      </c>
      <c r="F41" s="10">
        <f t="shared" si="6"/>
        <v>0.11883268975121859</v>
      </c>
      <c r="G41" s="26">
        <f t="shared" si="0"/>
        <v>297.27260216844741</v>
      </c>
      <c r="H41" s="26">
        <f t="shared" si="1"/>
        <v>44.542021494037328</v>
      </c>
      <c r="I41" s="26">
        <f t="shared" si="2"/>
        <v>11.389299140505509</v>
      </c>
    </row>
    <row r="42" spans="1:9" x14ac:dyDescent="0.25">
      <c r="A42" s="28">
        <v>43892</v>
      </c>
      <c r="B42" s="3">
        <v>90309</v>
      </c>
      <c r="C42" s="10">
        <f t="shared" si="3"/>
        <v>2.1930271242828425E-2</v>
      </c>
      <c r="D42" s="4">
        <f t="shared" si="4"/>
        <v>1938</v>
      </c>
      <c r="E42" s="4">
        <f t="shared" si="5"/>
        <v>10739</v>
      </c>
      <c r="F42" s="10">
        <f t="shared" si="6"/>
        <v>0.13496292572577603</v>
      </c>
      <c r="G42" s="26">
        <f t="shared" si="0"/>
        <v>300.51455871554708</v>
      </c>
      <c r="H42" s="26">
        <f t="shared" si="1"/>
        <v>44.865276069589996</v>
      </c>
      <c r="I42" s="26">
        <f t="shared" si="2"/>
        <v>11.41099240221266</v>
      </c>
    </row>
    <row r="43" spans="1:9" x14ac:dyDescent="0.25">
      <c r="A43" s="5">
        <v>43893</v>
      </c>
      <c r="B43" s="3">
        <v>92844</v>
      </c>
      <c r="C43" s="10">
        <f t="shared" si="3"/>
        <v>2.807029199747535E-2</v>
      </c>
      <c r="D43" s="4">
        <f t="shared" si="4"/>
        <v>2535</v>
      </c>
      <c r="E43" s="4">
        <f t="shared" si="5"/>
        <v>12429</v>
      </c>
      <c r="F43" s="10">
        <f t="shared" si="6"/>
        <v>0.15456071628427531</v>
      </c>
      <c r="G43" s="26">
        <f t="shared" si="0"/>
        <v>304.7031342142709</v>
      </c>
      <c r="H43" s="26">
        <f t="shared" si="1"/>
        <v>45.281202089060514</v>
      </c>
      <c r="I43" s="26">
        <f t="shared" si="2"/>
        <v>11.438675944337454</v>
      </c>
    </row>
    <row r="44" spans="1:9" x14ac:dyDescent="0.25">
      <c r="A44" s="5">
        <v>43894</v>
      </c>
      <c r="B44" s="3">
        <v>95124</v>
      </c>
      <c r="C44" s="10">
        <f t="shared" si="3"/>
        <v>2.4557321959415734E-2</v>
      </c>
      <c r="D44" s="4">
        <f t="shared" si="4"/>
        <v>2280</v>
      </c>
      <c r="E44" s="4">
        <f t="shared" si="5"/>
        <v>13727</v>
      </c>
      <c r="F44" s="10">
        <f t="shared" si="6"/>
        <v>0.16864257896482671</v>
      </c>
      <c r="G44" s="26">
        <f t="shared" si="0"/>
        <v>308.42178911354495</v>
      </c>
      <c r="H44" s="26">
        <f t="shared" si="1"/>
        <v>45.648870351502786</v>
      </c>
      <c r="I44" s="26">
        <f t="shared" si="2"/>
        <v>11.462936582625156</v>
      </c>
    </row>
    <row r="45" spans="1:9" x14ac:dyDescent="0.25">
      <c r="A45" s="5">
        <v>43895</v>
      </c>
      <c r="B45" s="3">
        <v>97886</v>
      </c>
      <c r="C45" s="10">
        <f t="shared" si="3"/>
        <v>2.9035784870274695E-2</v>
      </c>
      <c r="D45" s="4">
        <f t="shared" si="4"/>
        <v>2762</v>
      </c>
      <c r="E45" s="4">
        <f t="shared" si="5"/>
        <v>15130</v>
      </c>
      <c r="F45" s="10">
        <f t="shared" si="6"/>
        <v>0.1828266228430567</v>
      </c>
      <c r="G45" s="26">
        <f t="shared" si="0"/>
        <v>312.86738404633996</v>
      </c>
      <c r="H45" s="26">
        <f t="shared" si="1"/>
        <v>46.08647878217608</v>
      </c>
      <c r="I45" s="26">
        <f t="shared" si="2"/>
        <v>11.491558815228338</v>
      </c>
    </row>
    <row r="46" spans="1:9" x14ac:dyDescent="0.25">
      <c r="A46" s="5">
        <v>43896</v>
      </c>
      <c r="B46" s="32">
        <v>101800</v>
      </c>
      <c r="C46" s="10">
        <f t="shared" si="3"/>
        <v>3.998528900966436E-2</v>
      </c>
      <c r="D46" s="4">
        <f t="shared" si="4"/>
        <v>3914</v>
      </c>
      <c r="E46" s="4">
        <f t="shared" si="5"/>
        <v>17676</v>
      </c>
      <c r="F46" s="10">
        <f t="shared" si="6"/>
        <v>0.21011839665256052</v>
      </c>
      <c r="G46" s="26">
        <f t="shared" si="0"/>
        <v>319.06112267087633</v>
      </c>
      <c r="H46" s="26">
        <f t="shared" si="1"/>
        <v>46.692729205977919</v>
      </c>
      <c r="I46" s="26">
        <f t="shared" si="2"/>
        <v>11.53076538309856</v>
      </c>
    </row>
    <row r="47" spans="1:9" x14ac:dyDescent="0.25">
      <c r="A47" s="2">
        <v>43897</v>
      </c>
      <c r="B47" s="3">
        <v>105836</v>
      </c>
      <c r="C47" s="10">
        <f t="shared" si="3"/>
        <v>3.9646365422396856E-2</v>
      </c>
      <c r="D47" s="4">
        <f t="shared" si="4"/>
        <v>4036</v>
      </c>
      <c r="E47" s="4">
        <f t="shared" si="5"/>
        <v>19823</v>
      </c>
      <c r="F47" s="10">
        <f t="shared" si="6"/>
        <v>0.23046516224291677</v>
      </c>
      <c r="G47" s="26">
        <f t="shared" si="0"/>
        <v>325.32445343072504</v>
      </c>
      <c r="H47" s="26">
        <f t="shared" si="1"/>
        <v>47.301815072774943</v>
      </c>
      <c r="I47" s="26">
        <f t="shared" si="2"/>
        <v>11.569646005179733</v>
      </c>
    </row>
    <row r="48" spans="1:9" x14ac:dyDescent="0.25">
      <c r="A48" s="5">
        <v>43898</v>
      </c>
      <c r="B48" s="3">
        <v>109835</v>
      </c>
      <c r="C48" s="10">
        <f t="shared" si="3"/>
        <v>3.778487471181835E-2</v>
      </c>
      <c r="D48" s="4">
        <f t="shared" si="4"/>
        <v>3999</v>
      </c>
      <c r="E48" s="4">
        <f t="shared" si="5"/>
        <v>21464</v>
      </c>
      <c r="F48" s="10">
        <f t="shared" si="6"/>
        <v>0.24288510936845797</v>
      </c>
      <c r="G48" s="26">
        <f t="shared" si="0"/>
        <v>331.41363882616537</v>
      </c>
      <c r="H48" s="26">
        <f t="shared" si="1"/>
        <v>47.89022948280077</v>
      </c>
      <c r="I48" s="26">
        <f t="shared" si="2"/>
        <v>11.606734518648286</v>
      </c>
    </row>
    <row r="49" spans="1:9" x14ac:dyDescent="0.25">
      <c r="A49" s="2">
        <v>43899</v>
      </c>
      <c r="B49" s="3">
        <v>113582</v>
      </c>
      <c r="C49" s="10">
        <f t="shared" si="3"/>
        <v>3.4114808576501066E-2</v>
      </c>
      <c r="D49" s="4">
        <f t="shared" si="4"/>
        <v>3747</v>
      </c>
      <c r="E49" s="4">
        <f t="shared" si="5"/>
        <v>23273</v>
      </c>
      <c r="F49" s="10">
        <f t="shared" si="6"/>
        <v>0.25770410479575678</v>
      </c>
      <c r="G49" s="26">
        <f t="shared" si="0"/>
        <v>337.01928728190023</v>
      </c>
      <c r="H49" s="26">
        <f t="shared" si="1"/>
        <v>48.428740073857213</v>
      </c>
      <c r="I49" s="26">
        <f t="shared" si="2"/>
        <v>11.640280322010323</v>
      </c>
    </row>
    <row r="50" spans="1:9" x14ac:dyDescent="0.25">
      <c r="A50" s="5">
        <v>43900</v>
      </c>
      <c r="B50" s="3">
        <v>118582</v>
      </c>
      <c r="C50" s="10">
        <f t="shared" si="3"/>
        <v>4.4021059674948404E-2</v>
      </c>
      <c r="D50" s="4">
        <f t="shared" si="4"/>
        <v>5000</v>
      </c>
      <c r="E50" s="4">
        <f t="shared" si="5"/>
        <v>25738</v>
      </c>
      <c r="F50" s="10">
        <f t="shared" si="6"/>
        <v>0.27721769850501915</v>
      </c>
      <c r="G50" s="26">
        <f t="shared" si="0"/>
        <v>344.35737250710923</v>
      </c>
      <c r="H50" s="26">
        <f t="shared" si="1"/>
        <v>49.129188458170667</v>
      </c>
      <c r="I50" s="26">
        <f t="shared" si="2"/>
        <v>11.683359983369758</v>
      </c>
    </row>
    <row r="51" spans="1:9" x14ac:dyDescent="0.25">
      <c r="A51" s="2">
        <v>43901</v>
      </c>
      <c r="B51" s="3">
        <v>125865</v>
      </c>
      <c r="C51" s="10">
        <f t="shared" si="3"/>
        <v>6.1417415796663821E-2</v>
      </c>
      <c r="D51" s="4">
        <f t="shared" si="4"/>
        <v>7283</v>
      </c>
      <c r="E51" s="4">
        <f t="shared" si="5"/>
        <v>30741</v>
      </c>
      <c r="F51" s="10">
        <f t="shared" si="6"/>
        <v>0.32316765485051091</v>
      </c>
      <c r="G51" s="26">
        <f t="shared" si="0"/>
        <v>354.7745763157219</v>
      </c>
      <c r="H51" s="26">
        <f t="shared" si="1"/>
        <v>50.115068315842159</v>
      </c>
      <c r="I51" s="26">
        <f t="shared" si="2"/>
        <v>11.742965182972279</v>
      </c>
    </row>
    <row r="52" spans="1:9" x14ac:dyDescent="0.25">
      <c r="A52" s="5">
        <v>43902</v>
      </c>
      <c r="B52" s="3">
        <v>128343</v>
      </c>
      <c r="C52" s="10">
        <f t="shared" si="3"/>
        <v>1.9687760695983769E-2</v>
      </c>
      <c r="D52" s="4">
        <f t="shared" si="4"/>
        <v>2478</v>
      </c>
      <c r="E52" s="4">
        <f t="shared" si="5"/>
        <v>30457</v>
      </c>
      <c r="F52" s="10">
        <f t="shared" si="6"/>
        <v>0.31114766156549456</v>
      </c>
      <c r="G52" s="26">
        <f t="shared" si="0"/>
        <v>358.24991277040112</v>
      </c>
      <c r="H52" s="26">
        <f t="shared" si="1"/>
        <v>50.441817775186372</v>
      </c>
      <c r="I52" s="26">
        <f t="shared" si="2"/>
        <v>11.762461646440375</v>
      </c>
    </row>
    <row r="53" spans="1:9" x14ac:dyDescent="0.25">
      <c r="A53" s="5">
        <v>43903</v>
      </c>
      <c r="B53" s="3">
        <v>145193</v>
      </c>
      <c r="C53" s="10">
        <f t="shared" si="3"/>
        <v>0.13128881201156273</v>
      </c>
      <c r="D53" s="4">
        <f t="shared" si="4"/>
        <v>16850</v>
      </c>
      <c r="E53" s="4">
        <f t="shared" si="5"/>
        <v>43393</v>
      </c>
      <c r="F53" s="10">
        <f t="shared" si="6"/>
        <v>0.4262573673870334</v>
      </c>
      <c r="G53" s="26">
        <f t="shared" si="0"/>
        <v>381.04199243652926</v>
      </c>
      <c r="H53" s="26">
        <f t="shared" si="1"/>
        <v>52.559177412920455</v>
      </c>
      <c r="I53" s="26">
        <f t="shared" si="2"/>
        <v>11.885819170844332</v>
      </c>
    </row>
    <row r="54" spans="1:9" x14ac:dyDescent="0.25">
      <c r="A54" s="5">
        <v>43904</v>
      </c>
      <c r="B54" s="3">
        <v>156099</v>
      </c>
      <c r="C54" s="10">
        <f t="shared" si="3"/>
        <v>7.5113814026847026E-2</v>
      </c>
      <c r="D54" s="4">
        <f t="shared" si="4"/>
        <v>10906</v>
      </c>
      <c r="E54" s="4">
        <f t="shared" si="5"/>
        <v>50263</v>
      </c>
      <c r="F54" s="10">
        <f t="shared" si="6"/>
        <v>0.47491401791450927</v>
      </c>
      <c r="G54" s="26">
        <f t="shared" si="0"/>
        <v>395.09365978208257</v>
      </c>
      <c r="H54" s="26">
        <f t="shared" si="1"/>
        <v>53.843511277954711</v>
      </c>
      <c r="I54" s="26">
        <f t="shared" si="2"/>
        <v>11.9582457003331</v>
      </c>
    </row>
    <row r="55" spans="1:9" x14ac:dyDescent="0.25">
      <c r="A55" s="29">
        <v>43905</v>
      </c>
      <c r="B55" s="3">
        <v>167447</v>
      </c>
      <c r="C55" s="10">
        <f t="shared" si="3"/>
        <v>7.2697454820338292E-2</v>
      </c>
      <c r="D55" s="4">
        <f t="shared" si="4"/>
        <v>11348</v>
      </c>
      <c r="E55" s="4">
        <f t="shared" si="5"/>
        <v>57612</v>
      </c>
      <c r="F55" s="10">
        <f t="shared" si="6"/>
        <v>0.52453225292484185</v>
      </c>
      <c r="G55" s="26">
        <f t="shared" si="0"/>
        <v>409.2028836653036</v>
      </c>
      <c r="H55" s="26">
        <f t="shared" si="1"/>
        <v>55.117873918371835</v>
      </c>
      <c r="I55" s="26">
        <f t="shared" si="2"/>
        <v>12.0284221622661</v>
      </c>
    </row>
    <row r="56" spans="1:9" x14ac:dyDescent="0.25">
      <c r="A56" s="5">
        <v>43906</v>
      </c>
      <c r="B56" s="3">
        <v>181546</v>
      </c>
      <c r="C56" s="10">
        <f t="shared" si="3"/>
        <v>8.4199776645744517E-2</v>
      </c>
      <c r="D56" s="4">
        <f t="shared" si="4"/>
        <v>14099</v>
      </c>
      <c r="E56" s="4">
        <f t="shared" si="5"/>
        <v>67964</v>
      </c>
      <c r="F56" s="10">
        <f t="shared" si="6"/>
        <v>0.59836945994963986</v>
      </c>
      <c r="G56" s="26">
        <f t="shared" si="0"/>
        <v>426.08215170316629</v>
      </c>
      <c r="H56" s="26">
        <f t="shared" si="1"/>
        <v>56.62335021109994</v>
      </c>
      <c r="I56" s="26">
        <f t="shared" si="2"/>
        <v>12.109264344101828</v>
      </c>
    </row>
    <row r="57" spans="1:9" x14ac:dyDescent="0.25">
      <c r="A57" s="2">
        <v>43907</v>
      </c>
      <c r="B57" s="3">
        <v>197168</v>
      </c>
      <c r="C57" s="10">
        <f t="shared" si="3"/>
        <v>8.6049816575413329E-2</v>
      </c>
      <c r="D57" s="4">
        <f t="shared" si="4"/>
        <v>15622</v>
      </c>
      <c r="E57" s="4">
        <f t="shared" si="5"/>
        <v>78586</v>
      </c>
      <c r="F57" s="10">
        <f t="shared" si="6"/>
        <v>0.66271440859489639</v>
      </c>
      <c r="G57" s="26">
        <f t="shared" si="0"/>
        <v>444.03603457377193</v>
      </c>
      <c r="H57" s="26">
        <f t="shared" si="1"/>
        <v>58.203014294190545</v>
      </c>
      <c r="I57" s="26">
        <f t="shared" si="2"/>
        <v>12.191811436177904</v>
      </c>
    </row>
    <row r="58" spans="1:9" x14ac:dyDescent="0.25">
      <c r="A58" s="5">
        <v>43908</v>
      </c>
      <c r="B58" s="3">
        <v>214915</v>
      </c>
      <c r="C58" s="10">
        <f t="shared" si="3"/>
        <v>9.0009535015824094E-2</v>
      </c>
      <c r="D58" s="4">
        <f t="shared" si="4"/>
        <v>17747</v>
      </c>
      <c r="E58" s="4">
        <f t="shared" si="5"/>
        <v>89050</v>
      </c>
      <c r="F58" s="10">
        <f t="shared" si="6"/>
        <v>0.70750407182298491</v>
      </c>
      <c r="G58" s="26">
        <f t="shared" si="0"/>
        <v>463.58925785656425</v>
      </c>
      <c r="H58" s="26">
        <f t="shared" si="1"/>
        <v>59.899368352587629</v>
      </c>
      <c r="I58" s="26">
        <f t="shared" si="2"/>
        <v>12.277997880101635</v>
      </c>
    </row>
    <row r="59" spans="1:9" x14ac:dyDescent="0.25">
      <c r="A59" s="2">
        <v>43909</v>
      </c>
      <c r="B59" s="3">
        <v>242713</v>
      </c>
      <c r="C59" s="10">
        <f t="shared" si="3"/>
        <v>0.1293441593188005</v>
      </c>
      <c r="D59" s="4">
        <f t="shared" si="4"/>
        <v>27798</v>
      </c>
      <c r="E59" s="4">
        <f t="shared" si="5"/>
        <v>114370</v>
      </c>
      <c r="F59" s="10">
        <f t="shared" si="6"/>
        <v>0.89112768129153908</v>
      </c>
      <c r="G59" s="26">
        <f t="shared" si="0"/>
        <v>492.65911135388535</v>
      </c>
      <c r="H59" s="26">
        <f t="shared" si="1"/>
        <v>62.377937768174576</v>
      </c>
      <c r="I59" s="26">
        <f t="shared" si="2"/>
        <v>12.399634954351059</v>
      </c>
    </row>
    <row r="60" spans="1:9" x14ac:dyDescent="0.25">
      <c r="A60" s="27">
        <v>43910</v>
      </c>
      <c r="B60" s="32">
        <v>272167</v>
      </c>
      <c r="C60" s="10">
        <f t="shared" si="3"/>
        <v>0.12135320316587905</v>
      </c>
      <c r="D60" s="4">
        <f t="shared" si="4"/>
        <v>29454</v>
      </c>
      <c r="E60" s="4">
        <f t="shared" si="5"/>
        <v>126974</v>
      </c>
      <c r="F60" s="10">
        <f t="shared" si="6"/>
        <v>0.8745187440165848</v>
      </c>
      <c r="G60" s="26">
        <f t="shared" si="0"/>
        <v>521.69627179039719</v>
      </c>
      <c r="H60" s="26">
        <f t="shared" si="1"/>
        <v>64.805493488444156</v>
      </c>
      <c r="I60" s="26">
        <f t="shared" si="2"/>
        <v>12.514171127463539</v>
      </c>
    </row>
    <row r="61" spans="1:9" x14ac:dyDescent="0.25">
      <c r="A61" s="2">
        <v>43911</v>
      </c>
      <c r="B61" s="3">
        <v>304528</v>
      </c>
      <c r="C61" s="10">
        <f t="shared" si="3"/>
        <v>0.11890126282760227</v>
      </c>
      <c r="D61" s="4">
        <f t="shared" si="4"/>
        <v>32361</v>
      </c>
      <c r="E61" s="4">
        <f t="shared" si="5"/>
        <v>148429</v>
      </c>
      <c r="F61" s="10">
        <f t="shared" si="6"/>
        <v>0.95086451546774808</v>
      </c>
      <c r="G61" s="26">
        <f t="shared" si="0"/>
        <v>551.84055668281576</v>
      </c>
      <c r="H61" s="26">
        <f t="shared" si="1"/>
        <v>67.278413756647851</v>
      </c>
      <c r="I61" s="26">
        <f t="shared" si="2"/>
        <v>12.626518315927566</v>
      </c>
    </row>
    <row r="62" spans="1:9" x14ac:dyDescent="0.25">
      <c r="A62" s="6">
        <v>43912</v>
      </c>
      <c r="B62" s="3">
        <v>337020</v>
      </c>
      <c r="C62" s="10">
        <f t="shared" si="3"/>
        <v>0.10669626438291391</v>
      </c>
      <c r="D62" s="4">
        <f t="shared" si="4"/>
        <v>32492</v>
      </c>
      <c r="E62" s="4">
        <f t="shared" si="5"/>
        <v>169573</v>
      </c>
      <c r="F62" s="10">
        <f t="shared" si="6"/>
        <v>1.0126965547307507</v>
      </c>
      <c r="G62" s="26">
        <f t="shared" si="0"/>
        <v>580.53423671649205</v>
      </c>
      <c r="H62" s="26">
        <f t="shared" si="1"/>
        <v>69.590809990194671</v>
      </c>
      <c r="I62" s="26">
        <f t="shared" si="2"/>
        <v>12.727897554754533</v>
      </c>
    </row>
    <row r="63" spans="1:9" x14ac:dyDescent="0.25">
      <c r="A63" s="29">
        <v>43913</v>
      </c>
      <c r="B63" s="3">
        <v>378283</v>
      </c>
      <c r="C63" s="10">
        <f t="shared" si="3"/>
        <v>0.12243487033410472</v>
      </c>
      <c r="D63" s="4">
        <f t="shared" si="4"/>
        <v>41263</v>
      </c>
      <c r="E63" s="4">
        <f t="shared" si="5"/>
        <v>196737</v>
      </c>
      <c r="F63" s="10">
        <f t="shared" si="6"/>
        <v>1.0836757626166371</v>
      </c>
      <c r="G63" s="26">
        <f t="shared" si="0"/>
        <v>615.04715266392384</v>
      </c>
      <c r="H63" s="26">
        <f t="shared" si="1"/>
        <v>72.322307610830819</v>
      </c>
      <c r="I63" s="26">
        <f t="shared" si="2"/>
        <v>12.843397871731394</v>
      </c>
    </row>
    <row r="64" spans="1:9" x14ac:dyDescent="0.25">
      <c r="A64" s="5">
        <v>43914</v>
      </c>
      <c r="B64" s="3">
        <v>417962</v>
      </c>
      <c r="C64" s="10">
        <f t="shared" si="3"/>
        <v>0.10489236894071374</v>
      </c>
      <c r="D64" s="4">
        <f t="shared" si="4"/>
        <v>39679</v>
      </c>
      <c r="E64" s="4">
        <f t="shared" si="5"/>
        <v>220794</v>
      </c>
      <c r="F64" s="10">
        <f t="shared" si="6"/>
        <v>1.1198267467337499</v>
      </c>
      <c r="G64" s="26">
        <f t="shared" si="0"/>
        <v>646.49980665116982</v>
      </c>
      <c r="H64" s="26">
        <f t="shared" si="1"/>
        <v>74.767397880998431</v>
      </c>
      <c r="I64" s="26">
        <f t="shared" si="2"/>
        <v>12.943145798283503</v>
      </c>
    </row>
    <row r="65" spans="1:9" x14ac:dyDescent="0.25">
      <c r="A65" s="2">
        <v>43915</v>
      </c>
      <c r="B65" s="3">
        <v>467594</v>
      </c>
      <c r="C65" s="10">
        <f t="shared" si="3"/>
        <v>0.11874763734502181</v>
      </c>
      <c r="D65" s="4">
        <f t="shared" si="4"/>
        <v>49632</v>
      </c>
      <c r="E65" s="4">
        <f t="shared" si="5"/>
        <v>252679</v>
      </c>
      <c r="F65" s="10">
        <f t="shared" si="6"/>
        <v>1.1757159807365702</v>
      </c>
      <c r="G65" s="26">
        <f t="shared" si="0"/>
        <v>683.80845271172245</v>
      </c>
      <c r="H65" s="26">
        <f t="shared" si="1"/>
        <v>77.616903002972023</v>
      </c>
      <c r="I65" s="26">
        <f t="shared" si="2"/>
        <v>13.055355677017829</v>
      </c>
    </row>
    <row r="66" spans="1:9" x14ac:dyDescent="0.25">
      <c r="A66" s="27">
        <v>43916</v>
      </c>
      <c r="B66" s="3">
        <v>529591</v>
      </c>
      <c r="C66" s="10">
        <f t="shared" si="3"/>
        <v>0.13258724448987791</v>
      </c>
      <c r="D66" s="4">
        <f t="shared" si="4"/>
        <v>61997</v>
      </c>
      <c r="E66" s="4">
        <f t="shared" si="5"/>
        <v>286878</v>
      </c>
      <c r="F66" s="10">
        <f t="shared" si="6"/>
        <v>1.1819638832695405</v>
      </c>
      <c r="G66" s="26">
        <f t="shared" si="0"/>
        <v>727.73003236090233</v>
      </c>
      <c r="H66" s="26">
        <f t="shared" si="1"/>
        <v>80.905900988649819</v>
      </c>
      <c r="I66" s="26">
        <f t="shared" si="2"/>
        <v>13.179860289502832</v>
      </c>
    </row>
    <row r="67" spans="1:9" x14ac:dyDescent="0.25">
      <c r="A67" s="2">
        <v>43917</v>
      </c>
      <c r="B67" s="3">
        <v>593291</v>
      </c>
      <c r="C67" s="10">
        <f t="shared" si="3"/>
        <v>0.1202815002520814</v>
      </c>
      <c r="D67" s="4">
        <f t="shared" si="4"/>
        <v>63700</v>
      </c>
      <c r="E67" s="4">
        <f t="shared" si="5"/>
        <v>321124</v>
      </c>
      <c r="F67" s="10">
        <f t="shared" si="6"/>
        <v>1.1798785304610773</v>
      </c>
      <c r="G67" s="26">
        <f t="shared" ref="G67:G130" si="7">SQRT(B67)</f>
        <v>770.25385425845161</v>
      </c>
      <c r="H67" s="26">
        <f t="shared" ref="H67:H130" si="8">B67^(1/3)</f>
        <v>84.027721387137163</v>
      </c>
      <c r="I67" s="26">
        <f t="shared" ref="I67:I130" si="9">LN(B67)</f>
        <v>13.293440282740139</v>
      </c>
    </row>
    <row r="68" spans="1:9" x14ac:dyDescent="0.25">
      <c r="A68" s="27">
        <v>43918</v>
      </c>
      <c r="B68" s="3">
        <v>660693</v>
      </c>
      <c r="C68" s="10">
        <f t="shared" ref="C68:C131" si="10">+B68/B67-1</f>
        <v>0.11360698207119269</v>
      </c>
      <c r="D68" s="4">
        <f t="shared" ref="D68:D131" si="11">B68-B67</f>
        <v>67402</v>
      </c>
      <c r="E68" s="4">
        <f t="shared" si="5"/>
        <v>356165</v>
      </c>
      <c r="F68" s="10">
        <f t="shared" si="6"/>
        <v>1.1695640466558084</v>
      </c>
      <c r="G68" s="26">
        <f t="shared" si="7"/>
        <v>812.83024057917532</v>
      </c>
      <c r="H68" s="26">
        <f t="shared" si="8"/>
        <v>87.096339309302508</v>
      </c>
      <c r="I68" s="26">
        <f t="shared" si="9"/>
        <v>13.40104456313818</v>
      </c>
    </row>
    <row r="69" spans="1:9" x14ac:dyDescent="0.25">
      <c r="A69" s="2">
        <v>43919</v>
      </c>
      <c r="B69" s="3">
        <v>720140</v>
      </c>
      <c r="C69" s="10">
        <f t="shared" si="10"/>
        <v>8.9976736547837E-2</v>
      </c>
      <c r="D69" s="4">
        <f t="shared" si="11"/>
        <v>59447</v>
      </c>
      <c r="E69" s="4">
        <f t="shared" si="5"/>
        <v>383120</v>
      </c>
      <c r="F69" s="10">
        <f t="shared" si="6"/>
        <v>1.1367871342947007</v>
      </c>
      <c r="G69" s="26">
        <f t="shared" si="7"/>
        <v>848.61062920517327</v>
      </c>
      <c r="H69" s="26">
        <f t="shared" si="8"/>
        <v>89.63390378303508</v>
      </c>
      <c r="I69" s="26">
        <f t="shared" si="9"/>
        <v>13.487200916534812</v>
      </c>
    </row>
    <row r="70" spans="1:9" x14ac:dyDescent="0.25">
      <c r="A70" s="5">
        <v>43920</v>
      </c>
      <c r="B70" s="32">
        <v>782389</v>
      </c>
      <c r="C70" s="10">
        <f t="shared" si="10"/>
        <v>8.6440136640097753E-2</v>
      </c>
      <c r="D70" s="4">
        <f t="shared" si="11"/>
        <v>62249</v>
      </c>
      <c r="E70" s="4">
        <f t="shared" si="5"/>
        <v>404106</v>
      </c>
      <c r="F70" s="10">
        <f t="shared" si="6"/>
        <v>1.0682637073302264</v>
      </c>
      <c r="G70" s="26">
        <f t="shared" si="7"/>
        <v>884.52755751304892</v>
      </c>
      <c r="H70" s="26">
        <f t="shared" si="8"/>
        <v>92.145524258847288</v>
      </c>
      <c r="I70" s="26">
        <f t="shared" si="9"/>
        <v>13.570107338299207</v>
      </c>
    </row>
    <row r="71" spans="1:9" x14ac:dyDescent="0.25">
      <c r="A71" s="29">
        <v>43921</v>
      </c>
      <c r="B71" s="3">
        <v>857487</v>
      </c>
      <c r="C71" s="10">
        <f t="shared" si="10"/>
        <v>9.5985500818646541E-2</v>
      </c>
      <c r="D71" s="4">
        <f t="shared" si="11"/>
        <v>75098</v>
      </c>
      <c r="E71" s="4">
        <f t="shared" si="5"/>
        <v>439525</v>
      </c>
      <c r="F71" s="10">
        <f t="shared" si="6"/>
        <v>1.0515908144759571</v>
      </c>
      <c r="G71" s="26">
        <f t="shared" si="7"/>
        <v>926.00593950578957</v>
      </c>
      <c r="H71" s="26">
        <f t="shared" si="8"/>
        <v>95.004136477320486</v>
      </c>
      <c r="I71" s="26">
        <f t="shared" si="9"/>
        <v>13.661761297557458</v>
      </c>
    </row>
    <row r="72" spans="1:9" x14ac:dyDescent="0.25">
      <c r="A72" s="5">
        <v>43922</v>
      </c>
      <c r="B72" s="3">
        <v>932605</v>
      </c>
      <c r="C72" s="10">
        <f t="shared" si="10"/>
        <v>8.7602494265219155E-2</v>
      </c>
      <c r="D72" s="4">
        <f t="shared" si="11"/>
        <v>75118</v>
      </c>
      <c r="E72" s="4">
        <f t="shared" si="5"/>
        <v>465011</v>
      </c>
      <c r="F72" s="10">
        <f t="shared" si="6"/>
        <v>0.99447597702280188</v>
      </c>
      <c r="G72" s="26">
        <f t="shared" si="7"/>
        <v>965.71476120022112</v>
      </c>
      <c r="H72" s="26">
        <f t="shared" si="8"/>
        <v>97.701053457594384</v>
      </c>
      <c r="I72" s="26">
        <f t="shared" si="9"/>
        <v>13.745737024697336</v>
      </c>
    </row>
    <row r="73" spans="1:9" x14ac:dyDescent="0.25">
      <c r="A73" s="29">
        <v>43923</v>
      </c>
      <c r="B73" s="3">
        <v>1013303</v>
      </c>
      <c r="C73" s="10">
        <f t="shared" si="10"/>
        <v>8.6529666900778013E-2</v>
      </c>
      <c r="D73" s="4">
        <f t="shared" si="11"/>
        <v>80698</v>
      </c>
      <c r="E73" s="4">
        <f t="shared" si="5"/>
        <v>483712</v>
      </c>
      <c r="F73" s="10">
        <f t="shared" si="6"/>
        <v>0.91336899607432909</v>
      </c>
      <c r="G73" s="26">
        <f t="shared" si="7"/>
        <v>1006.6295247011186</v>
      </c>
      <c r="H73" s="26">
        <f t="shared" si="8"/>
        <v>100.44148140676478</v>
      </c>
      <c r="I73" s="26">
        <f t="shared" si="9"/>
        <v>13.828725850055731</v>
      </c>
    </row>
    <row r="74" spans="1:9" x14ac:dyDescent="0.25">
      <c r="A74" s="5">
        <v>43924</v>
      </c>
      <c r="B74" s="3">
        <v>1095917</v>
      </c>
      <c r="C74" s="10">
        <f t="shared" si="10"/>
        <v>8.1529414202859307E-2</v>
      </c>
      <c r="D74" s="4">
        <f t="shared" si="11"/>
        <v>82614</v>
      </c>
      <c r="E74" s="4">
        <f t="shared" ref="E74:E137" si="12">B74-B67</f>
        <v>502626</v>
      </c>
      <c r="F74" s="10">
        <f t="shared" ref="F74:F137" si="13">E74/B67</f>
        <v>0.84718291698340276</v>
      </c>
      <c r="G74" s="26">
        <f t="shared" si="7"/>
        <v>1046.8605446763193</v>
      </c>
      <c r="H74" s="26">
        <f t="shared" si="8"/>
        <v>103.10013198962179</v>
      </c>
      <c r="I74" s="26">
        <f t="shared" si="9"/>
        <v>13.907102013695434</v>
      </c>
    </row>
    <row r="75" spans="1:9" x14ac:dyDescent="0.25">
      <c r="A75" s="2">
        <v>43925</v>
      </c>
      <c r="B75" s="3">
        <v>1197408</v>
      </c>
      <c r="C75" s="10">
        <f t="shared" si="10"/>
        <v>9.2608290591349451E-2</v>
      </c>
      <c r="D75" s="4">
        <f t="shared" si="11"/>
        <v>101491</v>
      </c>
      <c r="E75" s="4">
        <f t="shared" si="12"/>
        <v>536715</v>
      </c>
      <c r="F75" s="10">
        <f t="shared" si="13"/>
        <v>0.812351576299431</v>
      </c>
      <c r="G75" s="26">
        <f t="shared" si="7"/>
        <v>1094.2613947316245</v>
      </c>
      <c r="H75" s="26">
        <f t="shared" si="8"/>
        <v>106.1892903468585</v>
      </c>
      <c r="I75" s="26">
        <f t="shared" si="9"/>
        <v>13.995669778593545</v>
      </c>
    </row>
    <row r="76" spans="1:9" x14ac:dyDescent="0.25">
      <c r="A76" s="5">
        <v>43926</v>
      </c>
      <c r="B76" s="3">
        <v>1272115</v>
      </c>
      <c r="C76" s="10">
        <f t="shared" si="10"/>
        <v>6.2390597022902838E-2</v>
      </c>
      <c r="D76" s="4">
        <f t="shared" si="11"/>
        <v>74707</v>
      </c>
      <c r="E76" s="4">
        <f t="shared" si="12"/>
        <v>551975</v>
      </c>
      <c r="F76" s="10">
        <f t="shared" si="13"/>
        <v>0.76648290610159131</v>
      </c>
      <c r="G76" s="26">
        <f t="shared" si="7"/>
        <v>1127.8807561085525</v>
      </c>
      <c r="H76" s="26">
        <f t="shared" si="8"/>
        <v>108.35329546673378</v>
      </c>
      <c r="I76" s="26">
        <f t="shared" si="9"/>
        <v>14.056191427600606</v>
      </c>
    </row>
    <row r="77" spans="1:9" x14ac:dyDescent="0.25">
      <c r="A77" s="2">
        <v>43927</v>
      </c>
      <c r="B77" s="3">
        <v>1345101</v>
      </c>
      <c r="C77" s="10">
        <f t="shared" si="10"/>
        <v>5.7373743725999571E-2</v>
      </c>
      <c r="D77" s="4">
        <f t="shared" si="11"/>
        <v>72986</v>
      </c>
      <c r="E77" s="4">
        <f t="shared" si="12"/>
        <v>562712</v>
      </c>
      <c r="F77" s="10">
        <f t="shared" si="13"/>
        <v>0.71922279070896955</v>
      </c>
      <c r="G77" s="26">
        <f t="shared" si="7"/>
        <v>1159.7848938488551</v>
      </c>
      <c r="H77" s="26">
        <f t="shared" si="8"/>
        <v>110.38709350800747</v>
      </c>
      <c r="I77" s="26">
        <f t="shared" si="9"/>
        <v>14.111979661135546</v>
      </c>
    </row>
    <row r="78" spans="1:9" x14ac:dyDescent="0.25">
      <c r="A78" s="5">
        <v>43928</v>
      </c>
      <c r="B78" s="3">
        <v>1426096</v>
      </c>
      <c r="C78" s="10">
        <f t="shared" si="10"/>
        <v>6.0214809148160686E-2</v>
      </c>
      <c r="D78" s="4">
        <f t="shared" si="11"/>
        <v>80995</v>
      </c>
      <c r="E78" s="4">
        <f t="shared" si="12"/>
        <v>568609</v>
      </c>
      <c r="F78" s="10">
        <f t="shared" si="13"/>
        <v>0.66311092762922352</v>
      </c>
      <c r="G78" s="26">
        <f t="shared" si="7"/>
        <v>1194.1926142796228</v>
      </c>
      <c r="H78" s="26">
        <f t="shared" si="8"/>
        <v>112.55969835649302</v>
      </c>
      <c r="I78" s="26">
        <f t="shared" si="9"/>
        <v>14.17045119886853</v>
      </c>
    </row>
    <row r="79" spans="1:9" x14ac:dyDescent="0.25">
      <c r="A79" s="2">
        <v>43929</v>
      </c>
      <c r="B79" s="3">
        <v>1511104</v>
      </c>
      <c r="C79" s="10">
        <f t="shared" si="10"/>
        <v>5.960889028508598E-2</v>
      </c>
      <c r="D79" s="4">
        <f t="shared" si="11"/>
        <v>85008</v>
      </c>
      <c r="E79" s="4">
        <f t="shared" si="12"/>
        <v>578499</v>
      </c>
      <c r="F79" s="10">
        <f t="shared" si="13"/>
        <v>0.62030441612472587</v>
      </c>
      <c r="G79" s="26">
        <f t="shared" si="7"/>
        <v>1229.2697018962112</v>
      </c>
      <c r="H79" s="26">
        <f t="shared" si="8"/>
        <v>114.7531947095117</v>
      </c>
      <c r="I79" s="26">
        <f t="shared" si="9"/>
        <v>14.228351067476636</v>
      </c>
    </row>
    <row r="80" spans="1:9" x14ac:dyDescent="0.25">
      <c r="A80" s="5">
        <v>43930</v>
      </c>
      <c r="B80" s="3">
        <v>1595350</v>
      </c>
      <c r="C80" s="10">
        <f t="shared" si="10"/>
        <v>5.575129177078475E-2</v>
      </c>
      <c r="D80" s="4">
        <f t="shared" si="11"/>
        <v>84246</v>
      </c>
      <c r="E80" s="4">
        <f t="shared" si="12"/>
        <v>582047</v>
      </c>
      <c r="F80" s="10">
        <f t="shared" si="13"/>
        <v>0.57440568122269453</v>
      </c>
      <c r="G80" s="26">
        <f t="shared" si="7"/>
        <v>1263.0716527576731</v>
      </c>
      <c r="H80" s="26">
        <f t="shared" si="8"/>
        <v>116.84729389870554</v>
      </c>
      <c r="I80" s="26">
        <f t="shared" si="9"/>
        <v>14.28260370586526</v>
      </c>
    </row>
    <row r="81" spans="1:9" x14ac:dyDescent="0.25">
      <c r="A81" s="2">
        <v>43931</v>
      </c>
      <c r="B81" s="3">
        <v>1691719</v>
      </c>
      <c r="C81" s="10">
        <f t="shared" si="10"/>
        <v>6.0406180461967551E-2</v>
      </c>
      <c r="D81" s="4">
        <f t="shared" si="11"/>
        <v>96369</v>
      </c>
      <c r="E81" s="4">
        <f t="shared" si="12"/>
        <v>595802</v>
      </c>
      <c r="F81" s="10">
        <f t="shared" si="13"/>
        <v>0.54365613454303563</v>
      </c>
      <c r="G81" s="26">
        <f t="shared" si="7"/>
        <v>1300.6609858068321</v>
      </c>
      <c r="H81" s="26">
        <f t="shared" si="8"/>
        <v>119.15421477034759</v>
      </c>
      <c r="I81" s="26">
        <f t="shared" si="9"/>
        <v>14.3412557297061</v>
      </c>
    </row>
    <row r="82" spans="1:9" x14ac:dyDescent="0.25">
      <c r="A82" s="5">
        <v>43932</v>
      </c>
      <c r="B82" s="3">
        <v>1771514</v>
      </c>
      <c r="C82" s="10">
        <f t="shared" si="10"/>
        <v>4.7167998940722322E-2</v>
      </c>
      <c r="D82" s="4">
        <f t="shared" si="11"/>
        <v>79795</v>
      </c>
      <c r="E82" s="4">
        <f t="shared" si="12"/>
        <v>574106</v>
      </c>
      <c r="F82" s="10">
        <f t="shared" si="13"/>
        <v>0.47945729442261953</v>
      </c>
      <c r="G82" s="26">
        <f t="shared" si="7"/>
        <v>1330.9823439850734</v>
      </c>
      <c r="H82" s="26">
        <f t="shared" si="8"/>
        <v>120.99892993612349</v>
      </c>
      <c r="I82" s="26">
        <f t="shared" si="9"/>
        <v>14.387345106163577</v>
      </c>
    </row>
    <row r="83" spans="1:9" x14ac:dyDescent="0.25">
      <c r="A83" s="2">
        <v>43933</v>
      </c>
      <c r="B83" s="3">
        <v>1846680</v>
      </c>
      <c r="C83" s="10">
        <f t="shared" si="10"/>
        <v>4.2430373115877051E-2</v>
      </c>
      <c r="D83" s="4">
        <f t="shared" si="11"/>
        <v>75166</v>
      </c>
      <c r="E83" s="4">
        <f t="shared" si="12"/>
        <v>574565</v>
      </c>
      <c r="F83" s="10">
        <f t="shared" si="13"/>
        <v>0.45166120987489339</v>
      </c>
      <c r="G83" s="26">
        <f t="shared" si="7"/>
        <v>1358.9260465529387</v>
      </c>
      <c r="H83" s="26">
        <f t="shared" si="8"/>
        <v>122.68662377455993</v>
      </c>
      <c r="I83" s="26">
        <f t="shared" si="9"/>
        <v>14.428899990245897</v>
      </c>
    </row>
    <row r="84" spans="1:9" x14ac:dyDescent="0.25">
      <c r="A84" s="5">
        <v>43934</v>
      </c>
      <c r="B84" s="3">
        <v>1917320</v>
      </c>
      <c r="C84" s="10">
        <f t="shared" si="10"/>
        <v>3.8252431390387143E-2</v>
      </c>
      <c r="D84" s="4">
        <f t="shared" si="11"/>
        <v>70640</v>
      </c>
      <c r="E84" s="4">
        <f t="shared" si="12"/>
        <v>572219</v>
      </c>
      <c r="F84" s="10">
        <f t="shared" si="13"/>
        <v>0.42540969042473392</v>
      </c>
      <c r="G84" s="26">
        <f t="shared" si="7"/>
        <v>1384.6732466542423</v>
      </c>
      <c r="H84" s="26">
        <f t="shared" si="8"/>
        <v>124.23144426128192</v>
      </c>
      <c r="I84" s="26">
        <f t="shared" si="9"/>
        <v>14.46643893558781</v>
      </c>
    </row>
    <row r="85" spans="1:9" x14ac:dyDescent="0.25">
      <c r="A85" s="2">
        <v>43935</v>
      </c>
      <c r="B85" s="3">
        <v>1976192</v>
      </c>
      <c r="C85" s="10">
        <f t="shared" si="10"/>
        <v>3.0705359564392021E-2</v>
      </c>
      <c r="D85" s="4">
        <f t="shared" si="11"/>
        <v>58872</v>
      </c>
      <c r="E85" s="4">
        <f t="shared" si="12"/>
        <v>550096</v>
      </c>
      <c r="F85" s="10">
        <f t="shared" si="13"/>
        <v>0.38573560265227586</v>
      </c>
      <c r="G85" s="26">
        <f t="shared" si="7"/>
        <v>1405.7709628527687</v>
      </c>
      <c r="H85" s="26">
        <f t="shared" si="8"/>
        <v>125.49017134394927</v>
      </c>
      <c r="I85" s="26">
        <f t="shared" si="9"/>
        <v>14.496682318561543</v>
      </c>
    </row>
    <row r="86" spans="1:9" x14ac:dyDescent="0.25">
      <c r="A86" s="5">
        <v>43936</v>
      </c>
      <c r="B86" s="32">
        <v>2056055</v>
      </c>
      <c r="C86" s="10">
        <f t="shared" si="10"/>
        <v>4.0412571248137796E-2</v>
      </c>
      <c r="D86" s="4">
        <f t="shared" si="11"/>
        <v>79863</v>
      </c>
      <c r="E86" s="4">
        <f t="shared" si="12"/>
        <v>544951</v>
      </c>
      <c r="F86" s="10">
        <f t="shared" si="13"/>
        <v>0.36063103532251917</v>
      </c>
      <c r="G86" s="26">
        <f t="shared" si="7"/>
        <v>1433.8950449736549</v>
      </c>
      <c r="H86" s="26">
        <f t="shared" si="8"/>
        <v>127.15835744438182</v>
      </c>
      <c r="I86" s="26">
        <f t="shared" si="9"/>
        <v>14.536299656172154</v>
      </c>
    </row>
    <row r="87" spans="1:9" x14ac:dyDescent="0.25">
      <c r="A87" s="2">
        <v>43937</v>
      </c>
      <c r="B87" s="3">
        <v>2152647</v>
      </c>
      <c r="C87" s="10">
        <f t="shared" si="10"/>
        <v>4.6979288005427833E-2</v>
      </c>
      <c r="D87" s="4">
        <f t="shared" si="11"/>
        <v>96592</v>
      </c>
      <c r="E87" s="4">
        <f t="shared" si="12"/>
        <v>557297</v>
      </c>
      <c r="F87" s="10">
        <f t="shared" si="13"/>
        <v>0.34932585326103988</v>
      </c>
      <c r="G87" s="26">
        <f t="shared" si="7"/>
        <v>1467.190171722807</v>
      </c>
      <c r="H87" s="26">
        <f t="shared" si="8"/>
        <v>129.1192335489759</v>
      </c>
      <c r="I87" s="26">
        <f t="shared" si="9"/>
        <v>14.58220880563511</v>
      </c>
    </row>
    <row r="88" spans="1:9" x14ac:dyDescent="0.25">
      <c r="A88" s="5">
        <v>43938</v>
      </c>
      <c r="B88" s="3">
        <v>2240191</v>
      </c>
      <c r="C88" s="10">
        <f t="shared" si="10"/>
        <v>4.0668070519690458E-2</v>
      </c>
      <c r="D88" s="4">
        <f t="shared" si="11"/>
        <v>87544</v>
      </c>
      <c r="E88" s="4">
        <f t="shared" si="12"/>
        <v>548472</v>
      </c>
      <c r="F88" s="10">
        <f t="shared" si="13"/>
        <v>0.32420987173401727</v>
      </c>
      <c r="G88" s="26">
        <f t="shared" si="7"/>
        <v>1496.7267619709351</v>
      </c>
      <c r="H88" s="26">
        <f t="shared" si="8"/>
        <v>130.84637119271244</v>
      </c>
      <c r="I88" s="26">
        <f t="shared" si="9"/>
        <v>14.622071688053268</v>
      </c>
    </row>
    <row r="89" spans="1:9" x14ac:dyDescent="0.25">
      <c r="A89" s="2">
        <v>43939</v>
      </c>
      <c r="B89" s="3">
        <v>2317759</v>
      </c>
      <c r="C89" s="10">
        <f t="shared" si="10"/>
        <v>3.4625618976239059E-2</v>
      </c>
      <c r="D89" s="4">
        <f t="shared" si="11"/>
        <v>77568</v>
      </c>
      <c r="E89" s="4">
        <f t="shared" si="12"/>
        <v>546245</v>
      </c>
      <c r="F89" s="10">
        <f t="shared" si="13"/>
        <v>0.30834924251233692</v>
      </c>
      <c r="G89" s="26">
        <f t="shared" si="7"/>
        <v>1522.4187991482502</v>
      </c>
      <c r="H89" s="26">
        <f t="shared" si="8"/>
        <v>132.33948046886206</v>
      </c>
      <c r="I89" s="26">
        <f t="shared" si="9"/>
        <v>14.65611132853795</v>
      </c>
    </row>
    <row r="90" spans="1:9" x14ac:dyDescent="0.25">
      <c r="A90" s="5">
        <v>43940</v>
      </c>
      <c r="B90" s="3">
        <v>2401379</v>
      </c>
      <c r="C90" s="10">
        <f t="shared" si="10"/>
        <v>3.6077952884661535E-2</v>
      </c>
      <c r="D90" s="4">
        <f t="shared" si="11"/>
        <v>83620</v>
      </c>
      <c r="E90" s="4">
        <f t="shared" si="12"/>
        <v>554699</v>
      </c>
      <c r="F90" s="10">
        <f t="shared" si="13"/>
        <v>0.30037635107327743</v>
      </c>
      <c r="G90" s="26">
        <f t="shared" si="7"/>
        <v>1549.6383449050297</v>
      </c>
      <c r="H90" s="26">
        <f t="shared" si="8"/>
        <v>133.91222810771404</v>
      </c>
      <c r="I90" s="26">
        <f t="shared" si="9"/>
        <v>14.691553713641708</v>
      </c>
    </row>
    <row r="91" spans="1:9" x14ac:dyDescent="0.25">
      <c r="A91" s="2">
        <v>43941</v>
      </c>
      <c r="B91" s="3">
        <v>2472259</v>
      </c>
      <c r="C91" s="10">
        <f t="shared" si="10"/>
        <v>2.9516373716935052E-2</v>
      </c>
      <c r="D91" s="4">
        <f t="shared" si="11"/>
        <v>70880</v>
      </c>
      <c r="E91" s="4">
        <f t="shared" si="12"/>
        <v>554939</v>
      </c>
      <c r="F91" s="10">
        <f t="shared" si="13"/>
        <v>0.28943473181315588</v>
      </c>
      <c r="G91" s="26">
        <f t="shared" si="7"/>
        <v>1572.3418839425476</v>
      </c>
      <c r="H91" s="26">
        <f t="shared" si="8"/>
        <v>135.21700808986844</v>
      </c>
      <c r="I91" s="26">
        <f t="shared" si="9"/>
        <v>14.720642865534145</v>
      </c>
    </row>
    <row r="92" spans="1:9" x14ac:dyDescent="0.25">
      <c r="A92" s="5">
        <v>43942</v>
      </c>
      <c r="B92" s="3">
        <v>2549294</v>
      </c>
      <c r="C92" s="10">
        <f t="shared" si="10"/>
        <v>3.1159761173889855E-2</v>
      </c>
      <c r="D92" s="4">
        <f t="shared" si="11"/>
        <v>77035</v>
      </c>
      <c r="E92" s="4">
        <f t="shared" si="12"/>
        <v>573102</v>
      </c>
      <c r="F92" s="10">
        <f t="shared" si="13"/>
        <v>0.29000319806982316</v>
      </c>
      <c r="G92" s="26">
        <f t="shared" si="7"/>
        <v>1596.6508697896356</v>
      </c>
      <c r="H92" s="26">
        <f t="shared" si="8"/>
        <v>136.60711133730908</v>
      </c>
      <c r="I92" s="26">
        <f t="shared" si="9"/>
        <v>14.751327016055946</v>
      </c>
    </row>
    <row r="93" spans="1:9" x14ac:dyDescent="0.25">
      <c r="A93" s="2">
        <v>43943</v>
      </c>
      <c r="B93" s="3">
        <v>2623415</v>
      </c>
      <c r="C93" s="10">
        <f t="shared" si="10"/>
        <v>2.9075108637920843E-2</v>
      </c>
      <c r="D93" s="4">
        <f t="shared" si="11"/>
        <v>74121</v>
      </c>
      <c r="E93" s="4">
        <f t="shared" si="12"/>
        <v>567360</v>
      </c>
      <c r="F93" s="10">
        <f t="shared" si="13"/>
        <v>0.27594592557105718</v>
      </c>
      <c r="G93" s="26">
        <f t="shared" si="7"/>
        <v>1619.695959123193</v>
      </c>
      <c r="H93" s="26">
        <f t="shared" si="8"/>
        <v>137.91843881748912</v>
      </c>
      <c r="I93" s="26">
        <f t="shared" si="9"/>
        <v>14.779987462117667</v>
      </c>
    </row>
    <row r="94" spans="1:9" x14ac:dyDescent="0.25">
      <c r="A94" s="5">
        <v>43944</v>
      </c>
      <c r="B94" s="3">
        <v>2708885</v>
      </c>
      <c r="C94" s="10">
        <f t="shared" si="10"/>
        <v>3.2579671916185493E-2</v>
      </c>
      <c r="D94" s="4">
        <f t="shared" si="11"/>
        <v>85470</v>
      </c>
      <c r="E94" s="4">
        <f t="shared" si="12"/>
        <v>556238</v>
      </c>
      <c r="F94" s="10">
        <f t="shared" si="13"/>
        <v>0.25839721979497798</v>
      </c>
      <c r="G94" s="26">
        <f t="shared" si="7"/>
        <v>1645.869071341946</v>
      </c>
      <c r="H94" s="26">
        <f t="shared" si="8"/>
        <v>139.40024042329097</v>
      </c>
      <c r="I94" s="26">
        <f t="shared" si="9"/>
        <v>14.812047669077197</v>
      </c>
    </row>
    <row r="95" spans="1:9" x14ac:dyDescent="0.25">
      <c r="A95" s="2">
        <v>43945</v>
      </c>
      <c r="B95" s="3">
        <v>2811193</v>
      </c>
      <c r="C95" s="10">
        <f t="shared" si="10"/>
        <v>3.7767568575262533E-2</v>
      </c>
      <c r="D95" s="4">
        <f t="shared" si="11"/>
        <v>102308</v>
      </c>
      <c r="E95" s="4">
        <f t="shared" si="12"/>
        <v>571002</v>
      </c>
      <c r="F95" s="10">
        <f t="shared" si="13"/>
        <v>0.25488987322955947</v>
      </c>
      <c r="G95" s="26">
        <f t="shared" si="7"/>
        <v>1676.6612657302012</v>
      </c>
      <c r="H95" s="26">
        <f t="shared" si="8"/>
        <v>141.13353544930447</v>
      </c>
      <c r="I95" s="26">
        <f t="shared" si="9"/>
        <v>14.849119506372029</v>
      </c>
    </row>
    <row r="96" spans="1:9" x14ac:dyDescent="0.25">
      <c r="A96" s="5">
        <v>43946</v>
      </c>
      <c r="B96" s="3">
        <v>2896746</v>
      </c>
      <c r="C96" s="10">
        <f t="shared" si="10"/>
        <v>3.0432986991643762E-2</v>
      </c>
      <c r="D96" s="4">
        <f t="shared" si="11"/>
        <v>85553</v>
      </c>
      <c r="E96" s="4">
        <f t="shared" si="12"/>
        <v>578987</v>
      </c>
      <c r="F96" s="10">
        <f t="shared" si="13"/>
        <v>0.24980466045002953</v>
      </c>
      <c r="G96" s="26">
        <f t="shared" si="7"/>
        <v>1701.9829611368029</v>
      </c>
      <c r="H96" s="26">
        <f t="shared" si="8"/>
        <v>142.55095746045905</v>
      </c>
      <c r="I96" s="26">
        <f t="shared" si="9"/>
        <v>14.879098596000498</v>
      </c>
    </row>
    <row r="97" spans="1:9" x14ac:dyDescent="0.25">
      <c r="A97" s="2">
        <v>43947</v>
      </c>
      <c r="B97" s="3">
        <v>2971475</v>
      </c>
      <c r="C97" s="10">
        <f t="shared" si="10"/>
        <v>2.5797567339352456E-2</v>
      </c>
      <c r="D97" s="4">
        <f t="shared" si="11"/>
        <v>74729</v>
      </c>
      <c r="E97" s="4">
        <f t="shared" si="12"/>
        <v>570096</v>
      </c>
      <c r="F97" s="10">
        <f t="shared" si="13"/>
        <v>0.23740359185284787</v>
      </c>
      <c r="G97" s="26">
        <f t="shared" si="7"/>
        <v>1723.7966817464292</v>
      </c>
      <c r="H97" s="26">
        <f t="shared" si="8"/>
        <v>143.76638754573219</v>
      </c>
      <c r="I97" s="26">
        <f t="shared" si="9"/>
        <v>14.904569020494163</v>
      </c>
    </row>
    <row r="98" spans="1:9" x14ac:dyDescent="0.25">
      <c r="A98" s="8">
        <v>43948</v>
      </c>
      <c r="B98" s="3">
        <v>3041764</v>
      </c>
      <c r="C98" s="10">
        <f t="shared" si="10"/>
        <v>2.3654582320228101E-2</v>
      </c>
      <c r="D98" s="4">
        <f t="shared" si="11"/>
        <v>70289</v>
      </c>
      <c r="E98" s="4">
        <f t="shared" si="12"/>
        <v>569505</v>
      </c>
      <c r="F98" s="10">
        <f t="shared" si="13"/>
        <v>0.23035814613274741</v>
      </c>
      <c r="G98" s="26">
        <f t="shared" si="7"/>
        <v>1744.0653657475111</v>
      </c>
      <c r="H98" s="26">
        <f t="shared" si="8"/>
        <v>144.89114302987807</v>
      </c>
      <c r="I98" s="26">
        <f t="shared" si="9"/>
        <v>14.92794816825273</v>
      </c>
    </row>
    <row r="99" spans="1:9" x14ac:dyDescent="0.25">
      <c r="A99" s="2">
        <v>43949</v>
      </c>
      <c r="B99" s="3">
        <v>3116398</v>
      </c>
      <c r="C99" s="10">
        <f t="shared" si="10"/>
        <v>2.4536420314001939E-2</v>
      </c>
      <c r="D99" s="4">
        <f t="shared" si="11"/>
        <v>74634</v>
      </c>
      <c r="E99" s="4">
        <f t="shared" si="12"/>
        <v>567104</v>
      </c>
      <c r="F99" s="10">
        <f t="shared" si="13"/>
        <v>0.22245531507939062</v>
      </c>
      <c r="G99" s="26">
        <f t="shared" si="7"/>
        <v>1765.3322633430796</v>
      </c>
      <c r="H99" s="26">
        <f t="shared" si="8"/>
        <v>146.06661750028064</v>
      </c>
      <c r="I99" s="26">
        <f t="shared" si="9"/>
        <v>14.952188405672494</v>
      </c>
    </row>
    <row r="100" spans="1:9" x14ac:dyDescent="0.25">
      <c r="A100" s="5">
        <v>43950</v>
      </c>
      <c r="B100" s="3">
        <v>3193886</v>
      </c>
      <c r="C100" s="10">
        <f t="shared" si="10"/>
        <v>2.4864603301632204E-2</v>
      </c>
      <c r="D100" s="4">
        <f t="shared" si="11"/>
        <v>77488</v>
      </c>
      <c r="E100" s="4">
        <f t="shared" si="12"/>
        <v>570471</v>
      </c>
      <c r="F100" s="10">
        <f t="shared" si="13"/>
        <v>0.21745358626065645</v>
      </c>
      <c r="G100" s="26">
        <f t="shared" si="7"/>
        <v>1787.1446499933909</v>
      </c>
      <c r="H100" s="26">
        <f t="shared" si="8"/>
        <v>147.26734940849599</v>
      </c>
      <c r="I100" s="26">
        <f t="shared" si="9"/>
        <v>14.976748915197769</v>
      </c>
    </row>
    <row r="101" spans="1:9" x14ac:dyDescent="0.25">
      <c r="A101" s="2">
        <v>43951</v>
      </c>
      <c r="B101" s="3">
        <v>3256846</v>
      </c>
      <c r="C101" s="10">
        <f t="shared" si="10"/>
        <v>1.9712663507714501E-2</v>
      </c>
      <c r="D101" s="4">
        <f t="shared" si="11"/>
        <v>62960</v>
      </c>
      <c r="E101" s="4">
        <f t="shared" si="12"/>
        <v>547961</v>
      </c>
      <c r="F101" s="10">
        <f t="shared" si="13"/>
        <v>0.20228285807629337</v>
      </c>
      <c r="G101" s="26">
        <f t="shared" si="7"/>
        <v>1804.6733776503713</v>
      </c>
      <c r="H101" s="26">
        <f t="shared" si="8"/>
        <v>148.228736877649</v>
      </c>
      <c r="I101" s="26">
        <f t="shared" si="9"/>
        <v>14.996269800364944</v>
      </c>
    </row>
    <row r="102" spans="1:9" x14ac:dyDescent="0.25">
      <c r="A102" s="9">
        <v>43952</v>
      </c>
      <c r="B102" s="3">
        <v>3343777</v>
      </c>
      <c r="C102" s="10">
        <f t="shared" si="10"/>
        <v>2.6691774802984236E-2</v>
      </c>
      <c r="D102" s="4">
        <f t="shared" si="11"/>
        <v>86931</v>
      </c>
      <c r="E102" s="4">
        <f t="shared" si="12"/>
        <v>532584</v>
      </c>
      <c r="F102" s="10">
        <f t="shared" si="13"/>
        <v>0.18945124009628653</v>
      </c>
      <c r="G102" s="26">
        <f t="shared" si="7"/>
        <v>1828.5997375040827</v>
      </c>
      <c r="H102" s="26">
        <f t="shared" si="8"/>
        <v>149.53600323028468</v>
      </c>
      <c r="I102" s="26">
        <f t="shared" si="9"/>
        <v>15.022611564360208</v>
      </c>
    </row>
    <row r="103" spans="1:9" x14ac:dyDescent="0.25">
      <c r="A103" s="2">
        <v>43953</v>
      </c>
      <c r="B103" s="3">
        <v>3427343</v>
      </c>
      <c r="C103" s="10">
        <f t="shared" si="10"/>
        <v>2.4991499134063178E-2</v>
      </c>
      <c r="D103" s="4">
        <f t="shared" si="11"/>
        <v>83566</v>
      </c>
      <c r="E103" s="4">
        <f t="shared" si="12"/>
        <v>530597</v>
      </c>
      <c r="F103" s="10">
        <f t="shared" si="13"/>
        <v>0.18317001214466164</v>
      </c>
      <c r="G103" s="26">
        <f t="shared" si="7"/>
        <v>1851.3084562006409</v>
      </c>
      <c r="H103" s="26">
        <f t="shared" si="8"/>
        <v>150.77147720224218</v>
      </c>
      <c r="I103" s="26">
        <f t="shared" si="9"/>
        <v>15.047295883388445</v>
      </c>
    </row>
    <row r="104" spans="1:9" x14ac:dyDescent="0.25">
      <c r="A104" s="5">
        <v>43954</v>
      </c>
      <c r="B104" s="3">
        <v>3506729</v>
      </c>
      <c r="C104" s="10">
        <f t="shared" si="10"/>
        <v>2.316254894826697E-2</v>
      </c>
      <c r="D104" s="4">
        <f t="shared" si="11"/>
        <v>79386</v>
      </c>
      <c r="E104" s="4">
        <f t="shared" si="12"/>
        <v>535254</v>
      </c>
      <c r="F104" s="10">
        <f t="shared" si="13"/>
        <v>0.18013074314944599</v>
      </c>
      <c r="G104" s="26">
        <f t="shared" si="7"/>
        <v>1872.6262307251814</v>
      </c>
      <c r="H104" s="26">
        <f t="shared" si="8"/>
        <v>151.92668729089513</v>
      </c>
      <c r="I104" s="26">
        <f t="shared" si="9"/>
        <v>15.070194252113142</v>
      </c>
    </row>
    <row r="105" spans="1:9" x14ac:dyDescent="0.25">
      <c r="A105" s="2">
        <v>43955</v>
      </c>
      <c r="B105" s="3">
        <v>3583055</v>
      </c>
      <c r="C105" s="10">
        <f t="shared" si="10"/>
        <v>2.1765582684033946E-2</v>
      </c>
      <c r="D105" s="4">
        <f t="shared" si="11"/>
        <v>76326</v>
      </c>
      <c r="E105" s="4">
        <f t="shared" si="12"/>
        <v>541291</v>
      </c>
      <c r="F105" s="10">
        <f t="shared" si="13"/>
        <v>0.17795299043581289</v>
      </c>
      <c r="G105" s="26">
        <f t="shared" si="7"/>
        <v>1892.8959295217473</v>
      </c>
      <c r="H105" s="26">
        <f t="shared" si="8"/>
        <v>153.02104314208395</v>
      </c>
      <c r="I105" s="26">
        <f t="shared" si="9"/>
        <v>15.091726346434418</v>
      </c>
    </row>
    <row r="106" spans="1:9" x14ac:dyDescent="0.25">
      <c r="A106" s="5">
        <v>43956</v>
      </c>
      <c r="B106" s="3">
        <v>3662691</v>
      </c>
      <c r="C106" s="10">
        <f t="shared" si="10"/>
        <v>2.2225726370373788E-2</v>
      </c>
      <c r="D106" s="4">
        <f t="shared" si="11"/>
        <v>79636</v>
      </c>
      <c r="E106" s="4">
        <f t="shared" si="12"/>
        <v>546293</v>
      </c>
      <c r="F106" s="10">
        <f t="shared" si="13"/>
        <v>0.17529628757302501</v>
      </c>
      <c r="G106" s="26">
        <f t="shared" si="7"/>
        <v>1913.8158218595645</v>
      </c>
      <c r="H106" s="26">
        <f t="shared" si="8"/>
        <v>154.14641441619636</v>
      </c>
      <c r="I106" s="26">
        <f t="shared" si="9"/>
        <v>15.113708681118336</v>
      </c>
    </row>
    <row r="107" spans="1:9" x14ac:dyDescent="0.25">
      <c r="A107" s="2">
        <v>43957</v>
      </c>
      <c r="B107" s="3">
        <v>3755341</v>
      </c>
      <c r="C107" s="10">
        <f t="shared" si="10"/>
        <v>2.5295609157310883E-2</v>
      </c>
      <c r="D107" s="4">
        <f t="shared" si="11"/>
        <v>92650</v>
      </c>
      <c r="E107" s="4">
        <f t="shared" si="12"/>
        <v>561455</v>
      </c>
      <c r="F107" s="10">
        <f t="shared" si="13"/>
        <v>0.17579055733360552</v>
      </c>
      <c r="G107" s="26">
        <f t="shared" si="7"/>
        <v>1937.8702226929438</v>
      </c>
      <c r="H107" s="26">
        <f t="shared" si="8"/>
        <v>155.43534910270708</v>
      </c>
      <c r="I107" s="26">
        <f t="shared" si="9"/>
        <v>15.138689651307523</v>
      </c>
    </row>
    <row r="108" spans="1:9" x14ac:dyDescent="0.25">
      <c r="A108" s="5">
        <v>43958</v>
      </c>
      <c r="B108" s="3">
        <v>3845718</v>
      </c>
      <c r="C108" s="10">
        <f t="shared" si="10"/>
        <v>2.4066256566314559E-2</v>
      </c>
      <c r="D108" s="4">
        <f t="shared" si="11"/>
        <v>90377</v>
      </c>
      <c r="E108" s="4">
        <f t="shared" si="12"/>
        <v>588872</v>
      </c>
      <c r="F108" s="10">
        <f t="shared" si="13"/>
        <v>0.18081051422142772</v>
      </c>
      <c r="G108" s="26">
        <f t="shared" si="7"/>
        <v>1961.0502288314799</v>
      </c>
      <c r="H108" s="26">
        <f t="shared" si="8"/>
        <v>156.67239353342433</v>
      </c>
      <c r="I108" s="26">
        <f t="shared" si="9"/>
        <v>15.162470879509687</v>
      </c>
    </row>
    <row r="109" spans="1:9" x14ac:dyDescent="0.25">
      <c r="A109" s="2">
        <v>43959</v>
      </c>
      <c r="B109" s="3">
        <v>3938064</v>
      </c>
      <c r="C109" s="10">
        <f t="shared" si="10"/>
        <v>2.4012681117024259E-2</v>
      </c>
      <c r="D109" s="4">
        <f t="shared" si="11"/>
        <v>92346</v>
      </c>
      <c r="E109" s="4">
        <f t="shared" si="12"/>
        <v>594287</v>
      </c>
      <c r="F109" s="10">
        <f t="shared" si="13"/>
        <v>0.17772925646656459</v>
      </c>
      <c r="G109" s="26">
        <f t="shared" si="7"/>
        <v>1984.4555928516013</v>
      </c>
      <c r="H109" s="26">
        <f t="shared" si="8"/>
        <v>157.91652910910233</v>
      </c>
      <c r="I109" s="26">
        <f t="shared" si="9"/>
        <v>15.186199789953667</v>
      </c>
    </row>
    <row r="110" spans="1:9" x14ac:dyDescent="0.25">
      <c r="A110" s="27">
        <v>43960</v>
      </c>
      <c r="B110" s="3">
        <v>4024009</v>
      </c>
      <c r="C110" s="10">
        <f t="shared" si="10"/>
        <v>2.1824175533967871E-2</v>
      </c>
      <c r="D110" s="4">
        <f t="shared" si="11"/>
        <v>85945</v>
      </c>
      <c r="E110" s="4">
        <f t="shared" si="12"/>
        <v>596666</v>
      </c>
      <c r="F110" s="10">
        <f t="shared" si="13"/>
        <v>0.17408995831464782</v>
      </c>
      <c r="G110" s="26">
        <f t="shared" si="7"/>
        <v>2005.9932701781429</v>
      </c>
      <c r="H110" s="26">
        <f t="shared" si="8"/>
        <v>159.05707113603705</v>
      </c>
      <c r="I110" s="26">
        <f t="shared" si="9"/>
        <v>15.207789227339727</v>
      </c>
    </row>
    <row r="111" spans="1:9" x14ac:dyDescent="0.25">
      <c r="A111" s="2">
        <v>43961</v>
      </c>
      <c r="B111" s="3">
        <v>4101699</v>
      </c>
      <c r="C111" s="10">
        <f t="shared" si="10"/>
        <v>1.9306616858958403E-2</v>
      </c>
      <c r="D111" s="4">
        <f t="shared" si="11"/>
        <v>77690</v>
      </c>
      <c r="E111" s="4">
        <f t="shared" si="12"/>
        <v>594970</v>
      </c>
      <c r="F111" s="10">
        <f t="shared" si="13"/>
        <v>0.16966523503812242</v>
      </c>
      <c r="G111" s="26">
        <f t="shared" si="7"/>
        <v>2025.26516782371</v>
      </c>
      <c r="H111" s="26">
        <f t="shared" si="8"/>
        <v>160.07417134018041</v>
      </c>
      <c r="I111" s="26">
        <f t="shared" si="9"/>
        <v>15.226911836082515</v>
      </c>
    </row>
    <row r="112" spans="1:9" x14ac:dyDescent="0.25">
      <c r="A112" s="5">
        <v>43962</v>
      </c>
      <c r="B112" s="3">
        <v>4177504</v>
      </c>
      <c r="C112" s="10">
        <f t="shared" si="10"/>
        <v>1.8481365892524027E-2</v>
      </c>
      <c r="D112" s="4">
        <f t="shared" si="11"/>
        <v>75805</v>
      </c>
      <c r="E112" s="4">
        <f t="shared" si="12"/>
        <v>594449</v>
      </c>
      <c r="F112" s="10">
        <f t="shared" si="13"/>
        <v>0.16590563080946288</v>
      </c>
      <c r="G112" s="26">
        <f t="shared" si="7"/>
        <v>2043.8943221213763</v>
      </c>
      <c r="H112" s="26">
        <f t="shared" si="8"/>
        <v>161.05428772505078</v>
      </c>
      <c r="I112" s="26">
        <f t="shared" si="9"/>
        <v>15.245224496961701</v>
      </c>
    </row>
    <row r="113" spans="1:9" x14ac:dyDescent="0.25">
      <c r="A113" s="2">
        <v>43963</v>
      </c>
      <c r="B113" s="3">
        <v>4261955</v>
      </c>
      <c r="C113" s="10">
        <f t="shared" si="10"/>
        <v>2.0215659877285574E-2</v>
      </c>
      <c r="D113" s="4">
        <f t="shared" si="11"/>
        <v>84451</v>
      </c>
      <c r="E113" s="4">
        <f t="shared" si="12"/>
        <v>599264</v>
      </c>
      <c r="F113" s="10">
        <f t="shared" si="13"/>
        <v>0.16361303751804343</v>
      </c>
      <c r="G113" s="26">
        <f t="shared" si="7"/>
        <v>2064.4502900288007</v>
      </c>
      <c r="H113" s="26">
        <f t="shared" si="8"/>
        <v>162.13232849944848</v>
      </c>
      <c r="I113" s="26">
        <f t="shared" si="9"/>
        <v>15.265238533161684</v>
      </c>
    </row>
    <row r="114" spans="1:9" x14ac:dyDescent="0.25">
      <c r="A114" s="5">
        <v>43964</v>
      </c>
      <c r="B114" s="3">
        <v>4347018</v>
      </c>
      <c r="C114" s="10">
        <f t="shared" si="10"/>
        <v>1.9958680933984452E-2</v>
      </c>
      <c r="D114" s="4">
        <f t="shared" si="11"/>
        <v>85063</v>
      </c>
      <c r="E114" s="4">
        <f t="shared" si="12"/>
        <v>591677</v>
      </c>
      <c r="F114" s="10">
        <f t="shared" si="13"/>
        <v>0.15755613138726948</v>
      </c>
      <c r="G114" s="26">
        <f t="shared" si="7"/>
        <v>2084.9503591212911</v>
      </c>
      <c r="H114" s="26">
        <f t="shared" si="8"/>
        <v>163.20388002597664</v>
      </c>
      <c r="I114" s="26">
        <f t="shared" si="9"/>
        <v>15.285000650749106</v>
      </c>
    </row>
    <row r="115" spans="1:9" x14ac:dyDescent="0.25">
      <c r="A115" s="2">
        <v>43965</v>
      </c>
      <c r="B115" s="3">
        <v>4442163</v>
      </c>
      <c r="C115" s="10">
        <f t="shared" si="10"/>
        <v>2.188741799550864E-2</v>
      </c>
      <c r="D115" s="4">
        <f t="shared" si="11"/>
        <v>95145</v>
      </c>
      <c r="E115" s="4">
        <f t="shared" si="12"/>
        <v>596445</v>
      </c>
      <c r="F115" s="10">
        <f t="shared" si="13"/>
        <v>0.15509327516994226</v>
      </c>
      <c r="G115" s="26">
        <f t="shared" si="7"/>
        <v>2107.6439452621025</v>
      </c>
      <c r="H115" s="26">
        <f t="shared" si="8"/>
        <v>164.38600084441831</v>
      </c>
      <c r="I115" s="26">
        <f t="shared" si="9"/>
        <v>15.306651977945608</v>
      </c>
    </row>
    <row r="116" spans="1:9" x14ac:dyDescent="0.25">
      <c r="A116" s="5">
        <v>43966</v>
      </c>
      <c r="B116" s="3">
        <v>4542347</v>
      </c>
      <c r="C116" s="10">
        <f t="shared" si="10"/>
        <v>2.2552977006922159E-2</v>
      </c>
      <c r="D116" s="4">
        <f t="shared" si="11"/>
        <v>100184</v>
      </c>
      <c r="E116" s="4">
        <f t="shared" si="12"/>
        <v>604283</v>
      </c>
      <c r="F116" s="10">
        <f t="shared" si="13"/>
        <v>0.15344671899694876</v>
      </c>
      <c r="G116" s="26">
        <f t="shared" si="7"/>
        <v>2131.2782549446706</v>
      </c>
      <c r="H116" s="26">
        <f t="shared" si="8"/>
        <v>165.61262311688944</v>
      </c>
      <c r="I116" s="26">
        <f t="shared" si="9"/>
        <v>15.328954396791985</v>
      </c>
    </row>
    <row r="117" spans="1:9" x14ac:dyDescent="0.25">
      <c r="A117" s="5">
        <v>43967</v>
      </c>
      <c r="B117" s="3">
        <v>4634068</v>
      </c>
      <c r="C117" s="10">
        <f t="shared" si="10"/>
        <v>2.0192424753106675E-2</v>
      </c>
      <c r="D117" s="4">
        <f t="shared" si="11"/>
        <v>91721</v>
      </c>
      <c r="E117" s="4">
        <f t="shared" si="12"/>
        <v>610059</v>
      </c>
      <c r="F117" s="10">
        <f t="shared" si="13"/>
        <v>0.15160478020799656</v>
      </c>
      <c r="G117" s="26">
        <f t="shared" si="7"/>
        <v>2152.6885515559375</v>
      </c>
      <c r="H117" s="26">
        <f t="shared" si="8"/>
        <v>166.71991010012059</v>
      </c>
      <c r="I117" s="26">
        <f t="shared" si="9"/>
        <v>15.348945658014399</v>
      </c>
    </row>
    <row r="118" spans="1:9" x14ac:dyDescent="0.25">
      <c r="A118" s="5">
        <v>43968</v>
      </c>
      <c r="B118" s="3">
        <v>4713620</v>
      </c>
      <c r="C118" s="10">
        <f t="shared" si="10"/>
        <v>1.7166774419365538E-2</v>
      </c>
      <c r="D118" s="4">
        <f t="shared" si="11"/>
        <v>79552</v>
      </c>
      <c r="E118" s="4">
        <f t="shared" si="12"/>
        <v>611921</v>
      </c>
      <c r="F118" s="10">
        <f t="shared" si="13"/>
        <v>0.14918720266894281</v>
      </c>
      <c r="G118" s="26">
        <f t="shared" si="7"/>
        <v>2171.0872852098782</v>
      </c>
      <c r="H118" s="26">
        <f t="shared" si="8"/>
        <v>167.66851682197992</v>
      </c>
      <c r="I118" s="26">
        <f t="shared" si="9"/>
        <v>15.365966748282858</v>
      </c>
    </row>
    <row r="119" spans="1:9" x14ac:dyDescent="0.25">
      <c r="A119" s="5">
        <v>43969</v>
      </c>
      <c r="B119" s="3">
        <v>4801943</v>
      </c>
      <c r="C119" s="10">
        <f t="shared" si="10"/>
        <v>1.8737827826596165E-2</v>
      </c>
      <c r="D119" s="4">
        <f t="shared" si="11"/>
        <v>88323</v>
      </c>
      <c r="E119" s="4">
        <f t="shared" si="12"/>
        <v>624439</v>
      </c>
      <c r="F119" s="10">
        <f t="shared" si="13"/>
        <v>0.14947657740124246</v>
      </c>
      <c r="G119" s="26">
        <f t="shared" si="7"/>
        <v>2191.3336122096971</v>
      </c>
      <c r="H119" s="26">
        <f t="shared" si="8"/>
        <v>168.70929095751089</v>
      </c>
      <c r="I119" s="26">
        <f t="shared" si="9"/>
        <v>15.384531185638743</v>
      </c>
    </row>
    <row r="120" spans="1:9" x14ac:dyDescent="0.25">
      <c r="A120" s="5">
        <v>43970</v>
      </c>
      <c r="B120" s="3">
        <v>4897492</v>
      </c>
      <c r="C120" s="10">
        <f t="shared" si="10"/>
        <v>1.9897987127294181E-2</v>
      </c>
      <c r="D120" s="4">
        <f t="shared" si="11"/>
        <v>95549</v>
      </c>
      <c r="E120" s="4">
        <f t="shared" si="12"/>
        <v>635537</v>
      </c>
      <c r="F120" s="10">
        <f t="shared" si="13"/>
        <v>0.14911865564042792</v>
      </c>
      <c r="G120" s="26">
        <f t="shared" si="7"/>
        <v>2213.0277901553791</v>
      </c>
      <c r="H120" s="26">
        <f t="shared" si="8"/>
        <v>169.82094180165336</v>
      </c>
      <c r="I120" s="26">
        <f t="shared" si="9"/>
        <v>15.404233795313026</v>
      </c>
    </row>
    <row r="121" spans="1:9" x14ac:dyDescent="0.25">
      <c r="A121" s="5">
        <v>43971</v>
      </c>
      <c r="B121" s="3">
        <v>4996472</v>
      </c>
      <c r="C121" s="10">
        <f t="shared" si="10"/>
        <v>2.0210344396683011E-2</v>
      </c>
      <c r="D121" s="4">
        <f t="shared" si="11"/>
        <v>98980</v>
      </c>
      <c r="E121" s="4">
        <f t="shared" si="12"/>
        <v>649454</v>
      </c>
      <c r="F121" s="10">
        <f t="shared" si="13"/>
        <v>0.14940218789064136</v>
      </c>
      <c r="G121" s="26">
        <f t="shared" si="7"/>
        <v>2235.278953508935</v>
      </c>
      <c r="H121" s="26">
        <f t="shared" si="8"/>
        <v>170.95736657027123</v>
      </c>
      <c r="I121" s="26">
        <f t="shared" si="9"/>
        <v>15.424242621345533</v>
      </c>
    </row>
    <row r="122" spans="1:9" x14ac:dyDescent="0.25">
      <c r="A122" s="5">
        <v>43972</v>
      </c>
      <c r="B122" s="3">
        <v>5102424</v>
      </c>
      <c r="C122" s="10">
        <f t="shared" si="10"/>
        <v>2.1205362503782688E-2</v>
      </c>
      <c r="D122" s="4">
        <f t="shared" si="11"/>
        <v>105952</v>
      </c>
      <c r="E122" s="4">
        <f t="shared" si="12"/>
        <v>660261</v>
      </c>
      <c r="F122" s="10">
        <f t="shared" si="13"/>
        <v>0.14863502307321905</v>
      </c>
      <c r="G122" s="26">
        <f t="shared" si="7"/>
        <v>2258.8545769925076</v>
      </c>
      <c r="H122" s="26">
        <f t="shared" si="8"/>
        <v>172.1573285552125</v>
      </c>
      <c r="I122" s="26">
        <f t="shared" si="9"/>
        <v>15.44522627889573</v>
      </c>
    </row>
    <row r="123" spans="1:9" x14ac:dyDescent="0.25">
      <c r="A123" s="5">
        <v>43973</v>
      </c>
      <c r="B123" s="3">
        <v>5210817</v>
      </c>
      <c r="C123" s="10">
        <f t="shared" si="10"/>
        <v>2.1243432533243123E-2</v>
      </c>
      <c r="D123" s="4">
        <f t="shared" si="11"/>
        <v>108393</v>
      </c>
      <c r="E123" s="4">
        <f t="shared" si="12"/>
        <v>668470</v>
      </c>
      <c r="F123" s="10">
        <f t="shared" si="13"/>
        <v>0.14716401014717723</v>
      </c>
      <c r="G123" s="26">
        <f t="shared" si="7"/>
        <v>2282.7214021864343</v>
      </c>
      <c r="H123" s="26">
        <f t="shared" si="8"/>
        <v>173.36786746166149</v>
      </c>
      <c r="I123" s="26">
        <f t="shared" si="9"/>
        <v>15.466247215255125</v>
      </c>
    </row>
    <row r="124" spans="1:9" x14ac:dyDescent="0.25">
      <c r="A124" s="5">
        <v>43974</v>
      </c>
      <c r="B124" s="3">
        <v>5310362</v>
      </c>
      <c r="C124" s="10">
        <f t="shared" si="10"/>
        <v>1.9103530214167996E-2</v>
      </c>
      <c r="D124" s="4">
        <f t="shared" si="11"/>
        <v>99545</v>
      </c>
      <c r="E124" s="4">
        <f t="shared" si="12"/>
        <v>676294</v>
      </c>
      <c r="F124" s="10">
        <f t="shared" si="13"/>
        <v>0.14593959346302213</v>
      </c>
      <c r="G124" s="26">
        <f t="shared" si="7"/>
        <v>2304.4222703315468</v>
      </c>
      <c r="H124" s="26">
        <f t="shared" si="8"/>
        <v>174.46489059740023</v>
      </c>
      <c r="I124" s="26">
        <f t="shared" si="9"/>
        <v>15.485170564152435</v>
      </c>
    </row>
    <row r="125" spans="1:9" x14ac:dyDescent="0.25">
      <c r="A125" s="5">
        <v>43975</v>
      </c>
      <c r="B125" s="32">
        <v>5407613</v>
      </c>
      <c r="C125" s="10">
        <f t="shared" si="10"/>
        <v>1.8313440778613632E-2</v>
      </c>
      <c r="D125" s="4">
        <f t="shared" si="11"/>
        <v>97251</v>
      </c>
      <c r="E125" s="4">
        <f t="shared" si="12"/>
        <v>693993</v>
      </c>
      <c r="F125" s="10">
        <f t="shared" si="13"/>
        <v>0.147231427225784</v>
      </c>
      <c r="G125" s="26">
        <f t="shared" si="7"/>
        <v>2325.4274875815845</v>
      </c>
      <c r="H125" s="26">
        <f t="shared" si="8"/>
        <v>175.52347204885993</v>
      </c>
      <c r="I125" s="26">
        <f t="shared" si="9"/>
        <v>15.503318333493464</v>
      </c>
    </row>
    <row r="126" spans="1:9" x14ac:dyDescent="0.25">
      <c r="A126" s="5">
        <v>43976</v>
      </c>
      <c r="B126" s="3">
        <v>5495061</v>
      </c>
      <c r="C126" s="10">
        <f t="shared" si="10"/>
        <v>1.6171275570200816E-2</v>
      </c>
      <c r="D126" s="4">
        <f t="shared" si="11"/>
        <v>87448</v>
      </c>
      <c r="E126" s="4">
        <f t="shared" si="12"/>
        <v>693118</v>
      </c>
      <c r="F126" s="10">
        <f t="shared" si="13"/>
        <v>0.14434115523653654</v>
      </c>
      <c r="G126" s="26">
        <f t="shared" si="7"/>
        <v>2344.1546450693049</v>
      </c>
      <c r="H126" s="26">
        <f t="shared" si="8"/>
        <v>176.46456339561686</v>
      </c>
      <c r="I126" s="26">
        <f t="shared" si="9"/>
        <v>15.519360246759152</v>
      </c>
    </row>
    <row r="127" spans="1:9" x14ac:dyDescent="0.25">
      <c r="A127" s="5">
        <v>43977</v>
      </c>
      <c r="B127" s="3">
        <v>5589626</v>
      </c>
      <c r="C127" s="10">
        <f t="shared" si="10"/>
        <v>1.7209090126570015E-2</v>
      </c>
      <c r="D127" s="4">
        <f t="shared" si="11"/>
        <v>94565</v>
      </c>
      <c r="E127" s="4">
        <f t="shared" si="12"/>
        <v>692134</v>
      </c>
      <c r="F127" s="10">
        <f t="shared" si="13"/>
        <v>0.14132417163723801</v>
      </c>
      <c r="G127" s="26">
        <f t="shared" si="7"/>
        <v>2364.2389896116679</v>
      </c>
      <c r="H127" s="26">
        <f t="shared" si="8"/>
        <v>177.47107642186202</v>
      </c>
      <c r="I127" s="26">
        <f t="shared" si="9"/>
        <v>15.536422937705195</v>
      </c>
    </row>
    <row r="128" spans="1:9" x14ac:dyDescent="0.25">
      <c r="A128" s="5">
        <v>43978</v>
      </c>
      <c r="B128" s="3">
        <v>5691790</v>
      </c>
      <c r="C128" s="10">
        <f t="shared" si="10"/>
        <v>1.8277430368328851E-2</v>
      </c>
      <c r="D128" s="4">
        <f t="shared" si="11"/>
        <v>102164</v>
      </c>
      <c r="E128" s="4">
        <f t="shared" si="12"/>
        <v>695318</v>
      </c>
      <c r="F128" s="10">
        <f t="shared" si="13"/>
        <v>0.13916179256083092</v>
      </c>
      <c r="G128" s="26">
        <f t="shared" si="7"/>
        <v>2385.7472623897111</v>
      </c>
      <c r="H128" s="26">
        <f t="shared" si="8"/>
        <v>178.5457935010501</v>
      </c>
      <c r="I128" s="26">
        <f t="shared" si="9"/>
        <v>15.554535343625128</v>
      </c>
    </row>
    <row r="129" spans="1:9" x14ac:dyDescent="0.25">
      <c r="A129" s="5">
        <v>43979</v>
      </c>
      <c r="B129" s="3">
        <v>5808946</v>
      </c>
      <c r="C129" s="10">
        <f t="shared" si="10"/>
        <v>2.0583331430007012E-2</v>
      </c>
      <c r="D129" s="4">
        <f t="shared" si="11"/>
        <v>117156</v>
      </c>
      <c r="E129" s="4">
        <f t="shared" si="12"/>
        <v>706522</v>
      </c>
      <c r="F129" s="10">
        <f t="shared" si="13"/>
        <v>0.13846791250589915</v>
      </c>
      <c r="G129" s="26">
        <f t="shared" si="7"/>
        <v>2410.1755122812115</v>
      </c>
      <c r="H129" s="26">
        <f t="shared" si="8"/>
        <v>179.76250571488023</v>
      </c>
      <c r="I129" s="26">
        <f t="shared" si="9"/>
        <v>15.574909701011338</v>
      </c>
    </row>
    <row r="130" spans="1:9" x14ac:dyDescent="0.25">
      <c r="A130" s="5">
        <v>43980</v>
      </c>
      <c r="B130" s="3">
        <v>5924275</v>
      </c>
      <c r="C130" s="10">
        <f t="shared" si="10"/>
        <v>1.9853687743008885E-2</v>
      </c>
      <c r="D130" s="4">
        <f t="shared" si="11"/>
        <v>115329</v>
      </c>
      <c r="E130" s="4">
        <f t="shared" si="12"/>
        <v>713458</v>
      </c>
      <c r="F130" s="10">
        <f t="shared" si="13"/>
        <v>0.1369186444275437</v>
      </c>
      <c r="G130" s="26">
        <f t="shared" si="7"/>
        <v>2433.9833606662146</v>
      </c>
      <c r="H130" s="26">
        <f t="shared" si="8"/>
        <v>180.94436799477646</v>
      </c>
      <c r="I130" s="26">
        <f t="shared" si="9"/>
        <v>15.594568874629324</v>
      </c>
    </row>
    <row r="131" spans="1:9" x14ac:dyDescent="0.25">
      <c r="A131" s="5">
        <v>43981</v>
      </c>
      <c r="B131" s="3">
        <v>6059017</v>
      </c>
      <c r="C131" s="10">
        <f t="shared" si="10"/>
        <v>2.2744048849859366E-2</v>
      </c>
      <c r="D131" s="4">
        <f t="shared" si="11"/>
        <v>134742</v>
      </c>
      <c r="E131" s="4">
        <f t="shared" si="12"/>
        <v>748655</v>
      </c>
      <c r="F131" s="10">
        <f t="shared" si="13"/>
        <v>0.14098003111652274</v>
      </c>
      <c r="G131" s="26">
        <f t="shared" ref="G131:G194" si="14">SQRT(B131)</f>
        <v>2461.5070586939214</v>
      </c>
      <c r="H131" s="26">
        <f t="shared" ref="H131:H194" si="15">B131^(1/3)</f>
        <v>182.30589984684212</v>
      </c>
      <c r="I131" s="26">
        <f t="shared" ref="I131:I194" si="16">LN(B131)</f>
        <v>15.617058133666712</v>
      </c>
    </row>
    <row r="132" spans="1:9" x14ac:dyDescent="0.25">
      <c r="A132" s="5">
        <v>43982</v>
      </c>
      <c r="B132" s="3">
        <v>6166946</v>
      </c>
      <c r="C132" s="10">
        <f t="shared" ref="C132:C195" si="17">+B132/B131-1</f>
        <v>1.7812955467858993E-2</v>
      </c>
      <c r="D132" s="4">
        <f t="shared" ref="D132:D195" si="18">B132-B131</f>
        <v>107929</v>
      </c>
      <c r="E132" s="4">
        <f t="shared" si="12"/>
        <v>759333</v>
      </c>
      <c r="F132" s="10">
        <f t="shared" si="13"/>
        <v>0.14041925707331498</v>
      </c>
      <c r="G132" s="26">
        <f t="shared" si="14"/>
        <v>2483.3336465324187</v>
      </c>
      <c r="H132" s="26">
        <f t="shared" si="15"/>
        <v>183.3820043413082</v>
      </c>
      <c r="I132" s="26">
        <f t="shared" si="16"/>
        <v>15.634714297651849</v>
      </c>
    </row>
    <row r="133" spans="1:9" x14ac:dyDescent="0.25">
      <c r="A133" s="5">
        <v>43983</v>
      </c>
      <c r="B133" s="3">
        <v>6265852</v>
      </c>
      <c r="C133" s="10">
        <f t="shared" si="17"/>
        <v>1.6038084328936941E-2</v>
      </c>
      <c r="D133" s="4">
        <f t="shared" si="18"/>
        <v>98906</v>
      </c>
      <c r="E133" s="4">
        <f t="shared" si="12"/>
        <v>770791</v>
      </c>
      <c r="F133" s="10">
        <f t="shared" si="13"/>
        <v>0.14026978044465749</v>
      </c>
      <c r="G133" s="26">
        <f t="shared" si="14"/>
        <v>2503.1683922580996</v>
      </c>
      <c r="H133" s="26">
        <f t="shared" si="15"/>
        <v>184.35717483519909</v>
      </c>
      <c r="I133" s="26">
        <f t="shared" si="16"/>
        <v>15.650625130681336</v>
      </c>
    </row>
    <row r="134" spans="1:9" x14ac:dyDescent="0.25">
      <c r="A134" s="5">
        <v>43984</v>
      </c>
      <c r="B134" s="3">
        <v>6378238</v>
      </c>
      <c r="C134" s="10">
        <f t="shared" si="17"/>
        <v>1.7936267885037882E-2</v>
      </c>
      <c r="D134" s="4">
        <f t="shared" si="18"/>
        <v>112386</v>
      </c>
      <c r="E134" s="4">
        <f t="shared" si="12"/>
        <v>788612</v>
      </c>
      <c r="F134" s="10">
        <f t="shared" si="13"/>
        <v>0.1410849312637375</v>
      </c>
      <c r="G134" s="26">
        <f t="shared" si="14"/>
        <v>2525.5173727377128</v>
      </c>
      <c r="H134" s="26">
        <f t="shared" si="15"/>
        <v>185.45287634080825</v>
      </c>
      <c r="I134" s="26">
        <f t="shared" si="16"/>
        <v>15.668402441628894</v>
      </c>
    </row>
    <row r="135" spans="1:9" x14ac:dyDescent="0.25">
      <c r="A135" s="5">
        <v>43985</v>
      </c>
      <c r="B135" s="3">
        <v>6508635</v>
      </c>
      <c r="C135" s="10">
        <f t="shared" si="17"/>
        <v>2.0444047399924559E-2</v>
      </c>
      <c r="D135" s="4">
        <f t="shared" si="18"/>
        <v>130397</v>
      </c>
      <c r="E135" s="4">
        <f t="shared" si="12"/>
        <v>816845</v>
      </c>
      <c r="F135" s="10">
        <f t="shared" si="13"/>
        <v>0.14351284920912402</v>
      </c>
      <c r="G135" s="26">
        <f t="shared" si="14"/>
        <v>2551.2026575715226</v>
      </c>
      <c r="H135" s="26">
        <f t="shared" si="15"/>
        <v>186.70816289766879</v>
      </c>
      <c r="I135" s="26">
        <f t="shared" si="16"/>
        <v>15.688640314780013</v>
      </c>
    </row>
    <row r="136" spans="1:9" x14ac:dyDescent="0.25">
      <c r="A136" s="5">
        <v>43986</v>
      </c>
      <c r="B136" s="3">
        <v>6632985</v>
      </c>
      <c r="C136" s="10">
        <f t="shared" si="17"/>
        <v>1.9105388457026695E-2</v>
      </c>
      <c r="D136" s="4">
        <f t="shared" si="18"/>
        <v>124350</v>
      </c>
      <c r="E136" s="4">
        <f t="shared" si="12"/>
        <v>824039</v>
      </c>
      <c r="F136" s="10">
        <f t="shared" si="13"/>
        <v>0.1418568876350374</v>
      </c>
      <c r="G136" s="26">
        <f t="shared" si="14"/>
        <v>2575.4582116586557</v>
      </c>
      <c r="H136" s="26">
        <f t="shared" si="15"/>
        <v>187.8897138731007</v>
      </c>
      <c r="I136" s="26">
        <f t="shared" si="16"/>
        <v>15.707565487084965</v>
      </c>
    </row>
    <row r="137" spans="1:9" x14ac:dyDescent="0.25">
      <c r="A137" s="5">
        <v>43987</v>
      </c>
      <c r="B137" s="3">
        <v>6770170</v>
      </c>
      <c r="C137" s="10">
        <f t="shared" si="17"/>
        <v>2.0682241856419203E-2</v>
      </c>
      <c r="D137" s="4">
        <f t="shared" si="18"/>
        <v>137185</v>
      </c>
      <c r="E137" s="4">
        <f t="shared" si="12"/>
        <v>845895</v>
      </c>
      <c r="F137" s="10">
        <f t="shared" si="13"/>
        <v>0.1427845601360504</v>
      </c>
      <c r="G137" s="26">
        <f t="shared" si="14"/>
        <v>2601.9550342002453</v>
      </c>
      <c r="H137" s="26">
        <f t="shared" si="15"/>
        <v>189.17621183460957</v>
      </c>
      <c r="I137" s="26">
        <f t="shared" si="16"/>
        <v>15.728036755356053</v>
      </c>
    </row>
    <row r="138" spans="1:9" x14ac:dyDescent="0.25">
      <c r="A138" s="5">
        <v>43988</v>
      </c>
      <c r="B138" s="3">
        <v>6896917</v>
      </c>
      <c r="C138" s="10">
        <f t="shared" si="17"/>
        <v>1.872139104335635E-2</v>
      </c>
      <c r="D138" s="4">
        <f t="shared" si="18"/>
        <v>126747</v>
      </c>
      <c r="E138" s="4">
        <f t="shared" ref="E138:E201" si="19">B138-B131</f>
        <v>837900</v>
      </c>
      <c r="F138" s="10">
        <f t="shared" ref="F138:F201" si="20">E138/B131</f>
        <v>0.13828975888333042</v>
      </c>
      <c r="G138" s="26">
        <f t="shared" si="14"/>
        <v>2626.1982027257577</v>
      </c>
      <c r="H138" s="26">
        <f t="shared" si="15"/>
        <v>190.34946763225781</v>
      </c>
      <c r="I138" s="26">
        <f t="shared" si="16"/>
        <v>15.746585058123241</v>
      </c>
    </row>
    <row r="139" spans="1:9" x14ac:dyDescent="0.25">
      <c r="A139" s="5">
        <v>43989</v>
      </c>
      <c r="B139" s="3">
        <v>7010582</v>
      </c>
      <c r="C139" s="10">
        <f t="shared" si="17"/>
        <v>1.6480552107557722E-2</v>
      </c>
      <c r="D139" s="4">
        <f t="shared" si="18"/>
        <v>113665</v>
      </c>
      <c r="E139" s="4">
        <f t="shared" si="19"/>
        <v>843636</v>
      </c>
      <c r="F139" s="10">
        <f t="shared" si="20"/>
        <v>0.13679964118382096</v>
      </c>
      <c r="G139" s="26">
        <f t="shared" si="14"/>
        <v>2647.7503658766623</v>
      </c>
      <c r="H139" s="26">
        <f t="shared" si="15"/>
        <v>191.38946325806063</v>
      </c>
      <c r="I139" s="26">
        <f t="shared" si="16"/>
        <v>15.76293127981552</v>
      </c>
    </row>
    <row r="140" spans="1:9" x14ac:dyDescent="0.25">
      <c r="A140" s="5">
        <v>43990</v>
      </c>
      <c r="B140" s="3">
        <v>7119002</v>
      </c>
      <c r="C140" s="10">
        <f t="shared" si="17"/>
        <v>1.546519247617395E-2</v>
      </c>
      <c r="D140" s="4">
        <f t="shared" si="18"/>
        <v>108420</v>
      </c>
      <c r="E140" s="4">
        <f t="shared" si="19"/>
        <v>853150</v>
      </c>
      <c r="F140" s="10">
        <f t="shared" si="20"/>
        <v>0.13615865807235791</v>
      </c>
      <c r="G140" s="26">
        <f t="shared" si="14"/>
        <v>2668.145798115238</v>
      </c>
      <c r="H140" s="26">
        <f t="shared" si="15"/>
        <v>192.37104535873564</v>
      </c>
      <c r="I140" s="26">
        <f t="shared" si="16"/>
        <v>15.778278105024304</v>
      </c>
    </row>
    <row r="141" spans="1:9" x14ac:dyDescent="0.25">
      <c r="A141" s="5">
        <v>43991</v>
      </c>
      <c r="B141" s="3">
        <v>7242313</v>
      </c>
      <c r="C141" s="10">
        <f t="shared" si="17"/>
        <v>1.7321388587894671E-2</v>
      </c>
      <c r="D141" s="4">
        <f t="shared" si="18"/>
        <v>123311</v>
      </c>
      <c r="E141" s="4">
        <f t="shared" si="19"/>
        <v>864075</v>
      </c>
      <c r="F141" s="10">
        <f t="shared" si="20"/>
        <v>0.13547236713336819</v>
      </c>
      <c r="G141" s="26">
        <f t="shared" si="14"/>
        <v>2691.1545849319023</v>
      </c>
      <c r="H141" s="26">
        <f t="shared" si="15"/>
        <v>193.47540455723706</v>
      </c>
      <c r="I141" s="26">
        <f t="shared" si="16"/>
        <v>15.795451188478705</v>
      </c>
    </row>
    <row r="142" spans="1:9" x14ac:dyDescent="0.25">
      <c r="A142" s="5">
        <v>43992</v>
      </c>
      <c r="B142" s="3">
        <v>7360239</v>
      </c>
      <c r="C142" s="10">
        <f t="shared" si="17"/>
        <v>1.6282919558986197E-2</v>
      </c>
      <c r="D142" s="4">
        <f t="shared" si="18"/>
        <v>117926</v>
      </c>
      <c r="E142" s="4">
        <f t="shared" si="19"/>
        <v>851604</v>
      </c>
      <c r="F142" s="10">
        <f t="shared" si="20"/>
        <v>0.13084218119467447</v>
      </c>
      <c r="G142" s="26">
        <f t="shared" si="14"/>
        <v>2712.9760411769212</v>
      </c>
      <c r="H142" s="26">
        <f t="shared" si="15"/>
        <v>194.51987073483483</v>
      </c>
      <c r="I142" s="26">
        <f t="shared" si="16"/>
        <v>15.811602963003915</v>
      </c>
    </row>
    <row r="143" spans="1:9" x14ac:dyDescent="0.25">
      <c r="A143" s="2">
        <v>43993</v>
      </c>
      <c r="B143" s="3">
        <v>7514481</v>
      </c>
      <c r="C143" s="10">
        <f t="shared" si="17"/>
        <v>2.0956112974048757E-2</v>
      </c>
      <c r="D143" s="4">
        <f t="shared" si="18"/>
        <v>154242</v>
      </c>
      <c r="E143" s="4">
        <f t="shared" si="19"/>
        <v>881496</v>
      </c>
      <c r="F143" s="10">
        <f t="shared" si="20"/>
        <v>0.13289582292135441</v>
      </c>
      <c r="G143" s="26">
        <f t="shared" si="14"/>
        <v>2741.2553693517866</v>
      </c>
      <c r="H143" s="26">
        <f t="shared" si="15"/>
        <v>195.86928150498545</v>
      </c>
      <c r="I143" s="26">
        <f t="shared" si="16"/>
        <v>15.832342516908083</v>
      </c>
    </row>
    <row r="144" spans="1:9" x14ac:dyDescent="0.25">
      <c r="A144" s="2">
        <v>43994</v>
      </c>
      <c r="B144" s="3">
        <v>7632802</v>
      </c>
      <c r="C144" s="10">
        <f t="shared" si="17"/>
        <v>1.5745731475001357E-2</v>
      </c>
      <c r="D144" s="4">
        <f t="shared" si="18"/>
        <v>118321</v>
      </c>
      <c r="E144" s="4">
        <f t="shared" si="19"/>
        <v>862632</v>
      </c>
      <c r="F144" s="10">
        <f t="shared" si="20"/>
        <v>0.12741659367490032</v>
      </c>
      <c r="G144" s="26">
        <f t="shared" si="14"/>
        <v>2762.7526128844761</v>
      </c>
      <c r="H144" s="26">
        <f t="shared" si="15"/>
        <v>196.89196753065272</v>
      </c>
      <c r="I144" s="26">
        <f t="shared" si="16"/>
        <v>15.84796557044678</v>
      </c>
    </row>
    <row r="145" spans="1:9" x14ac:dyDescent="0.25">
      <c r="A145" s="2">
        <v>43995</v>
      </c>
      <c r="B145" s="3">
        <v>7766952</v>
      </c>
      <c r="C145" s="10">
        <f t="shared" si="17"/>
        <v>1.7575459182617381E-2</v>
      </c>
      <c r="D145" s="4">
        <f t="shared" si="18"/>
        <v>134150</v>
      </c>
      <c r="E145" s="4">
        <f t="shared" si="19"/>
        <v>870035</v>
      </c>
      <c r="F145" s="10">
        <f t="shared" si="20"/>
        <v>0.12614839355033561</v>
      </c>
      <c r="G145" s="26">
        <f t="shared" si="14"/>
        <v>2786.9251873704825</v>
      </c>
      <c r="H145" s="26">
        <f t="shared" si="15"/>
        <v>198.0387639643119</v>
      </c>
      <c r="I145" s="26">
        <f t="shared" si="16"/>
        <v>15.865388367390413</v>
      </c>
    </row>
    <row r="146" spans="1:9" x14ac:dyDescent="0.25">
      <c r="A146" s="2">
        <v>43996</v>
      </c>
      <c r="B146" s="3">
        <v>7900924</v>
      </c>
      <c r="C146" s="10">
        <f t="shared" si="17"/>
        <v>1.7248980037471551E-2</v>
      </c>
      <c r="D146" s="4">
        <f t="shared" si="18"/>
        <v>133972</v>
      </c>
      <c r="E146" s="4">
        <f t="shared" si="19"/>
        <v>890342</v>
      </c>
      <c r="F146" s="10">
        <f t="shared" si="20"/>
        <v>0.12699972698415052</v>
      </c>
      <c r="G146" s="26">
        <f t="shared" si="14"/>
        <v>2810.8582319284619</v>
      </c>
      <c r="H146" s="26">
        <f t="shared" si="15"/>
        <v>199.17093466886249</v>
      </c>
      <c r="I146" s="26">
        <f t="shared" si="16"/>
        <v>15.882490272623041</v>
      </c>
    </row>
    <row r="147" spans="1:9" x14ac:dyDescent="0.25">
      <c r="A147" s="30">
        <v>43997</v>
      </c>
      <c r="B147" s="3">
        <v>8034504</v>
      </c>
      <c r="C147" s="10">
        <f t="shared" si="17"/>
        <v>1.6906883296181618E-2</v>
      </c>
      <c r="D147" s="4">
        <f t="shared" si="18"/>
        <v>133580</v>
      </c>
      <c r="E147" s="4">
        <f t="shared" si="19"/>
        <v>915502</v>
      </c>
      <c r="F147" s="10">
        <f t="shared" si="20"/>
        <v>0.12859976721456182</v>
      </c>
      <c r="G147" s="26">
        <f t="shared" si="14"/>
        <v>2834.5200651962227</v>
      </c>
      <c r="H147" s="26">
        <f t="shared" si="15"/>
        <v>200.28712094390286</v>
      </c>
      <c r="I147" s="26">
        <f t="shared" si="16"/>
        <v>15.89925582531683</v>
      </c>
    </row>
    <row r="148" spans="1:9" x14ac:dyDescent="0.25">
      <c r="A148" s="2">
        <v>43998</v>
      </c>
      <c r="B148" s="3">
        <v>8173940</v>
      </c>
      <c r="C148" s="10">
        <f t="shared" si="17"/>
        <v>1.7354649397150146E-2</v>
      </c>
      <c r="D148" s="4">
        <f t="shared" si="18"/>
        <v>139436</v>
      </c>
      <c r="E148" s="4">
        <f t="shared" si="19"/>
        <v>931627</v>
      </c>
      <c r="F148" s="10">
        <f t="shared" si="20"/>
        <v>0.12863666621423295</v>
      </c>
      <c r="G148" s="26">
        <f t="shared" si="14"/>
        <v>2859.0103182744897</v>
      </c>
      <c r="H148" s="26">
        <f t="shared" si="15"/>
        <v>201.43911983293216</v>
      </c>
      <c r="I148" s="26">
        <f t="shared" si="16"/>
        <v>15.916461602731976</v>
      </c>
    </row>
    <row r="149" spans="1:9" x14ac:dyDescent="0.25">
      <c r="A149" s="2">
        <v>43999</v>
      </c>
      <c r="B149" s="3">
        <v>8349950</v>
      </c>
      <c r="C149" s="10">
        <f t="shared" si="17"/>
        <v>2.1533067284565277E-2</v>
      </c>
      <c r="D149" s="4">
        <f t="shared" si="18"/>
        <v>176010</v>
      </c>
      <c r="E149" s="4">
        <f t="shared" si="19"/>
        <v>989711</v>
      </c>
      <c r="F149" s="10">
        <f t="shared" si="20"/>
        <v>0.13446723672967684</v>
      </c>
      <c r="G149" s="26">
        <f t="shared" si="14"/>
        <v>2889.6280037402739</v>
      </c>
      <c r="H149" s="26">
        <f t="shared" si="15"/>
        <v>202.87473161554777</v>
      </c>
      <c r="I149" s="26">
        <f t="shared" si="16"/>
        <v>15.937766108785159</v>
      </c>
    </row>
    <row r="150" spans="1:9" x14ac:dyDescent="0.25">
      <c r="A150" s="2">
        <v>44000</v>
      </c>
      <c r="B150" s="3">
        <v>8488977</v>
      </c>
      <c r="C150" s="10">
        <f t="shared" si="17"/>
        <v>1.6650039820597762E-2</v>
      </c>
      <c r="D150" s="4">
        <f t="shared" si="18"/>
        <v>139027</v>
      </c>
      <c r="E150" s="4">
        <f t="shared" si="19"/>
        <v>974496</v>
      </c>
      <c r="F150" s="10">
        <f t="shared" si="20"/>
        <v>0.12968240920430832</v>
      </c>
      <c r="G150" s="26">
        <f t="shared" si="14"/>
        <v>2913.5849052327271</v>
      </c>
      <c r="H150" s="26">
        <f t="shared" si="15"/>
        <v>203.99449716029116</v>
      </c>
      <c r="I150" s="26">
        <f t="shared" si="16"/>
        <v>15.954279056327813</v>
      </c>
    </row>
    <row r="151" spans="1:9" x14ac:dyDescent="0.25">
      <c r="A151" s="2">
        <v>44001</v>
      </c>
      <c r="B151" s="3">
        <v>8664986</v>
      </c>
      <c r="C151" s="10">
        <f t="shared" si="17"/>
        <v>2.0733829294154127E-2</v>
      </c>
      <c r="D151" s="4">
        <f t="shared" si="18"/>
        <v>176009</v>
      </c>
      <c r="E151" s="4">
        <f t="shared" si="19"/>
        <v>1032184</v>
      </c>
      <c r="F151" s="10">
        <f t="shared" si="20"/>
        <v>0.13523002430824224</v>
      </c>
      <c r="G151" s="26">
        <f t="shared" si="14"/>
        <v>2943.634827895607</v>
      </c>
      <c r="H151" s="26">
        <f t="shared" si="15"/>
        <v>205.39472628247256</v>
      </c>
      <c r="I151" s="26">
        <f t="shared" si="16"/>
        <v>15.974800865435212</v>
      </c>
    </row>
    <row r="152" spans="1:9" x14ac:dyDescent="0.25">
      <c r="A152" s="2">
        <v>44002</v>
      </c>
      <c r="B152" s="3">
        <v>8791804</v>
      </c>
      <c r="C152" s="10">
        <f t="shared" si="17"/>
        <v>1.4635684350788436E-2</v>
      </c>
      <c r="D152" s="4">
        <f t="shared" si="18"/>
        <v>126818</v>
      </c>
      <c r="E152" s="4">
        <f t="shared" si="19"/>
        <v>1024852</v>
      </c>
      <c r="F152" s="10">
        <f t="shared" si="20"/>
        <v>0.13195034551520338</v>
      </c>
      <c r="G152" s="26">
        <f t="shared" si="14"/>
        <v>2965.0976375155001</v>
      </c>
      <c r="H152" s="26">
        <f t="shared" si="15"/>
        <v>206.39190797151613</v>
      </c>
      <c r="I152" s="26">
        <f t="shared" si="16"/>
        <v>15.989330481823471</v>
      </c>
    </row>
    <row r="153" spans="1:9" x14ac:dyDescent="0.25">
      <c r="A153" s="2">
        <v>44003</v>
      </c>
      <c r="B153" s="3">
        <v>8955536</v>
      </c>
      <c r="C153" s="10">
        <f t="shared" si="17"/>
        <v>1.8623254112580367E-2</v>
      </c>
      <c r="D153" s="4">
        <f t="shared" si="18"/>
        <v>163732</v>
      </c>
      <c r="E153" s="4">
        <f t="shared" si="19"/>
        <v>1054612</v>
      </c>
      <c r="F153" s="10">
        <f t="shared" si="20"/>
        <v>0.13347957783165615</v>
      </c>
      <c r="G153" s="26">
        <f t="shared" si="14"/>
        <v>2992.5801576566</v>
      </c>
      <c r="H153" s="26">
        <f t="shared" si="15"/>
        <v>207.66526534762318</v>
      </c>
      <c r="I153" s="26">
        <f t="shared" si="16"/>
        <v>16.007782446515424</v>
      </c>
    </row>
    <row r="154" spans="1:9" x14ac:dyDescent="0.25">
      <c r="A154" s="28">
        <v>44004</v>
      </c>
      <c r="B154" s="3">
        <v>9098641</v>
      </c>
      <c r="C154" s="10">
        <f t="shared" si="17"/>
        <v>1.5979501394444817E-2</v>
      </c>
      <c r="D154" s="4">
        <f t="shared" si="18"/>
        <v>143105</v>
      </c>
      <c r="E154" s="4">
        <f t="shared" si="19"/>
        <v>1064137</v>
      </c>
      <c r="F154" s="10">
        <f t="shared" si="20"/>
        <v>0.13244588589413858</v>
      </c>
      <c r="G154" s="26">
        <f t="shared" si="14"/>
        <v>3016.3953653326016</v>
      </c>
      <c r="H154" s="26">
        <f t="shared" si="15"/>
        <v>208.76555443637079</v>
      </c>
      <c r="I154" s="26">
        <f t="shared" si="16"/>
        <v>16.023635619675311</v>
      </c>
    </row>
    <row r="155" spans="1:9" x14ac:dyDescent="0.25">
      <c r="A155" s="6">
        <v>44005</v>
      </c>
      <c r="B155" s="3">
        <v>9263466</v>
      </c>
      <c r="C155" s="10">
        <f t="shared" si="17"/>
        <v>1.8115342719863259E-2</v>
      </c>
      <c r="D155" s="4">
        <f t="shared" si="18"/>
        <v>164825</v>
      </c>
      <c r="E155" s="4">
        <f t="shared" si="19"/>
        <v>1089526</v>
      </c>
      <c r="F155" s="10">
        <f t="shared" si="20"/>
        <v>0.13329263488599133</v>
      </c>
      <c r="G155" s="26">
        <f t="shared" si="14"/>
        <v>3043.5942567957377</v>
      </c>
      <c r="H155" s="26">
        <f t="shared" si="15"/>
        <v>210.01863780160176</v>
      </c>
      <c r="I155" s="26">
        <f t="shared" si="16"/>
        <v>16.041588834646475</v>
      </c>
    </row>
    <row r="156" spans="1:9" x14ac:dyDescent="0.25">
      <c r="A156" s="6">
        <v>44006</v>
      </c>
      <c r="B156" s="3">
        <v>9430516</v>
      </c>
      <c r="C156" s="10">
        <f t="shared" si="17"/>
        <v>1.8033207009126029E-2</v>
      </c>
      <c r="D156" s="4">
        <f t="shared" si="18"/>
        <v>167050</v>
      </c>
      <c r="E156" s="4">
        <f t="shared" si="19"/>
        <v>1080566</v>
      </c>
      <c r="F156" s="10">
        <f t="shared" si="20"/>
        <v>0.12940987670584853</v>
      </c>
      <c r="G156" s="26">
        <f t="shared" si="14"/>
        <v>3070.9145217670907</v>
      </c>
      <c r="H156" s="26">
        <f t="shared" si="15"/>
        <v>211.27356085614903</v>
      </c>
      <c r="I156" s="26">
        <f t="shared" si="16"/>
        <v>16.059461372094585</v>
      </c>
    </row>
    <row r="157" spans="1:9" x14ac:dyDescent="0.25">
      <c r="A157" s="6">
        <v>44007</v>
      </c>
      <c r="B157" s="3">
        <v>9609829</v>
      </c>
      <c r="C157" s="10">
        <f t="shared" si="17"/>
        <v>1.9014123935530147E-2</v>
      </c>
      <c r="D157" s="4">
        <f t="shared" si="18"/>
        <v>179313</v>
      </c>
      <c r="E157" s="4">
        <f t="shared" si="19"/>
        <v>1120852</v>
      </c>
      <c r="F157" s="10">
        <f t="shared" si="20"/>
        <v>0.13203616878688682</v>
      </c>
      <c r="G157" s="26">
        <f t="shared" si="14"/>
        <v>3099.9724192321455</v>
      </c>
      <c r="H157" s="26">
        <f t="shared" si="15"/>
        <v>212.60422292282638</v>
      </c>
      <c r="I157" s="26">
        <f t="shared" si="16"/>
        <v>16.078296986823542</v>
      </c>
    </row>
    <row r="158" spans="1:9" x14ac:dyDescent="0.25">
      <c r="A158" s="6">
        <v>44008</v>
      </c>
      <c r="B158" s="3">
        <v>9801572</v>
      </c>
      <c r="C158" s="10">
        <f t="shared" si="17"/>
        <v>1.9952800408831406E-2</v>
      </c>
      <c r="D158" s="4">
        <f t="shared" si="18"/>
        <v>191743</v>
      </c>
      <c r="E158" s="4">
        <f t="shared" si="19"/>
        <v>1136586</v>
      </c>
      <c r="F158" s="10">
        <f t="shared" si="20"/>
        <v>0.13116997534675762</v>
      </c>
      <c r="G158" s="26">
        <f t="shared" si="14"/>
        <v>3130.7462369217983</v>
      </c>
      <c r="H158" s="26">
        <f t="shared" si="15"/>
        <v>214.00893781635503</v>
      </c>
      <c r="I158" s="26">
        <f t="shared" si="16"/>
        <v>16.098053338940051</v>
      </c>
    </row>
    <row r="159" spans="1:9" x14ac:dyDescent="0.25">
      <c r="A159" s="6">
        <v>44009</v>
      </c>
      <c r="B159" s="3">
        <v>9979535</v>
      </c>
      <c r="C159" s="10">
        <f t="shared" si="17"/>
        <v>1.8156577332697266E-2</v>
      </c>
      <c r="D159" s="4">
        <f t="shared" si="18"/>
        <v>177963</v>
      </c>
      <c r="E159" s="4">
        <f t="shared" si="19"/>
        <v>1187731</v>
      </c>
      <c r="F159" s="10">
        <f t="shared" si="20"/>
        <v>0.13509525462578556</v>
      </c>
      <c r="G159" s="26">
        <f t="shared" si="14"/>
        <v>3159.0402023399447</v>
      </c>
      <c r="H159" s="26">
        <f t="shared" si="15"/>
        <v>215.29640027902946</v>
      </c>
      <c r="I159" s="26">
        <f t="shared" si="16"/>
        <v>16.116047054015777</v>
      </c>
    </row>
    <row r="160" spans="1:9" x14ac:dyDescent="0.25">
      <c r="A160" s="6">
        <v>44010</v>
      </c>
      <c r="B160" s="3">
        <v>10145791</v>
      </c>
      <c r="C160" s="10">
        <f t="shared" si="17"/>
        <v>1.6659694063901664E-2</v>
      </c>
      <c r="D160" s="4">
        <f t="shared" si="18"/>
        <v>166256</v>
      </c>
      <c r="E160" s="4">
        <f t="shared" si="19"/>
        <v>1190255</v>
      </c>
      <c r="F160" s="10">
        <f t="shared" si="20"/>
        <v>0.1329071760752232</v>
      </c>
      <c r="G160" s="26">
        <f t="shared" si="14"/>
        <v>3185.24583038735</v>
      </c>
      <c r="H160" s="26">
        <f t="shared" si="15"/>
        <v>216.48541238359192</v>
      </c>
      <c r="I160" s="26">
        <f t="shared" si="16"/>
        <v>16.132569497645669</v>
      </c>
    </row>
    <row r="161" spans="1:9" x14ac:dyDescent="0.25">
      <c r="A161" s="11">
        <v>44011</v>
      </c>
      <c r="B161" s="3">
        <v>10302151</v>
      </c>
      <c r="C161" s="10">
        <f t="shared" si="17"/>
        <v>1.5411316870217462E-2</v>
      </c>
      <c r="D161" s="4">
        <f t="shared" si="18"/>
        <v>156360</v>
      </c>
      <c r="E161" s="4">
        <f t="shared" si="19"/>
        <v>1203510</v>
      </c>
      <c r="F161" s="10">
        <f t="shared" si="20"/>
        <v>0.13227359998048061</v>
      </c>
      <c r="G161" s="26">
        <f t="shared" si="14"/>
        <v>3209.6964030886161</v>
      </c>
      <c r="H161" s="26">
        <f t="shared" si="15"/>
        <v>217.59185621149217</v>
      </c>
      <c r="I161" s="26">
        <f t="shared" si="16"/>
        <v>16.147863266348338</v>
      </c>
    </row>
    <row r="162" spans="1:9" x14ac:dyDescent="0.25">
      <c r="A162" s="11">
        <v>44012</v>
      </c>
      <c r="B162" s="3">
        <v>10475838</v>
      </c>
      <c r="C162" s="10">
        <f t="shared" si="17"/>
        <v>1.6859294723985396E-2</v>
      </c>
      <c r="D162" s="4">
        <f t="shared" si="18"/>
        <v>173687</v>
      </c>
      <c r="E162" s="4">
        <f t="shared" si="19"/>
        <v>1212372</v>
      </c>
      <c r="F162" s="10">
        <f t="shared" si="20"/>
        <v>0.13087671504380757</v>
      </c>
      <c r="G162" s="26">
        <f t="shared" si="14"/>
        <v>3236.6399243660085</v>
      </c>
      <c r="H162" s="26">
        <f t="shared" si="15"/>
        <v>218.80786300584995</v>
      </c>
      <c r="I162" s="26">
        <f t="shared" si="16"/>
        <v>16.164582020572645</v>
      </c>
    </row>
    <row r="163" spans="1:9" x14ac:dyDescent="0.25">
      <c r="A163" s="11">
        <v>44013</v>
      </c>
      <c r="B163" s="3">
        <v>10692551</v>
      </c>
      <c r="C163" s="10">
        <f t="shared" si="17"/>
        <v>2.0686936930487176E-2</v>
      </c>
      <c r="D163" s="4">
        <f t="shared" si="18"/>
        <v>216713</v>
      </c>
      <c r="E163" s="4">
        <f t="shared" si="19"/>
        <v>1262035</v>
      </c>
      <c r="F163" s="10">
        <f t="shared" si="20"/>
        <v>0.13382459666045846</v>
      </c>
      <c r="G163" s="26">
        <f t="shared" si="14"/>
        <v>3269.9466356501907</v>
      </c>
      <c r="H163" s="26">
        <f t="shared" si="15"/>
        <v>220.30639814429986</v>
      </c>
      <c r="I163" s="26">
        <f t="shared" si="16"/>
        <v>16.185057888770213</v>
      </c>
    </row>
    <row r="164" spans="1:9" x14ac:dyDescent="0.25">
      <c r="A164" s="11">
        <v>44014</v>
      </c>
      <c r="B164" s="3">
        <v>10869739</v>
      </c>
      <c r="C164" s="10">
        <f t="shared" si="17"/>
        <v>1.6571162484986024E-2</v>
      </c>
      <c r="D164" s="4">
        <f t="shared" si="18"/>
        <v>177188</v>
      </c>
      <c r="E164" s="4">
        <f t="shared" si="19"/>
        <v>1259910</v>
      </c>
      <c r="F164" s="10">
        <f t="shared" si="20"/>
        <v>0.13110639117511871</v>
      </c>
      <c r="G164" s="26">
        <f t="shared" si="14"/>
        <v>3296.9287223111146</v>
      </c>
      <c r="H164" s="26">
        <f t="shared" si="15"/>
        <v>221.51664851499129</v>
      </c>
      <c r="I164" s="26">
        <f t="shared" si="16"/>
        <v>16.201493247769566</v>
      </c>
    </row>
    <row r="165" spans="1:9" x14ac:dyDescent="0.25">
      <c r="A165" s="11">
        <v>44015</v>
      </c>
      <c r="B165" s="3">
        <v>11074878</v>
      </c>
      <c r="C165" s="10">
        <f t="shared" si="17"/>
        <v>1.8872486266689581E-2</v>
      </c>
      <c r="D165" s="4">
        <f t="shared" si="18"/>
        <v>205139</v>
      </c>
      <c r="E165" s="4">
        <f t="shared" si="19"/>
        <v>1273306</v>
      </c>
      <c r="F165" s="10">
        <f t="shared" si="20"/>
        <v>0.12990834531440468</v>
      </c>
      <c r="G165" s="26">
        <f t="shared" si="14"/>
        <v>3327.8939285980855</v>
      </c>
      <c r="H165" s="26">
        <f t="shared" si="15"/>
        <v>222.9014961735688</v>
      </c>
      <c r="I165" s="26">
        <f t="shared" si="16"/>
        <v>16.220189858033443</v>
      </c>
    </row>
    <row r="166" spans="1:9" x14ac:dyDescent="0.25">
      <c r="A166" s="11">
        <v>44016</v>
      </c>
      <c r="B166" s="3">
        <v>11267309</v>
      </c>
      <c r="C166" s="10">
        <f t="shared" si="17"/>
        <v>1.737545099819604E-2</v>
      </c>
      <c r="D166" s="4">
        <f t="shared" si="18"/>
        <v>192431</v>
      </c>
      <c r="E166" s="4">
        <f t="shared" si="19"/>
        <v>1287774</v>
      </c>
      <c r="F166" s="10">
        <f t="shared" si="20"/>
        <v>0.12904148339576943</v>
      </c>
      <c r="G166" s="26">
        <f t="shared" si="14"/>
        <v>3356.6812478994784</v>
      </c>
      <c r="H166" s="26">
        <f t="shared" si="15"/>
        <v>224.18509493813198</v>
      </c>
      <c r="I166" s="26">
        <f t="shared" si="16"/>
        <v>16.237416081994343</v>
      </c>
    </row>
    <row r="167" spans="1:9" x14ac:dyDescent="0.25">
      <c r="A167" s="2">
        <v>44017</v>
      </c>
      <c r="B167" s="3">
        <v>11449707</v>
      </c>
      <c r="C167" s="10">
        <f t="shared" si="17"/>
        <v>1.6188248675881756E-2</v>
      </c>
      <c r="D167" s="4">
        <f t="shared" si="18"/>
        <v>182398</v>
      </c>
      <c r="E167" s="4">
        <f t="shared" si="19"/>
        <v>1303916</v>
      </c>
      <c r="F167" s="10">
        <f t="shared" si="20"/>
        <v>0.12851792432940912</v>
      </c>
      <c r="G167" s="26">
        <f t="shared" si="14"/>
        <v>3383.7415681461252</v>
      </c>
      <c r="H167" s="26">
        <f t="shared" si="15"/>
        <v>225.38834661789417</v>
      </c>
      <c r="I167" s="26">
        <f t="shared" si="16"/>
        <v>16.253474698117454</v>
      </c>
    </row>
    <row r="168" spans="1:9" x14ac:dyDescent="0.25">
      <c r="A168" s="2">
        <v>44018</v>
      </c>
      <c r="B168" s="3">
        <v>11620096</v>
      </c>
      <c r="C168" s="10">
        <f t="shared" si="17"/>
        <v>1.4881516182029708E-2</v>
      </c>
      <c r="D168" s="4">
        <f t="shared" si="18"/>
        <v>170389</v>
      </c>
      <c r="E168" s="4">
        <f t="shared" si="19"/>
        <v>1317945</v>
      </c>
      <c r="F168" s="10">
        <f t="shared" si="20"/>
        <v>0.12792910917341438</v>
      </c>
      <c r="G168" s="26">
        <f t="shared" si="14"/>
        <v>3408.8261909343514</v>
      </c>
      <c r="H168" s="26">
        <f t="shared" si="15"/>
        <v>226.50088608502526</v>
      </c>
      <c r="I168" s="26">
        <f t="shared" si="16"/>
        <v>16.268246570971812</v>
      </c>
    </row>
    <row r="169" spans="1:9" x14ac:dyDescent="0.25">
      <c r="A169" s="2">
        <v>44019</v>
      </c>
      <c r="B169" s="3">
        <v>11829602</v>
      </c>
      <c r="C169" s="10">
        <f t="shared" si="17"/>
        <v>1.8029627293956851E-2</v>
      </c>
      <c r="D169" s="4">
        <f t="shared" si="18"/>
        <v>209506</v>
      </c>
      <c r="E169" s="4">
        <f t="shared" si="19"/>
        <v>1353764</v>
      </c>
      <c r="F169" s="10">
        <f t="shared" si="20"/>
        <v>0.12922727518314048</v>
      </c>
      <c r="G169" s="26">
        <f t="shared" si="14"/>
        <v>3439.4188462587686</v>
      </c>
      <c r="H169" s="26">
        <f t="shared" si="15"/>
        <v>227.85402834607609</v>
      </c>
      <c r="I169" s="26">
        <f t="shared" si="16"/>
        <v>16.286115592108825</v>
      </c>
    </row>
    <row r="170" spans="1:9" x14ac:dyDescent="0.25">
      <c r="A170" s="2">
        <v>44020</v>
      </c>
      <c r="B170" s="3">
        <v>12041480</v>
      </c>
      <c r="C170" s="10">
        <f t="shared" si="17"/>
        <v>1.7910830812397638E-2</v>
      </c>
      <c r="D170" s="4">
        <f t="shared" si="18"/>
        <v>211878</v>
      </c>
      <c r="E170" s="4">
        <f t="shared" si="19"/>
        <v>1348929</v>
      </c>
      <c r="F170" s="10">
        <f t="shared" si="20"/>
        <v>0.12615595660941903</v>
      </c>
      <c r="G170" s="26">
        <f t="shared" si="14"/>
        <v>3470.0835724806398</v>
      </c>
      <c r="H170" s="26">
        <f t="shared" si="15"/>
        <v>229.20633818249038</v>
      </c>
      <c r="I170" s="26">
        <f t="shared" si="16"/>
        <v>16.303867913878502</v>
      </c>
    </row>
    <row r="171" spans="1:9" x14ac:dyDescent="0.25">
      <c r="A171" s="2">
        <v>44021</v>
      </c>
      <c r="B171" s="3">
        <v>12268518</v>
      </c>
      <c r="C171" s="10">
        <f t="shared" si="17"/>
        <v>1.8854659061842804E-2</v>
      </c>
      <c r="D171" s="4">
        <f t="shared" si="18"/>
        <v>227038</v>
      </c>
      <c r="E171" s="4">
        <f t="shared" si="19"/>
        <v>1398779</v>
      </c>
      <c r="F171" s="10">
        <f t="shared" si="20"/>
        <v>0.12868561057445813</v>
      </c>
      <c r="G171" s="26">
        <f t="shared" si="14"/>
        <v>3502.6444295703209</v>
      </c>
      <c r="H171" s="26">
        <f t="shared" si="15"/>
        <v>230.63791402483781</v>
      </c>
      <c r="I171" s="26">
        <f t="shared" si="16"/>
        <v>16.322547026996226</v>
      </c>
    </row>
    <row r="172" spans="1:9" x14ac:dyDescent="0.25">
      <c r="A172" s="2">
        <v>44022</v>
      </c>
      <c r="B172" s="3">
        <v>12498467</v>
      </c>
      <c r="C172" s="10">
        <f t="shared" si="17"/>
        <v>1.8743013622346316E-2</v>
      </c>
      <c r="D172" s="4">
        <f t="shared" si="18"/>
        <v>229949</v>
      </c>
      <c r="E172" s="4">
        <f t="shared" si="19"/>
        <v>1423589</v>
      </c>
      <c r="F172" s="10">
        <f t="shared" si="20"/>
        <v>0.12854218348951565</v>
      </c>
      <c r="G172" s="26">
        <f t="shared" si="14"/>
        <v>3535.3171003461625</v>
      </c>
      <c r="H172" s="26">
        <f t="shared" si="15"/>
        <v>232.06995388519132</v>
      </c>
      <c r="I172" s="26">
        <f t="shared" si="16"/>
        <v>16.341116554751629</v>
      </c>
    </row>
    <row r="173" spans="1:9" x14ac:dyDescent="0.25">
      <c r="A173" s="2">
        <v>44023</v>
      </c>
      <c r="B173" s="3">
        <v>12717908</v>
      </c>
      <c r="C173" s="10">
        <f t="shared" si="17"/>
        <v>1.755743324361303E-2</v>
      </c>
      <c r="D173" s="4">
        <f t="shared" si="18"/>
        <v>219441</v>
      </c>
      <c r="E173" s="4">
        <f t="shared" si="19"/>
        <v>1450599</v>
      </c>
      <c r="F173" s="10">
        <f t="shared" si="20"/>
        <v>0.12874405059806207</v>
      </c>
      <c r="G173" s="26">
        <f t="shared" si="14"/>
        <v>3566.2176041290581</v>
      </c>
      <c r="H173" s="26">
        <f t="shared" si="15"/>
        <v>233.42026602028156</v>
      </c>
      <c r="I173" s="26">
        <f t="shared" si="16"/>
        <v>16.358521636941528</v>
      </c>
    </row>
    <row r="174" spans="1:9" x14ac:dyDescent="0.25">
      <c r="A174" s="2">
        <v>44024</v>
      </c>
      <c r="B174" s="3">
        <v>12910357</v>
      </c>
      <c r="C174" s="10">
        <f t="shared" si="17"/>
        <v>1.513212707624545E-2</v>
      </c>
      <c r="D174" s="4">
        <f t="shared" si="18"/>
        <v>192449</v>
      </c>
      <c r="E174" s="4">
        <f t="shared" si="19"/>
        <v>1460650</v>
      </c>
      <c r="F174" s="10">
        <f t="shared" si="20"/>
        <v>0.1275709500688533</v>
      </c>
      <c r="G174" s="26">
        <f t="shared" si="14"/>
        <v>3593.0985235587405</v>
      </c>
      <c r="H174" s="26">
        <f t="shared" si="15"/>
        <v>234.59175839375669</v>
      </c>
      <c r="I174" s="26">
        <f t="shared" si="16"/>
        <v>16.373540415422674</v>
      </c>
    </row>
    <row r="175" spans="1:9" x14ac:dyDescent="0.25">
      <c r="A175" s="2">
        <v>44025</v>
      </c>
      <c r="B175" s="3">
        <v>13104391</v>
      </c>
      <c r="C175" s="10">
        <f t="shared" si="17"/>
        <v>1.5029328778437323E-2</v>
      </c>
      <c r="D175" s="4">
        <f t="shared" si="18"/>
        <v>194034</v>
      </c>
      <c r="E175" s="4">
        <f t="shared" si="19"/>
        <v>1484295</v>
      </c>
      <c r="F175" s="10">
        <f t="shared" si="20"/>
        <v>0.12773517533762199</v>
      </c>
      <c r="G175" s="26">
        <f t="shared" si="14"/>
        <v>3619.998756905864</v>
      </c>
      <c r="H175" s="26">
        <f t="shared" si="15"/>
        <v>235.76117153826939</v>
      </c>
      <c r="I175" s="26">
        <f t="shared" si="16"/>
        <v>16.388457922847174</v>
      </c>
    </row>
    <row r="176" spans="1:9" x14ac:dyDescent="0.25">
      <c r="A176" s="2">
        <v>44026</v>
      </c>
      <c r="B176" s="3">
        <v>13324057</v>
      </c>
      <c r="C176" s="10">
        <f t="shared" si="17"/>
        <v>1.6762778216858676E-2</v>
      </c>
      <c r="D176" s="4">
        <f t="shared" si="18"/>
        <v>219666</v>
      </c>
      <c r="E176" s="4">
        <f t="shared" si="19"/>
        <v>1494455</v>
      </c>
      <c r="F176" s="10">
        <f t="shared" si="20"/>
        <v>0.1263318072746657</v>
      </c>
      <c r="G176" s="26">
        <f t="shared" si="14"/>
        <v>3650.2132814398669</v>
      </c>
      <c r="H176" s="26">
        <f t="shared" si="15"/>
        <v>237.07121599486874</v>
      </c>
      <c r="I176" s="26">
        <f t="shared" si="16"/>
        <v>16.405081756281152</v>
      </c>
    </row>
    <row r="177" spans="1:9" x14ac:dyDescent="0.25">
      <c r="A177" s="2">
        <v>44027</v>
      </c>
      <c r="B177" s="3">
        <v>13554477</v>
      </c>
      <c r="C177" s="10">
        <f t="shared" si="17"/>
        <v>1.7293531542232232E-2</v>
      </c>
      <c r="D177" s="4">
        <f t="shared" si="18"/>
        <v>230420</v>
      </c>
      <c r="E177" s="4">
        <f t="shared" si="19"/>
        <v>1512997</v>
      </c>
      <c r="F177" s="10">
        <f t="shared" si="20"/>
        <v>0.12564875746170737</v>
      </c>
      <c r="G177" s="26">
        <f t="shared" si="14"/>
        <v>3681.6405310676382</v>
      </c>
      <c r="H177" s="26">
        <f t="shared" si="15"/>
        <v>238.43001255898935</v>
      </c>
      <c r="I177" s="26">
        <f t="shared" si="16"/>
        <v>16.422227456622032</v>
      </c>
    </row>
    <row r="178" spans="1:9" x14ac:dyDescent="0.25">
      <c r="A178" s="2">
        <v>44028</v>
      </c>
      <c r="B178" s="3">
        <v>13805296</v>
      </c>
      <c r="C178" s="10">
        <f t="shared" si="17"/>
        <v>1.8504513305825032E-2</v>
      </c>
      <c r="D178" s="4">
        <f t="shared" si="18"/>
        <v>250819</v>
      </c>
      <c r="E178" s="4">
        <f t="shared" si="19"/>
        <v>1536778</v>
      </c>
      <c r="F178" s="10">
        <f t="shared" si="20"/>
        <v>0.12526191019974867</v>
      </c>
      <c r="G178" s="26">
        <f t="shared" si="14"/>
        <v>3715.5478734636163</v>
      </c>
      <c r="H178" s="26">
        <f t="shared" si="15"/>
        <v>239.89171040562354</v>
      </c>
      <c r="I178" s="26">
        <f t="shared" si="16"/>
        <v>16.440562844623226</v>
      </c>
    </row>
    <row r="179" spans="1:9" x14ac:dyDescent="0.25">
      <c r="A179" s="2">
        <v>44029</v>
      </c>
      <c r="B179" s="3">
        <v>14055299</v>
      </c>
      <c r="C179" s="10">
        <f t="shared" si="17"/>
        <v>1.8109209683008665E-2</v>
      </c>
      <c r="D179" s="4">
        <f t="shared" si="18"/>
        <v>250003</v>
      </c>
      <c r="E179" s="4">
        <f t="shared" si="19"/>
        <v>1556832</v>
      </c>
      <c r="F179" s="10">
        <f t="shared" si="20"/>
        <v>0.12456183626359937</v>
      </c>
      <c r="G179" s="26">
        <f t="shared" si="14"/>
        <v>3749.0397437210504</v>
      </c>
      <c r="H179" s="26">
        <f t="shared" si="15"/>
        <v>241.33113918181229</v>
      </c>
      <c r="I179" s="26">
        <f t="shared" si="16"/>
        <v>16.458510035664617</v>
      </c>
    </row>
    <row r="180" spans="1:9" x14ac:dyDescent="0.25">
      <c r="A180" s="2">
        <v>44030</v>
      </c>
      <c r="B180" s="3">
        <v>14292922</v>
      </c>
      <c r="C180" s="10">
        <f t="shared" si="17"/>
        <v>1.6906292779683918E-2</v>
      </c>
      <c r="D180" s="4">
        <f t="shared" si="18"/>
        <v>237623</v>
      </c>
      <c r="E180" s="4">
        <f t="shared" si="19"/>
        <v>1575014</v>
      </c>
      <c r="F180" s="10">
        <f t="shared" si="20"/>
        <v>0.12384222310776269</v>
      </c>
      <c r="G180" s="26">
        <f t="shared" si="14"/>
        <v>3780.5981008300791</v>
      </c>
      <c r="H180" s="26">
        <f t="shared" si="15"/>
        <v>242.68355111689849</v>
      </c>
      <c r="I180" s="26">
        <f t="shared" si="16"/>
        <v>16.47527500765954</v>
      </c>
    </row>
    <row r="181" spans="1:9" x14ac:dyDescent="0.25">
      <c r="A181" s="2">
        <v>44031</v>
      </c>
      <c r="B181" s="3">
        <v>14507491</v>
      </c>
      <c r="C181" s="10">
        <f t="shared" si="17"/>
        <v>1.5012255716500889E-2</v>
      </c>
      <c r="D181" s="4">
        <f t="shared" si="18"/>
        <v>214569</v>
      </c>
      <c r="E181" s="4">
        <f t="shared" si="19"/>
        <v>1597134</v>
      </c>
      <c r="F181" s="10">
        <f t="shared" si="20"/>
        <v>0.12370951477174488</v>
      </c>
      <c r="G181" s="26">
        <f t="shared" si="14"/>
        <v>3808.8700424141539</v>
      </c>
      <c r="H181" s="26">
        <f t="shared" si="15"/>
        <v>243.89193346709635</v>
      </c>
      <c r="I181" s="26">
        <f t="shared" si="16"/>
        <v>16.490175694677934</v>
      </c>
    </row>
    <row r="182" spans="1:9" x14ac:dyDescent="0.25">
      <c r="A182" s="2">
        <v>44032</v>
      </c>
      <c r="B182" s="32">
        <v>14703293</v>
      </c>
      <c r="C182" s="10">
        <f t="shared" si="17"/>
        <v>1.3496613577082428E-2</v>
      </c>
      <c r="D182" s="4">
        <f t="shared" si="18"/>
        <v>195802</v>
      </c>
      <c r="E182" s="4">
        <f t="shared" si="19"/>
        <v>1598902</v>
      </c>
      <c r="F182" s="10">
        <f t="shared" si="20"/>
        <v>0.12201269025016119</v>
      </c>
      <c r="G182" s="26">
        <f t="shared" si="14"/>
        <v>3834.4873190558342</v>
      </c>
      <c r="H182" s="26">
        <f t="shared" si="15"/>
        <v>244.9842722098669</v>
      </c>
      <c r="I182" s="26">
        <f t="shared" si="16"/>
        <v>16.503582040267105</v>
      </c>
    </row>
    <row r="183" spans="1:9" x14ac:dyDescent="0.25">
      <c r="A183" s="6">
        <v>44033</v>
      </c>
      <c r="B183" s="3">
        <v>14947428</v>
      </c>
      <c r="C183" s="10">
        <f t="shared" si="17"/>
        <v>1.660410358414266E-2</v>
      </c>
      <c r="D183" s="4">
        <f t="shared" si="18"/>
        <v>244135</v>
      </c>
      <c r="E183" s="4">
        <f t="shared" si="19"/>
        <v>1623371</v>
      </c>
      <c r="F183" s="10">
        <f t="shared" si="20"/>
        <v>0.12183759045762113</v>
      </c>
      <c r="G183" s="26">
        <f t="shared" si="14"/>
        <v>3866.190372964063</v>
      </c>
      <c r="H183" s="26">
        <f t="shared" si="15"/>
        <v>246.33275083996011</v>
      </c>
      <c r="I183" s="26">
        <f t="shared" si="16"/>
        <v>16.520049802866588</v>
      </c>
    </row>
    <row r="184" spans="1:9" x14ac:dyDescent="0.25">
      <c r="A184" s="2">
        <v>44034</v>
      </c>
      <c r="B184" s="3">
        <v>15229740</v>
      </c>
      <c r="C184" s="10">
        <f t="shared" si="17"/>
        <v>1.8886995140568574E-2</v>
      </c>
      <c r="D184" s="4">
        <f t="shared" si="18"/>
        <v>282312</v>
      </c>
      <c r="E184" s="4">
        <f t="shared" si="19"/>
        <v>1675263</v>
      </c>
      <c r="F184" s="10">
        <f t="shared" si="20"/>
        <v>0.12359480930175322</v>
      </c>
      <c r="G184" s="26">
        <f t="shared" si="14"/>
        <v>3902.5299486358845</v>
      </c>
      <c r="H184" s="26">
        <f t="shared" si="15"/>
        <v>247.87391700645429</v>
      </c>
      <c r="I184" s="26">
        <f t="shared" si="16"/>
        <v>16.538760653156352</v>
      </c>
    </row>
    <row r="185" spans="1:9" x14ac:dyDescent="0.25">
      <c r="A185" s="2">
        <v>44035</v>
      </c>
      <c r="B185" s="3">
        <v>15511157</v>
      </c>
      <c r="C185" s="10">
        <f t="shared" si="17"/>
        <v>1.847812241049418E-2</v>
      </c>
      <c r="D185" s="4">
        <f t="shared" si="18"/>
        <v>281417</v>
      </c>
      <c r="E185" s="4">
        <f t="shared" si="19"/>
        <v>1705861</v>
      </c>
      <c r="F185" s="10">
        <f t="shared" si="20"/>
        <v>0.12356569536792257</v>
      </c>
      <c r="G185" s="26">
        <f t="shared" si="14"/>
        <v>3938.4206225338603</v>
      </c>
      <c r="H185" s="26">
        <f t="shared" si="15"/>
        <v>249.39135674941295</v>
      </c>
      <c r="I185" s="26">
        <f t="shared" si="16"/>
        <v>16.557070129404671</v>
      </c>
    </row>
    <row r="186" spans="1:9" x14ac:dyDescent="0.25">
      <c r="A186" s="2">
        <v>44036</v>
      </c>
      <c r="B186" s="3">
        <v>15792390</v>
      </c>
      <c r="C186" s="10">
        <f t="shared" si="17"/>
        <v>1.8131013695496634E-2</v>
      </c>
      <c r="D186" s="4">
        <f t="shared" si="18"/>
        <v>281233</v>
      </c>
      <c r="E186" s="4">
        <f t="shared" si="19"/>
        <v>1737091</v>
      </c>
      <c r="F186" s="10">
        <f t="shared" si="20"/>
        <v>0.12358975785573825</v>
      </c>
      <c r="G186" s="26">
        <f t="shared" si="14"/>
        <v>3973.964015941765</v>
      </c>
      <c r="H186" s="26">
        <f t="shared" si="15"/>
        <v>250.88957751953077</v>
      </c>
      <c r="I186" s="26">
        <f t="shared" si="16"/>
        <v>16.57503873639909</v>
      </c>
    </row>
    <row r="187" spans="1:9" x14ac:dyDescent="0.25">
      <c r="A187" s="29">
        <v>44037</v>
      </c>
      <c r="B187" s="3">
        <v>16046986</v>
      </c>
      <c r="C187" s="10">
        <f t="shared" si="17"/>
        <v>1.6121435704158804E-2</v>
      </c>
      <c r="D187" s="4">
        <f t="shared" si="18"/>
        <v>254596</v>
      </c>
      <c r="E187" s="4">
        <f t="shared" si="19"/>
        <v>1754064</v>
      </c>
      <c r="F187" s="10">
        <f t="shared" si="20"/>
        <v>0.12272256155879113</v>
      </c>
      <c r="G187" s="26">
        <f t="shared" si="14"/>
        <v>4005.8689444364004</v>
      </c>
      <c r="H187" s="26">
        <f t="shared" si="15"/>
        <v>252.23062996533523</v>
      </c>
      <c r="I187" s="26">
        <f t="shared" si="16"/>
        <v>16.5910316017439</v>
      </c>
    </row>
    <row r="188" spans="1:9" x14ac:dyDescent="0.25">
      <c r="A188" s="2">
        <v>44038</v>
      </c>
      <c r="B188" s="3">
        <v>16252541</v>
      </c>
      <c r="C188" s="10">
        <f t="shared" si="17"/>
        <v>1.2809570594752184E-2</v>
      </c>
      <c r="D188" s="4">
        <f t="shared" si="18"/>
        <v>205555</v>
      </c>
      <c r="E188" s="4">
        <f t="shared" si="19"/>
        <v>1745050</v>
      </c>
      <c r="F188" s="10">
        <f t="shared" si="20"/>
        <v>0.12028613355679491</v>
      </c>
      <c r="G188" s="26">
        <f t="shared" si="14"/>
        <v>4031.4440340900182</v>
      </c>
      <c r="H188" s="26">
        <f t="shared" si="15"/>
        <v>253.30305251334761</v>
      </c>
      <c r="I188" s="26">
        <f t="shared" si="16"/>
        <v>16.603759823746397</v>
      </c>
    </row>
    <row r="189" spans="1:9" x14ac:dyDescent="0.25">
      <c r="A189" s="2">
        <v>44039</v>
      </c>
      <c r="B189" s="3">
        <v>16481230</v>
      </c>
      <c r="C189" s="10">
        <f t="shared" si="17"/>
        <v>1.4070968964176034E-2</v>
      </c>
      <c r="D189" s="4">
        <f t="shared" si="18"/>
        <v>228689</v>
      </c>
      <c r="E189" s="4">
        <f t="shared" si="19"/>
        <v>1777937</v>
      </c>
      <c r="F189" s="10">
        <f t="shared" si="20"/>
        <v>0.12092100728727911</v>
      </c>
      <c r="G189" s="26">
        <f t="shared" si="14"/>
        <v>4059.7081175867802</v>
      </c>
      <c r="H189" s="26">
        <f t="shared" si="15"/>
        <v>254.48559635328158</v>
      </c>
      <c r="I189" s="26">
        <f t="shared" si="16"/>
        <v>16.617732715582807</v>
      </c>
    </row>
    <row r="190" spans="1:9" x14ac:dyDescent="0.25">
      <c r="A190" s="2">
        <v>44040</v>
      </c>
      <c r="B190" s="3">
        <v>16687318</v>
      </c>
      <c r="C190" s="10">
        <f t="shared" si="17"/>
        <v>1.2504406527910739E-2</v>
      </c>
      <c r="D190" s="4">
        <f t="shared" si="18"/>
        <v>206088</v>
      </c>
      <c r="E190" s="4">
        <f t="shared" si="19"/>
        <v>1739890</v>
      </c>
      <c r="F190" s="10">
        <f t="shared" si="20"/>
        <v>0.11640062758623089</v>
      </c>
      <c r="G190" s="26">
        <f t="shared" si="14"/>
        <v>4085.0113830930754</v>
      </c>
      <c r="H190" s="26">
        <f t="shared" si="15"/>
        <v>255.54193599615022</v>
      </c>
      <c r="I190" s="26">
        <f t="shared" si="16"/>
        <v>16.630159587698227</v>
      </c>
    </row>
    <row r="191" spans="1:9" x14ac:dyDescent="0.25">
      <c r="A191" s="2">
        <v>44041</v>
      </c>
      <c r="B191" s="3">
        <v>17029155</v>
      </c>
      <c r="C191" s="10">
        <f t="shared" si="17"/>
        <v>2.048483764736786E-2</v>
      </c>
      <c r="D191" s="4">
        <f t="shared" si="18"/>
        <v>341837</v>
      </c>
      <c r="E191" s="4">
        <f t="shared" si="19"/>
        <v>1799415</v>
      </c>
      <c r="F191" s="10">
        <f t="shared" si="20"/>
        <v>0.11815139326081732</v>
      </c>
      <c r="G191" s="26">
        <f t="shared" si="14"/>
        <v>4126.6396741174285</v>
      </c>
      <c r="H191" s="26">
        <f t="shared" si="15"/>
        <v>257.27506671319679</v>
      </c>
      <c r="I191" s="26">
        <f t="shared" si="16"/>
        <v>16.65043743308723</v>
      </c>
    </row>
    <row r="192" spans="1:9" x14ac:dyDescent="0.25">
      <c r="A192" s="2">
        <v>44042</v>
      </c>
      <c r="B192" s="3">
        <v>17305917</v>
      </c>
      <c r="C192" s="10">
        <f t="shared" si="17"/>
        <v>1.6252245046803449E-2</v>
      </c>
      <c r="D192" s="4">
        <f t="shared" si="18"/>
        <v>276762</v>
      </c>
      <c r="E192" s="4">
        <f t="shared" si="19"/>
        <v>1794760</v>
      </c>
      <c r="F192" s="10">
        <f t="shared" si="20"/>
        <v>0.11570768060693344</v>
      </c>
      <c r="G192" s="26">
        <f t="shared" si="14"/>
        <v>4160.0381007870592</v>
      </c>
      <c r="H192" s="26">
        <f t="shared" si="15"/>
        <v>258.66134935958411</v>
      </c>
      <c r="I192" s="26">
        <f t="shared" si="16"/>
        <v>16.666559024112821</v>
      </c>
    </row>
    <row r="193" spans="1:9" x14ac:dyDescent="0.25">
      <c r="A193" s="2">
        <v>44043</v>
      </c>
      <c r="B193" s="3">
        <v>17591968</v>
      </c>
      <c r="C193" s="10">
        <f t="shared" si="17"/>
        <v>1.6529086554615935E-2</v>
      </c>
      <c r="D193" s="4">
        <f t="shared" si="18"/>
        <v>286051</v>
      </c>
      <c r="E193" s="4">
        <f t="shared" si="19"/>
        <v>1799578</v>
      </c>
      <c r="F193" s="10">
        <f t="shared" si="20"/>
        <v>0.11395222635712517</v>
      </c>
      <c r="G193" s="26">
        <f t="shared" si="14"/>
        <v>4194.278006999536</v>
      </c>
      <c r="H193" s="26">
        <f t="shared" si="15"/>
        <v>260.07871383991505</v>
      </c>
      <c r="I193" s="26">
        <f t="shared" si="16"/>
        <v>16.682952992206438</v>
      </c>
    </row>
    <row r="194" spans="1:9" x14ac:dyDescent="0.25">
      <c r="A194" s="2">
        <v>44044</v>
      </c>
      <c r="B194" s="3">
        <v>17849853</v>
      </c>
      <c r="C194" s="10">
        <f t="shared" si="17"/>
        <v>1.4659246765341916E-2</v>
      </c>
      <c r="D194" s="4">
        <f t="shared" si="18"/>
        <v>257885</v>
      </c>
      <c r="E194" s="4">
        <f t="shared" si="19"/>
        <v>1802867</v>
      </c>
      <c r="F194" s="10">
        <f t="shared" si="20"/>
        <v>0.11234925985477896</v>
      </c>
      <c r="G194" s="26">
        <f t="shared" si="14"/>
        <v>4224.9086380654435</v>
      </c>
      <c r="H194" s="26">
        <f t="shared" si="15"/>
        <v>261.34340669180085</v>
      </c>
      <c r="I194" s="26">
        <f t="shared" si="16"/>
        <v>16.697505830861893</v>
      </c>
    </row>
    <row r="195" spans="1:9" x14ac:dyDescent="0.25">
      <c r="A195" s="2">
        <v>44045</v>
      </c>
      <c r="B195" s="3">
        <v>18079516</v>
      </c>
      <c r="C195" s="10">
        <f t="shared" si="17"/>
        <v>1.2866380468231409E-2</v>
      </c>
      <c r="D195" s="4">
        <f t="shared" si="18"/>
        <v>229663</v>
      </c>
      <c r="E195" s="4">
        <f t="shared" si="19"/>
        <v>1826975</v>
      </c>
      <c r="F195" s="10">
        <f t="shared" si="20"/>
        <v>0.11241165304551455</v>
      </c>
      <c r="G195" s="26">
        <f t="shared" ref="G195:G258" si="21">SQRT(B195)</f>
        <v>4252.0014111004248</v>
      </c>
      <c r="H195" s="26">
        <f t="shared" ref="H195:H258" si="22">B195^(1/3)</f>
        <v>262.4594815767519</v>
      </c>
      <c r="I195" s="26">
        <f t="shared" ref="I195:I258" si="23">LN(B195)</f>
        <v>16.710290142658479</v>
      </c>
    </row>
    <row r="196" spans="1:9" x14ac:dyDescent="0.25">
      <c r="A196" s="2">
        <v>44046</v>
      </c>
      <c r="B196" s="3">
        <v>18282208</v>
      </c>
      <c r="C196" s="10">
        <f t="shared" ref="C196:C259" si="24">+B196/B195-1</f>
        <v>1.1211140829212374E-2</v>
      </c>
      <c r="D196" s="4">
        <f t="shared" ref="D196:D259" si="25">B196-B195</f>
        <v>202692</v>
      </c>
      <c r="E196" s="4">
        <f t="shared" si="19"/>
        <v>1800978</v>
      </c>
      <c r="F196" s="10">
        <f t="shared" si="20"/>
        <v>0.10927448982873245</v>
      </c>
      <c r="G196" s="26">
        <f t="shared" si="21"/>
        <v>4275.7698721984561</v>
      </c>
      <c r="H196" s="26">
        <f t="shared" si="22"/>
        <v>263.43666225723246</v>
      </c>
      <c r="I196" s="26">
        <f t="shared" si="23"/>
        <v>16.721438904442195</v>
      </c>
    </row>
    <row r="197" spans="1:9" x14ac:dyDescent="0.25">
      <c r="A197" s="2">
        <v>44047</v>
      </c>
      <c r="B197" s="3">
        <v>18540119</v>
      </c>
      <c r="C197" s="10">
        <f t="shared" si="24"/>
        <v>1.4107212870567931E-2</v>
      </c>
      <c r="D197" s="4">
        <f t="shared" si="25"/>
        <v>257911</v>
      </c>
      <c r="E197" s="4">
        <f t="shared" si="19"/>
        <v>1852801</v>
      </c>
      <c r="F197" s="10">
        <f t="shared" si="20"/>
        <v>0.11103048434745476</v>
      </c>
      <c r="G197" s="26">
        <f t="shared" si="21"/>
        <v>4305.8238468381405</v>
      </c>
      <c r="H197" s="26">
        <f t="shared" si="22"/>
        <v>264.66966790653112</v>
      </c>
      <c r="I197" s="26">
        <f t="shared" si="23"/>
        <v>16.73544753663586</v>
      </c>
    </row>
    <row r="198" spans="1:9" x14ac:dyDescent="0.25">
      <c r="A198" s="2">
        <v>44048</v>
      </c>
      <c r="B198" s="3">
        <v>18811953</v>
      </c>
      <c r="C198" s="10">
        <f t="shared" si="24"/>
        <v>1.4661933939043248E-2</v>
      </c>
      <c r="D198" s="4">
        <f t="shared" si="25"/>
        <v>271834</v>
      </c>
      <c r="E198" s="4">
        <f t="shared" si="19"/>
        <v>1782798</v>
      </c>
      <c r="F198" s="10">
        <f t="shared" si="20"/>
        <v>0.10469092565074427</v>
      </c>
      <c r="G198" s="26">
        <f t="shared" si="21"/>
        <v>4337.2748356542961</v>
      </c>
      <c r="H198" s="26">
        <f t="shared" si="22"/>
        <v>265.95692011556389</v>
      </c>
      <c r="I198" s="26">
        <f t="shared" si="23"/>
        <v>16.75000302363868</v>
      </c>
    </row>
    <row r="199" spans="1:9" x14ac:dyDescent="0.25">
      <c r="A199" s="2">
        <v>44049</v>
      </c>
      <c r="B199" s="3">
        <v>19097149</v>
      </c>
      <c r="C199" s="10">
        <f t="shared" si="24"/>
        <v>1.516036107468488E-2</v>
      </c>
      <c r="D199" s="4">
        <f t="shared" si="25"/>
        <v>285196</v>
      </c>
      <c r="E199" s="4">
        <f t="shared" si="19"/>
        <v>1791232</v>
      </c>
      <c r="F199" s="10">
        <f t="shared" si="20"/>
        <v>0.10350402119691202</v>
      </c>
      <c r="G199" s="26">
        <f t="shared" si="21"/>
        <v>4370.02848960965</v>
      </c>
      <c r="H199" s="26">
        <f t="shared" si="22"/>
        <v>267.29418588060992</v>
      </c>
      <c r="I199" s="26">
        <f t="shared" si="23"/>
        <v>16.765049614859723</v>
      </c>
    </row>
    <row r="200" spans="1:9" x14ac:dyDescent="0.25">
      <c r="A200" s="2">
        <v>44050</v>
      </c>
      <c r="B200" s="3">
        <v>19378036</v>
      </c>
      <c r="C200" s="10">
        <f t="shared" si="24"/>
        <v>1.4708321121650103E-2</v>
      </c>
      <c r="D200" s="4">
        <f t="shared" si="25"/>
        <v>280887</v>
      </c>
      <c r="E200" s="4">
        <f t="shared" si="19"/>
        <v>1786068</v>
      </c>
      <c r="F200" s="10">
        <f t="shared" si="20"/>
        <v>0.10152746980894918</v>
      </c>
      <c r="G200" s="26">
        <f t="shared" si="21"/>
        <v>4402.0490683317012</v>
      </c>
      <c r="H200" s="26">
        <f t="shared" si="22"/>
        <v>268.59829577733643</v>
      </c>
      <c r="I200" s="26">
        <f t="shared" si="23"/>
        <v>16.779650817702223</v>
      </c>
    </row>
    <row r="201" spans="1:9" x14ac:dyDescent="0.25">
      <c r="A201" s="2">
        <v>44051</v>
      </c>
      <c r="B201" s="3">
        <v>19637506</v>
      </c>
      <c r="C201" s="10">
        <f t="shared" si="24"/>
        <v>1.3389901845574093E-2</v>
      </c>
      <c r="D201" s="4">
        <f t="shared" si="25"/>
        <v>259470</v>
      </c>
      <c r="E201" s="4">
        <f t="shared" si="19"/>
        <v>1787653</v>
      </c>
      <c r="F201" s="10">
        <f t="shared" si="20"/>
        <v>0.10014945221117508</v>
      </c>
      <c r="G201" s="26">
        <f t="shared" si="21"/>
        <v>4431.4225706876568</v>
      </c>
      <c r="H201" s="26">
        <f t="shared" si="22"/>
        <v>269.7918194069652</v>
      </c>
      <c r="I201" s="26">
        <f t="shared" si="23"/>
        <v>16.79295186708384</v>
      </c>
    </row>
    <row r="202" spans="1:9" x14ac:dyDescent="0.25">
      <c r="A202" s="2">
        <v>44052</v>
      </c>
      <c r="B202" s="3">
        <v>19861683</v>
      </c>
      <c r="C202" s="10">
        <f t="shared" si="24"/>
        <v>1.1415757174052521E-2</v>
      </c>
      <c r="D202" s="4">
        <f t="shared" si="25"/>
        <v>224177</v>
      </c>
      <c r="E202" s="4">
        <f t="shared" ref="E202:E265" si="26">B202-B195</f>
        <v>1782167</v>
      </c>
      <c r="F202" s="10">
        <f t="shared" ref="F202:F265" si="27">E202/B195</f>
        <v>9.8573822440821982E-2</v>
      </c>
      <c r="G202" s="26">
        <f t="shared" si="21"/>
        <v>4456.6448142072077</v>
      </c>
      <c r="H202" s="26">
        <f t="shared" si="22"/>
        <v>270.81456339084048</v>
      </c>
      <c r="I202" s="26">
        <f t="shared" si="23"/>
        <v>16.804302956193215</v>
      </c>
    </row>
    <row r="203" spans="1:9" x14ac:dyDescent="0.25">
      <c r="A203" s="2">
        <v>44053</v>
      </c>
      <c r="B203" s="3">
        <v>20089624</v>
      </c>
      <c r="C203" s="10">
        <f t="shared" si="24"/>
        <v>1.1476419193680698E-2</v>
      </c>
      <c r="D203" s="4">
        <f t="shared" si="25"/>
        <v>227941</v>
      </c>
      <c r="E203" s="4">
        <f t="shared" si="26"/>
        <v>1807416</v>
      </c>
      <c r="F203" s="10">
        <f t="shared" si="27"/>
        <v>9.8862019292199274E-2</v>
      </c>
      <c r="G203" s="26">
        <f t="shared" si="21"/>
        <v>4482.1450221964033</v>
      </c>
      <c r="H203" s="26">
        <f t="shared" si="22"/>
        <v>271.84661911873502</v>
      </c>
      <c r="I203" s="26">
        <f t="shared" si="23"/>
        <v>16.815714020836982</v>
      </c>
    </row>
    <row r="204" spans="1:9" x14ac:dyDescent="0.25">
      <c r="A204" s="2">
        <v>44054</v>
      </c>
      <c r="B204" s="3">
        <v>20343589</v>
      </c>
      <c r="C204" s="10">
        <f t="shared" si="24"/>
        <v>1.2641600460018498E-2</v>
      </c>
      <c r="D204" s="4">
        <f t="shared" si="25"/>
        <v>253965</v>
      </c>
      <c r="E204" s="4">
        <f t="shared" si="26"/>
        <v>1803470</v>
      </c>
      <c r="F204" s="10">
        <f t="shared" si="27"/>
        <v>9.7273917173886532E-2</v>
      </c>
      <c r="G204" s="26">
        <f t="shared" si="21"/>
        <v>4510.3867905092129</v>
      </c>
      <c r="H204" s="26">
        <f t="shared" si="22"/>
        <v>272.98735109360672</v>
      </c>
      <c r="I204" s="26">
        <f t="shared" si="23"/>
        <v>16.828276383363306</v>
      </c>
    </row>
    <row r="205" spans="1:9" x14ac:dyDescent="0.25">
      <c r="A205" s="2">
        <v>44055</v>
      </c>
      <c r="B205" s="3">
        <v>20630768</v>
      </c>
      <c r="C205" s="10">
        <f t="shared" si="24"/>
        <v>1.4116437370023549E-2</v>
      </c>
      <c r="D205" s="4">
        <f t="shared" si="25"/>
        <v>287179</v>
      </c>
      <c r="E205" s="4">
        <f t="shared" si="26"/>
        <v>1818815</v>
      </c>
      <c r="F205" s="10">
        <f t="shared" si="27"/>
        <v>9.6684007237313421E-2</v>
      </c>
      <c r="G205" s="26">
        <f t="shared" si="21"/>
        <v>4542.1105226535383</v>
      </c>
      <c r="H205" s="26">
        <f t="shared" si="22"/>
        <v>274.26588997759393</v>
      </c>
      <c r="I205" s="26">
        <f t="shared" si="23"/>
        <v>16.842294111693342</v>
      </c>
    </row>
    <row r="206" spans="1:9" x14ac:dyDescent="0.25">
      <c r="A206" s="2">
        <v>44056</v>
      </c>
      <c r="B206" s="3">
        <v>20905995</v>
      </c>
      <c r="C206" s="10">
        <f t="shared" si="24"/>
        <v>1.3340608551266619E-2</v>
      </c>
      <c r="D206" s="4">
        <f t="shared" si="25"/>
        <v>275227</v>
      </c>
      <c r="E206" s="4">
        <f t="shared" si="26"/>
        <v>1808846</v>
      </c>
      <c r="F206" s="10">
        <f t="shared" si="27"/>
        <v>9.4718117348301573E-2</v>
      </c>
      <c r="G206" s="26">
        <f t="shared" si="21"/>
        <v>4572.3074043637971</v>
      </c>
      <c r="H206" s="26">
        <f t="shared" si="22"/>
        <v>275.48013093379086</v>
      </c>
      <c r="I206" s="26">
        <f t="shared" si="23"/>
        <v>16.855546517908973</v>
      </c>
    </row>
    <row r="207" spans="1:9" x14ac:dyDescent="0.25">
      <c r="A207" s="2">
        <v>44057</v>
      </c>
      <c r="B207" s="3">
        <v>21159927</v>
      </c>
      <c r="C207" s="10">
        <f t="shared" si="24"/>
        <v>1.2146372368308622E-2</v>
      </c>
      <c r="D207" s="4">
        <f t="shared" si="25"/>
        <v>253932</v>
      </c>
      <c r="E207" s="4">
        <f t="shared" si="26"/>
        <v>1781891</v>
      </c>
      <c r="F207" s="10">
        <f t="shared" si="27"/>
        <v>9.195415882187441E-2</v>
      </c>
      <c r="G207" s="26">
        <f t="shared" si="21"/>
        <v>4599.9920652105475</v>
      </c>
      <c r="H207" s="26">
        <f t="shared" si="22"/>
        <v>276.59100671396436</v>
      </c>
      <c r="I207" s="26">
        <f t="shared" si="23"/>
        <v>16.867619715042938</v>
      </c>
    </row>
    <row r="208" spans="1:9" x14ac:dyDescent="0.25">
      <c r="A208" s="2">
        <v>44058</v>
      </c>
      <c r="B208" s="3">
        <v>21459699</v>
      </c>
      <c r="C208" s="10">
        <f t="shared" si="24"/>
        <v>1.4166967589254842E-2</v>
      </c>
      <c r="D208" s="4">
        <f t="shared" si="25"/>
        <v>299772</v>
      </c>
      <c r="E208" s="4">
        <f t="shared" si="26"/>
        <v>1822193</v>
      </c>
      <c r="F208" s="10">
        <f t="shared" si="27"/>
        <v>9.2791467511200251E-2</v>
      </c>
      <c r="G208" s="26">
        <f t="shared" si="21"/>
        <v>4632.4614407461613</v>
      </c>
      <c r="H208" s="26">
        <f t="shared" si="22"/>
        <v>277.89103867799497</v>
      </c>
      <c r="I208" s="26">
        <f t="shared" si="23"/>
        <v>16.881687268973398</v>
      </c>
    </row>
    <row r="209" spans="1:9" x14ac:dyDescent="0.25">
      <c r="A209" s="2">
        <v>44059</v>
      </c>
      <c r="B209" s="3">
        <v>21672186</v>
      </c>
      <c r="C209" s="10">
        <f t="shared" si="24"/>
        <v>9.9016766264987677E-3</v>
      </c>
      <c r="D209" s="4">
        <f t="shared" si="25"/>
        <v>212487</v>
      </c>
      <c r="E209" s="4">
        <f t="shared" si="26"/>
        <v>1810503</v>
      </c>
      <c r="F209" s="10">
        <f t="shared" si="27"/>
        <v>9.1155568236589019E-2</v>
      </c>
      <c r="G209" s="26">
        <f t="shared" si="21"/>
        <v>4655.3395150085453</v>
      </c>
      <c r="H209" s="26">
        <f t="shared" si="22"/>
        <v>278.80522369721172</v>
      </c>
      <c r="I209" s="26">
        <f t="shared" si="23"/>
        <v>16.891540245213008</v>
      </c>
    </row>
    <row r="210" spans="1:9" x14ac:dyDescent="0.25">
      <c r="A210" s="2">
        <v>44060</v>
      </c>
      <c r="B210" s="3">
        <v>21881858</v>
      </c>
      <c r="C210" s="10">
        <f t="shared" si="24"/>
        <v>9.6747047113752149E-3</v>
      </c>
      <c r="D210" s="4">
        <f t="shared" si="25"/>
        <v>209672</v>
      </c>
      <c r="E210" s="4">
        <f t="shared" si="26"/>
        <v>1792234</v>
      </c>
      <c r="F210" s="10">
        <f t="shared" si="27"/>
        <v>8.9211923528285053E-2</v>
      </c>
      <c r="G210" s="26">
        <f t="shared" si="21"/>
        <v>4677.8048270529625</v>
      </c>
      <c r="H210" s="26">
        <f t="shared" si="22"/>
        <v>279.70145901429868</v>
      </c>
      <c r="I210" s="26">
        <f t="shared" si="23"/>
        <v>16.901168449645837</v>
      </c>
    </row>
    <row r="211" spans="1:9" x14ac:dyDescent="0.25">
      <c r="A211" s="2">
        <v>44061</v>
      </c>
      <c r="B211" s="3">
        <v>22137926</v>
      </c>
      <c r="C211" s="10">
        <f t="shared" si="24"/>
        <v>1.1702296943888468E-2</v>
      </c>
      <c r="D211" s="4">
        <f t="shared" si="25"/>
        <v>256068</v>
      </c>
      <c r="E211" s="4">
        <f t="shared" si="26"/>
        <v>1794337</v>
      </c>
      <c r="F211" s="10">
        <f t="shared" si="27"/>
        <v>8.8201595106940076E-2</v>
      </c>
      <c r="G211" s="26">
        <f t="shared" si="21"/>
        <v>4705.0957482287222</v>
      </c>
      <c r="H211" s="26">
        <f t="shared" si="22"/>
        <v>280.78828038250862</v>
      </c>
      <c r="I211" s="26">
        <f t="shared" si="23"/>
        <v>16.912802804253406</v>
      </c>
    </row>
    <row r="212" spans="1:9" x14ac:dyDescent="0.25">
      <c r="A212" s="2">
        <v>44062</v>
      </c>
      <c r="B212" s="3">
        <v>22411300</v>
      </c>
      <c r="C212" s="10">
        <f t="shared" si="24"/>
        <v>1.2348672590196674E-2</v>
      </c>
      <c r="D212" s="4">
        <f t="shared" si="25"/>
        <v>273374</v>
      </c>
      <c r="E212" s="4">
        <f t="shared" si="26"/>
        <v>1780532</v>
      </c>
      <c r="F212" s="10">
        <f t="shared" si="27"/>
        <v>8.6304688221010478E-2</v>
      </c>
      <c r="G212" s="26">
        <f t="shared" si="21"/>
        <v>4734.0574563475675</v>
      </c>
      <c r="H212" s="26">
        <f t="shared" si="22"/>
        <v>281.93934278765971</v>
      </c>
      <c r="I212" s="26">
        <f t="shared" si="23"/>
        <v>16.92507585391165</v>
      </c>
    </row>
    <row r="213" spans="1:9" x14ac:dyDescent="0.25">
      <c r="A213" s="2">
        <v>44063</v>
      </c>
      <c r="B213" s="3">
        <v>22678483</v>
      </c>
      <c r="C213" s="10">
        <f t="shared" si="24"/>
        <v>1.1921798378496495E-2</v>
      </c>
      <c r="D213" s="4">
        <f t="shared" si="25"/>
        <v>267183</v>
      </c>
      <c r="E213" s="4">
        <f t="shared" si="26"/>
        <v>1772488</v>
      </c>
      <c r="F213" s="10">
        <f t="shared" si="27"/>
        <v>8.4783718737137359E-2</v>
      </c>
      <c r="G213" s="26">
        <f t="shared" si="21"/>
        <v>4762.1930872235744</v>
      </c>
      <c r="H213" s="26">
        <f t="shared" si="22"/>
        <v>283.05532761851674</v>
      </c>
      <c r="I213" s="26">
        <f t="shared" si="23"/>
        <v>16.93692714746156</v>
      </c>
    </row>
    <row r="214" spans="1:9" x14ac:dyDescent="0.25">
      <c r="A214" s="2">
        <v>44064</v>
      </c>
      <c r="B214" s="3">
        <v>22949234</v>
      </c>
      <c r="C214" s="10">
        <f t="shared" si="24"/>
        <v>1.1938673323079074E-2</v>
      </c>
      <c r="D214" s="4">
        <f t="shared" si="25"/>
        <v>270751</v>
      </c>
      <c r="E214" s="4">
        <f t="shared" si="26"/>
        <v>1789307</v>
      </c>
      <c r="F214" s="10">
        <f t="shared" si="27"/>
        <v>8.4561114034089058E-2</v>
      </c>
      <c r="G214" s="26">
        <f t="shared" si="21"/>
        <v>4790.5358781664499</v>
      </c>
      <c r="H214" s="26">
        <f t="shared" si="22"/>
        <v>284.17730943227519</v>
      </c>
      <c r="I214" s="26">
        <f t="shared" si="23"/>
        <v>16.948795117007489</v>
      </c>
    </row>
    <row r="215" spans="1:9" x14ac:dyDescent="0.25">
      <c r="A215" s="2">
        <v>44065</v>
      </c>
      <c r="B215" s="3">
        <v>23203532</v>
      </c>
      <c r="C215" s="10">
        <f t="shared" si="24"/>
        <v>1.108089272173518E-2</v>
      </c>
      <c r="D215" s="4">
        <f t="shared" si="25"/>
        <v>254298</v>
      </c>
      <c r="E215" s="4">
        <f t="shared" si="26"/>
        <v>1743833</v>
      </c>
      <c r="F215" s="10">
        <f t="shared" si="27"/>
        <v>8.1260832223229232E-2</v>
      </c>
      <c r="G215" s="26">
        <f t="shared" si="21"/>
        <v>4817.0044633568696</v>
      </c>
      <c r="H215" s="26">
        <f t="shared" si="22"/>
        <v>285.22310221243265</v>
      </c>
      <c r="I215" s="26">
        <f t="shared" si="23"/>
        <v>16.959815066428305</v>
      </c>
    </row>
    <row r="216" spans="1:9" x14ac:dyDescent="0.25">
      <c r="A216" s="2">
        <v>44066</v>
      </c>
      <c r="B216" s="3">
        <v>23420418</v>
      </c>
      <c r="C216" s="10">
        <f t="shared" si="24"/>
        <v>9.3471114656165089E-3</v>
      </c>
      <c r="D216" s="4">
        <f t="shared" si="25"/>
        <v>216886</v>
      </c>
      <c r="E216" s="4">
        <f t="shared" si="26"/>
        <v>1748232</v>
      </c>
      <c r="F216" s="10">
        <f t="shared" si="27"/>
        <v>8.0667081760926199E-2</v>
      </c>
      <c r="G216" s="26">
        <f t="shared" si="21"/>
        <v>4839.4646398129617</v>
      </c>
      <c r="H216" s="26">
        <f t="shared" si="22"/>
        <v>286.10901837648441</v>
      </c>
      <c r="I216" s="26">
        <f t="shared" si="23"/>
        <v>16.969118763967739</v>
      </c>
    </row>
    <row r="217" spans="1:9" x14ac:dyDescent="0.25">
      <c r="A217" s="2">
        <v>44067</v>
      </c>
      <c r="B217" s="3">
        <v>23647377</v>
      </c>
      <c r="C217" s="10">
        <f t="shared" si="24"/>
        <v>9.6906468535276069E-3</v>
      </c>
      <c r="D217" s="4">
        <f t="shared" si="25"/>
        <v>226959</v>
      </c>
      <c r="E217" s="4">
        <f t="shared" si="26"/>
        <v>1765519</v>
      </c>
      <c r="F217" s="10">
        <f t="shared" si="27"/>
        <v>8.0684144829017715E-2</v>
      </c>
      <c r="G217" s="26">
        <f t="shared" si="21"/>
        <v>4862.8568763639341</v>
      </c>
      <c r="H217" s="26">
        <f t="shared" si="22"/>
        <v>287.03024281982096</v>
      </c>
      <c r="I217" s="26">
        <f t="shared" si="23"/>
        <v>16.978762757660441</v>
      </c>
    </row>
    <row r="218" spans="1:9" x14ac:dyDescent="0.25">
      <c r="A218" s="2">
        <v>44068</v>
      </c>
      <c r="B218" s="3">
        <v>23889150</v>
      </c>
      <c r="C218" s="10">
        <f t="shared" si="24"/>
        <v>1.0224093775812904E-2</v>
      </c>
      <c r="D218" s="4">
        <f t="shared" si="25"/>
        <v>241773</v>
      </c>
      <c r="E218" s="4">
        <f t="shared" si="26"/>
        <v>1751224</v>
      </c>
      <c r="F218" s="10">
        <f t="shared" si="27"/>
        <v>7.9105151946031446E-2</v>
      </c>
      <c r="G218" s="26">
        <f t="shared" si="21"/>
        <v>4887.6528109103656</v>
      </c>
      <c r="H218" s="26">
        <f t="shared" si="22"/>
        <v>288.00513590378114</v>
      </c>
      <c r="I218" s="26">
        <f t="shared" si="23"/>
        <v>16.988934938928541</v>
      </c>
    </row>
    <row r="219" spans="1:9" x14ac:dyDescent="0.25">
      <c r="A219" s="2">
        <v>44069</v>
      </c>
      <c r="B219" s="3">
        <v>24176836</v>
      </c>
      <c r="C219" s="10">
        <f t="shared" si="24"/>
        <v>1.2042538139699355E-2</v>
      </c>
      <c r="D219" s="4">
        <f t="shared" si="25"/>
        <v>287686</v>
      </c>
      <c r="E219" s="4">
        <f t="shared" si="26"/>
        <v>1765536</v>
      </c>
      <c r="F219" s="10">
        <f t="shared" si="27"/>
        <v>7.8778830322203536E-2</v>
      </c>
      <c r="G219" s="26">
        <f t="shared" si="21"/>
        <v>4916.994610531925</v>
      </c>
      <c r="H219" s="26">
        <f t="shared" si="22"/>
        <v>289.15663017299732</v>
      </c>
      <c r="I219" s="26">
        <f t="shared" si="23"/>
        <v>17.000905542645302</v>
      </c>
    </row>
    <row r="220" spans="1:9" x14ac:dyDescent="0.25">
      <c r="A220" s="2">
        <v>44070</v>
      </c>
      <c r="B220" s="3">
        <v>24452629</v>
      </c>
      <c r="C220" s="10">
        <f t="shared" si="24"/>
        <v>1.1407323936018843E-2</v>
      </c>
      <c r="D220" s="4">
        <f t="shared" si="25"/>
        <v>275793</v>
      </c>
      <c r="E220" s="4">
        <f t="shared" si="26"/>
        <v>1774146</v>
      </c>
      <c r="F220" s="10">
        <f t="shared" si="27"/>
        <v>7.8230364879343997E-2</v>
      </c>
      <c r="G220" s="26">
        <f t="shared" si="21"/>
        <v>4944.9599593929979</v>
      </c>
      <c r="H220" s="26">
        <f t="shared" si="22"/>
        <v>290.25197679625552</v>
      </c>
      <c r="I220" s="26">
        <f t="shared" si="23"/>
        <v>17.012248293667067</v>
      </c>
    </row>
    <row r="221" spans="1:9" x14ac:dyDescent="0.25">
      <c r="A221" s="2">
        <v>44071</v>
      </c>
      <c r="B221" s="3">
        <v>24734448</v>
      </c>
      <c r="C221" s="10">
        <f t="shared" si="24"/>
        <v>1.1525100225419527E-2</v>
      </c>
      <c r="D221" s="4">
        <f t="shared" si="25"/>
        <v>281819</v>
      </c>
      <c r="E221" s="4">
        <f t="shared" si="26"/>
        <v>1785214</v>
      </c>
      <c r="F221" s="10">
        <f t="shared" si="27"/>
        <v>7.7789698776002725E-2</v>
      </c>
      <c r="G221" s="26">
        <f t="shared" si="21"/>
        <v>4973.3739051070752</v>
      </c>
      <c r="H221" s="26">
        <f t="shared" si="22"/>
        <v>291.36278132627348</v>
      </c>
      <c r="I221" s="26">
        <f t="shared" si="23"/>
        <v>17.023707485839441</v>
      </c>
    </row>
    <row r="222" spans="1:9" x14ac:dyDescent="0.25">
      <c r="A222" s="29">
        <v>44072</v>
      </c>
      <c r="B222" s="3">
        <v>24996456</v>
      </c>
      <c r="C222" s="10">
        <f t="shared" si="24"/>
        <v>1.0592837972369651E-2</v>
      </c>
      <c r="D222" s="4">
        <f t="shared" si="25"/>
        <v>262008</v>
      </c>
      <c r="E222" s="4">
        <f t="shared" si="26"/>
        <v>1792924</v>
      </c>
      <c r="F222" s="10">
        <f t="shared" si="27"/>
        <v>7.7269443289926729E-2</v>
      </c>
      <c r="G222" s="26">
        <f t="shared" si="21"/>
        <v>4999.6455874391741</v>
      </c>
      <c r="H222" s="26">
        <f t="shared" si="22"/>
        <v>292.38795620985235</v>
      </c>
      <c r="I222" s="26">
        <f t="shared" si="23"/>
        <v>17.034244612783578</v>
      </c>
    </row>
    <row r="223" spans="1:9" x14ac:dyDescent="0.25">
      <c r="A223" s="2">
        <v>44073</v>
      </c>
      <c r="B223" s="3">
        <v>25222709</v>
      </c>
      <c r="C223" s="10">
        <f t="shared" si="24"/>
        <v>9.0514031269073314E-3</v>
      </c>
      <c r="D223" s="4">
        <f t="shared" si="25"/>
        <v>226253</v>
      </c>
      <c r="E223" s="4">
        <f t="shared" si="26"/>
        <v>1802291</v>
      </c>
      <c r="F223" s="10">
        <f t="shared" si="27"/>
        <v>7.695383575135166E-2</v>
      </c>
      <c r="G223" s="26">
        <f t="shared" si="21"/>
        <v>5022.2215204030972</v>
      </c>
      <c r="H223" s="26">
        <f t="shared" si="22"/>
        <v>293.26748163075854</v>
      </c>
      <c r="I223" s="26">
        <f t="shared" si="23"/>
        <v>17.043255297482695</v>
      </c>
    </row>
    <row r="224" spans="1:9" x14ac:dyDescent="0.25">
      <c r="A224" s="2">
        <v>44074</v>
      </c>
      <c r="B224" s="3">
        <v>25484767</v>
      </c>
      <c r="C224" s="10">
        <f t="shared" si="24"/>
        <v>1.0389764239836508E-2</v>
      </c>
      <c r="D224" s="4">
        <f t="shared" si="25"/>
        <v>262058</v>
      </c>
      <c r="E224" s="4">
        <f t="shared" si="26"/>
        <v>1837390</v>
      </c>
      <c r="F224" s="10">
        <f t="shared" si="27"/>
        <v>7.7699526674776656E-2</v>
      </c>
      <c r="G224" s="26">
        <f t="shared" si="21"/>
        <v>5048.2439521084953</v>
      </c>
      <c r="H224" s="26">
        <f t="shared" si="22"/>
        <v>294.27964430293622</v>
      </c>
      <c r="I224" s="26">
        <f t="shared" si="23"/>
        <v>17.053591459081563</v>
      </c>
    </row>
    <row r="225" spans="1:9" x14ac:dyDescent="0.25">
      <c r="A225" s="2">
        <v>44075</v>
      </c>
      <c r="B225" s="3">
        <v>25749642</v>
      </c>
      <c r="C225" s="10">
        <f t="shared" si="24"/>
        <v>1.039346367184768E-2</v>
      </c>
      <c r="D225" s="4">
        <f t="shared" si="25"/>
        <v>264875</v>
      </c>
      <c r="E225" s="4">
        <f t="shared" si="26"/>
        <v>1860492</v>
      </c>
      <c r="F225" s="10">
        <f t="shared" si="27"/>
        <v>7.7880209216317872E-2</v>
      </c>
      <c r="G225" s="26">
        <f t="shared" si="21"/>
        <v>5074.4105076353453</v>
      </c>
      <c r="H225" s="26">
        <f t="shared" si="22"/>
        <v>295.29566067861759</v>
      </c>
      <c r="I225" s="26">
        <f t="shared" si="23"/>
        <v>17.06393128206475</v>
      </c>
    </row>
    <row r="226" spans="1:9" x14ac:dyDescent="0.25">
      <c r="A226" s="2">
        <v>44076</v>
      </c>
      <c r="B226" s="3">
        <v>26031410</v>
      </c>
      <c r="C226" s="10">
        <f t="shared" si="24"/>
        <v>1.0942598735935727E-2</v>
      </c>
      <c r="D226" s="4">
        <f t="shared" si="25"/>
        <v>281768</v>
      </c>
      <c r="E226" s="4">
        <f t="shared" si="26"/>
        <v>1854574</v>
      </c>
      <c r="F226" s="10">
        <f t="shared" si="27"/>
        <v>7.6708714076564863E-2</v>
      </c>
      <c r="G226" s="26">
        <f t="shared" si="21"/>
        <v>5102.0985878361853</v>
      </c>
      <c r="H226" s="26">
        <f t="shared" si="22"/>
        <v>296.36885627062452</v>
      </c>
      <c r="I226" s="26">
        <f t="shared" si="23"/>
        <v>17.074814443771086</v>
      </c>
    </row>
    <row r="227" spans="1:9" x14ac:dyDescent="0.25">
      <c r="A227" s="2">
        <v>44077</v>
      </c>
      <c r="B227" s="3">
        <v>26304856</v>
      </c>
      <c r="C227" s="10">
        <f t="shared" si="24"/>
        <v>1.0504463646033857E-2</v>
      </c>
      <c r="D227" s="4">
        <f t="shared" si="25"/>
        <v>273446</v>
      </c>
      <c r="E227" s="4">
        <f t="shared" si="26"/>
        <v>1852227</v>
      </c>
      <c r="F227" s="10">
        <f t="shared" si="27"/>
        <v>7.5747560722407389E-2</v>
      </c>
      <c r="G227" s="26">
        <f t="shared" si="21"/>
        <v>5128.8259865197224</v>
      </c>
      <c r="H227" s="26">
        <f t="shared" si="22"/>
        <v>297.40297568126414</v>
      </c>
      <c r="I227" s="26">
        <f t="shared" si="23"/>
        <v>17.085264118887622</v>
      </c>
    </row>
    <row r="228" spans="1:9" x14ac:dyDescent="0.25">
      <c r="A228" s="2">
        <v>44078</v>
      </c>
      <c r="B228" s="3">
        <v>26609482</v>
      </c>
      <c r="C228" s="10">
        <f t="shared" si="24"/>
        <v>1.1580599414800163E-2</v>
      </c>
      <c r="D228" s="4">
        <f t="shared" si="25"/>
        <v>304626</v>
      </c>
      <c r="E228" s="4">
        <f t="shared" si="26"/>
        <v>1875034</v>
      </c>
      <c r="F228" s="10">
        <f t="shared" si="27"/>
        <v>7.5806583595477858E-2</v>
      </c>
      <c r="G228" s="26">
        <f t="shared" si="21"/>
        <v>5158.4379418579811</v>
      </c>
      <c r="H228" s="26">
        <f t="shared" si="22"/>
        <v>298.54660723929561</v>
      </c>
      <c r="I228" s="26">
        <f t="shared" si="23"/>
        <v>17.096778176398374</v>
      </c>
    </row>
    <row r="229" spans="1:9" x14ac:dyDescent="0.25">
      <c r="A229" s="30">
        <v>44079</v>
      </c>
      <c r="B229" s="3">
        <v>26873146</v>
      </c>
      <c r="C229" s="10">
        <f t="shared" si="24"/>
        <v>9.9086483532448977E-3</v>
      </c>
      <c r="D229" s="4">
        <f t="shared" si="25"/>
        <v>263664</v>
      </c>
      <c r="E229" s="4">
        <f t="shared" si="26"/>
        <v>1876690</v>
      </c>
      <c r="F229" s="10">
        <f t="shared" si="27"/>
        <v>7.5078243091740687E-2</v>
      </c>
      <c r="G229" s="26">
        <f t="shared" si="21"/>
        <v>5183.9315196094167</v>
      </c>
      <c r="H229" s="26">
        <f t="shared" si="22"/>
        <v>299.52943264417297</v>
      </c>
      <c r="I229" s="26">
        <f t="shared" si="23"/>
        <v>17.106638055985943</v>
      </c>
    </row>
    <row r="230" spans="1:9" x14ac:dyDescent="0.25">
      <c r="A230" s="2">
        <v>44080</v>
      </c>
      <c r="B230" s="3">
        <v>27103845</v>
      </c>
      <c r="C230" s="10">
        <f t="shared" si="24"/>
        <v>8.5847410645556455E-3</v>
      </c>
      <c r="D230" s="4">
        <f t="shared" si="25"/>
        <v>230699</v>
      </c>
      <c r="E230" s="4">
        <f t="shared" si="26"/>
        <v>1881136</v>
      </c>
      <c r="F230" s="10">
        <f t="shared" si="27"/>
        <v>7.4581045200180524E-2</v>
      </c>
      <c r="G230" s="26">
        <f t="shared" si="21"/>
        <v>5206.1353228666658</v>
      </c>
      <c r="H230" s="26">
        <f t="shared" si="22"/>
        <v>300.38411907631797</v>
      </c>
      <c r="I230" s="26">
        <f t="shared" si="23"/>
        <v>17.115186157704461</v>
      </c>
    </row>
    <row r="231" spans="1:9" x14ac:dyDescent="0.25">
      <c r="A231" s="2">
        <v>44081</v>
      </c>
      <c r="B231" s="3">
        <v>27332433</v>
      </c>
      <c r="C231" s="10">
        <f t="shared" si="24"/>
        <v>8.4337849482241101E-3</v>
      </c>
      <c r="D231" s="4">
        <f t="shared" si="25"/>
        <v>228588</v>
      </c>
      <c r="E231" s="4">
        <f t="shared" si="26"/>
        <v>1847666</v>
      </c>
      <c r="F231" s="10">
        <f t="shared" si="27"/>
        <v>7.2500800183890241E-2</v>
      </c>
      <c r="G231" s="26">
        <f t="shared" si="21"/>
        <v>5228.0429416752113</v>
      </c>
      <c r="H231" s="26">
        <f t="shared" si="22"/>
        <v>301.22621449802148</v>
      </c>
      <c r="I231" s="26">
        <f t="shared" si="23"/>
        <v>17.123584576993526</v>
      </c>
    </row>
    <row r="232" spans="1:9" x14ac:dyDescent="0.25">
      <c r="A232" s="2">
        <v>44082</v>
      </c>
      <c r="B232" s="3">
        <v>27570742</v>
      </c>
      <c r="C232" s="10">
        <f t="shared" si="24"/>
        <v>8.7189091435804222E-3</v>
      </c>
      <c r="D232" s="4">
        <f t="shared" si="25"/>
        <v>238309</v>
      </c>
      <c r="E232" s="4">
        <f t="shared" si="26"/>
        <v>1821100</v>
      </c>
      <c r="F232" s="10">
        <f t="shared" si="27"/>
        <v>7.0723313357133277E-2</v>
      </c>
      <c r="G232" s="26">
        <f t="shared" si="21"/>
        <v>5250.7848937087492</v>
      </c>
      <c r="H232" s="26">
        <f t="shared" si="22"/>
        <v>302.09913707992371</v>
      </c>
      <c r="I232" s="26">
        <f t="shared" si="23"/>
        <v>17.132265695949393</v>
      </c>
    </row>
    <row r="233" spans="1:9" x14ac:dyDescent="0.25">
      <c r="A233" s="2">
        <v>44083</v>
      </c>
      <c r="B233" s="3">
        <v>27863733</v>
      </c>
      <c r="C233" s="10">
        <f t="shared" si="24"/>
        <v>1.062688120617139E-2</v>
      </c>
      <c r="D233" s="4">
        <f t="shared" si="25"/>
        <v>292991</v>
      </c>
      <c r="E233" s="4">
        <f t="shared" si="26"/>
        <v>1832323</v>
      </c>
      <c r="F233" s="10">
        <f t="shared" si="27"/>
        <v>7.0388926300957194E-2</v>
      </c>
      <c r="G233" s="26">
        <f t="shared" si="21"/>
        <v>5278.6108968174576</v>
      </c>
      <c r="H233" s="26">
        <f t="shared" si="22"/>
        <v>303.16549248980624</v>
      </c>
      <c r="I233" s="26">
        <f t="shared" si="23"/>
        <v>17.142836508725388</v>
      </c>
    </row>
    <row r="234" spans="1:9" x14ac:dyDescent="0.25">
      <c r="A234" s="2">
        <v>44084</v>
      </c>
      <c r="B234" s="3">
        <v>28161885</v>
      </c>
      <c r="C234" s="10">
        <f t="shared" si="24"/>
        <v>1.07003609315377E-2</v>
      </c>
      <c r="D234" s="4">
        <f t="shared" si="25"/>
        <v>298152</v>
      </c>
      <c r="E234" s="4">
        <f t="shared" si="26"/>
        <v>1857029</v>
      </c>
      <c r="F234" s="10">
        <f t="shared" si="27"/>
        <v>7.0596432841145376E-2</v>
      </c>
      <c r="G234" s="26">
        <f t="shared" si="21"/>
        <v>5306.7772706229152</v>
      </c>
      <c r="H234" s="26">
        <f t="shared" si="22"/>
        <v>304.24298512364078</v>
      </c>
      <c r="I234" s="26">
        <f t="shared" si="23"/>
        <v>17.153480025934261</v>
      </c>
    </row>
    <row r="235" spans="1:9" x14ac:dyDescent="0.25">
      <c r="A235" s="2">
        <v>44085</v>
      </c>
      <c r="B235" s="3">
        <v>28481413</v>
      </c>
      <c r="C235" s="10">
        <f t="shared" si="24"/>
        <v>1.1346115503276799E-2</v>
      </c>
      <c r="D235" s="4">
        <f t="shared" si="25"/>
        <v>319528</v>
      </c>
      <c r="E235" s="4">
        <f t="shared" si="26"/>
        <v>1871931</v>
      </c>
      <c r="F235" s="10">
        <f t="shared" si="27"/>
        <v>7.0348269086936754E-2</v>
      </c>
      <c r="G235" s="26">
        <f t="shared" si="21"/>
        <v>5336.7980100431005</v>
      </c>
      <c r="H235" s="26">
        <f t="shared" si="22"/>
        <v>305.38931919719056</v>
      </c>
      <c r="I235" s="26">
        <f t="shared" si="23"/>
        <v>17.164762257041371</v>
      </c>
    </row>
    <row r="236" spans="1:9" x14ac:dyDescent="0.25">
      <c r="A236" s="2">
        <v>44086</v>
      </c>
      <c r="B236" s="3">
        <v>28759036</v>
      </c>
      <c r="C236" s="10">
        <f t="shared" si="24"/>
        <v>9.7475149845971387E-3</v>
      </c>
      <c r="D236" s="4">
        <f t="shared" si="25"/>
        <v>277623</v>
      </c>
      <c r="E236" s="4">
        <f t="shared" si="26"/>
        <v>1885890</v>
      </c>
      <c r="F236" s="10">
        <f t="shared" si="27"/>
        <v>7.0177492430547578E-2</v>
      </c>
      <c r="G236" s="26">
        <f t="shared" si="21"/>
        <v>5362.7451925296618</v>
      </c>
      <c r="H236" s="26">
        <f t="shared" si="22"/>
        <v>306.37837483464239</v>
      </c>
      <c r="I236" s="26">
        <f t="shared" si="23"/>
        <v>17.174462571479275</v>
      </c>
    </row>
    <row r="237" spans="1:9" x14ac:dyDescent="0.25">
      <c r="A237" s="2">
        <v>44087</v>
      </c>
      <c r="B237" s="3">
        <v>28902753</v>
      </c>
      <c r="C237" s="10">
        <f t="shared" si="24"/>
        <v>4.9972815500491929E-3</v>
      </c>
      <c r="D237" s="4">
        <f t="shared" si="25"/>
        <v>143717</v>
      </c>
      <c r="E237" s="4">
        <f t="shared" si="26"/>
        <v>1798908</v>
      </c>
      <c r="F237" s="10">
        <f t="shared" si="27"/>
        <v>6.6370952165642913E-2</v>
      </c>
      <c r="G237" s="26">
        <f t="shared" si="21"/>
        <v>5376.1280676710076</v>
      </c>
      <c r="H237" s="26">
        <f t="shared" si="22"/>
        <v>306.8878800610733</v>
      </c>
      <c r="I237" s="26">
        <f t="shared" si="23"/>
        <v>17.179447408061332</v>
      </c>
    </row>
    <row r="238" spans="1:9" x14ac:dyDescent="0.25">
      <c r="A238" s="2">
        <v>44088</v>
      </c>
      <c r="B238" s="3">
        <v>29190588</v>
      </c>
      <c r="C238" s="10">
        <f t="shared" si="24"/>
        <v>9.9587399165748103E-3</v>
      </c>
      <c r="D238" s="4">
        <f t="shared" si="25"/>
        <v>287835</v>
      </c>
      <c r="E238" s="4">
        <f t="shared" si="26"/>
        <v>1858155</v>
      </c>
      <c r="F238" s="10">
        <f t="shared" si="27"/>
        <v>6.7983519798621661E-2</v>
      </c>
      <c r="G238" s="26">
        <f t="shared" si="21"/>
        <v>5402.8314798816373</v>
      </c>
      <c r="H238" s="26">
        <f t="shared" si="22"/>
        <v>307.90325572317181</v>
      </c>
      <c r="I238" s="26">
        <f t="shared" si="23"/>
        <v>17.189356886512304</v>
      </c>
    </row>
    <row r="239" spans="1:9" x14ac:dyDescent="0.25">
      <c r="A239" s="2">
        <v>44089</v>
      </c>
      <c r="B239" s="3">
        <v>29558869</v>
      </c>
      <c r="C239" s="10">
        <f t="shared" si="24"/>
        <v>1.2616429651913785E-2</v>
      </c>
      <c r="D239" s="4">
        <f t="shared" si="25"/>
        <v>368281</v>
      </c>
      <c r="E239" s="4">
        <f t="shared" si="26"/>
        <v>1988127</v>
      </c>
      <c r="F239" s="10">
        <f t="shared" si="27"/>
        <v>7.2110028812427313E-2</v>
      </c>
      <c r="G239" s="26">
        <f t="shared" si="21"/>
        <v>5436.8068753635162</v>
      </c>
      <c r="H239" s="26">
        <f t="shared" si="22"/>
        <v>309.1927279085541</v>
      </c>
      <c r="I239" s="26">
        <f t="shared" si="23"/>
        <v>17.201894392148564</v>
      </c>
    </row>
    <row r="240" spans="1:9" x14ac:dyDescent="0.25">
      <c r="A240" s="2">
        <v>44090</v>
      </c>
      <c r="B240" s="3">
        <v>29764055</v>
      </c>
      <c r="C240" s="10">
        <f t="shared" si="24"/>
        <v>6.9416052420678831E-3</v>
      </c>
      <c r="D240" s="4">
        <f t="shared" si="25"/>
        <v>205186</v>
      </c>
      <c r="E240" s="4">
        <f t="shared" si="26"/>
        <v>1900322</v>
      </c>
      <c r="F240" s="10">
        <f t="shared" si="27"/>
        <v>6.8200553027119512E-2</v>
      </c>
      <c r="G240" s="26">
        <f t="shared" si="21"/>
        <v>5455.6443249170852</v>
      </c>
      <c r="H240" s="26">
        <f t="shared" si="22"/>
        <v>309.90651013627246</v>
      </c>
      <c r="I240" s="26">
        <f t="shared" si="23"/>
        <v>17.208812015367492</v>
      </c>
    </row>
    <row r="241" spans="1:9" x14ac:dyDescent="0.25">
      <c r="A241" s="2">
        <v>44091</v>
      </c>
      <c r="B241" s="3">
        <v>30078889</v>
      </c>
      <c r="C241" s="10">
        <f t="shared" si="24"/>
        <v>1.0577658185351391E-2</v>
      </c>
      <c r="D241" s="4">
        <f t="shared" si="25"/>
        <v>314834</v>
      </c>
      <c r="E241" s="4">
        <f t="shared" si="26"/>
        <v>1917004</v>
      </c>
      <c r="F241" s="10">
        <f t="shared" si="27"/>
        <v>6.8070869545841836E-2</v>
      </c>
      <c r="G241" s="26">
        <f t="shared" si="21"/>
        <v>5484.4223943821107</v>
      </c>
      <c r="H241" s="26">
        <f t="shared" si="22"/>
        <v>310.99537494457275</v>
      </c>
      <c r="I241" s="26">
        <f t="shared" si="23"/>
        <v>17.219334121523378</v>
      </c>
    </row>
    <row r="242" spans="1:9" x14ac:dyDescent="0.25">
      <c r="A242" s="2">
        <v>44092</v>
      </c>
      <c r="B242" s="3">
        <v>30406197</v>
      </c>
      <c r="C242" s="10">
        <f t="shared" si="24"/>
        <v>1.0881651912076906E-2</v>
      </c>
      <c r="D242" s="4">
        <f t="shared" si="25"/>
        <v>327308</v>
      </c>
      <c r="E242" s="4">
        <f t="shared" si="26"/>
        <v>1924784</v>
      </c>
      <c r="F242" s="10">
        <f t="shared" si="27"/>
        <v>6.7580354949384011E-2</v>
      </c>
      <c r="G242" s="26">
        <f t="shared" si="21"/>
        <v>5514.1814442399336</v>
      </c>
      <c r="H242" s="26">
        <f t="shared" si="22"/>
        <v>312.11935563315512</v>
      </c>
      <c r="I242" s="26">
        <f t="shared" si="23"/>
        <v>17.23015699428634</v>
      </c>
    </row>
    <row r="243" spans="1:9" x14ac:dyDescent="0.25">
      <c r="A243" s="2">
        <v>44093</v>
      </c>
      <c r="B243" s="3">
        <v>30688150</v>
      </c>
      <c r="C243" s="10">
        <f t="shared" si="24"/>
        <v>9.2728794725627228E-3</v>
      </c>
      <c r="D243" s="4">
        <f t="shared" si="25"/>
        <v>281953</v>
      </c>
      <c r="E243" s="4">
        <f t="shared" si="26"/>
        <v>1929114</v>
      </c>
      <c r="F243" s="10">
        <f t="shared" si="27"/>
        <v>6.7078534899431261E-2</v>
      </c>
      <c r="G243" s="26">
        <f t="shared" si="21"/>
        <v>5539.6886194081344</v>
      </c>
      <c r="H243" s="26">
        <f t="shared" si="22"/>
        <v>313.08113729099585</v>
      </c>
      <c r="I243" s="26">
        <f t="shared" si="23"/>
        <v>17.239387144557423</v>
      </c>
    </row>
    <row r="244" spans="1:9" x14ac:dyDescent="0.25">
      <c r="A244" s="2">
        <v>44094</v>
      </c>
      <c r="B244" s="3">
        <v>30935011</v>
      </c>
      <c r="C244" s="10">
        <f t="shared" si="24"/>
        <v>8.0441799196107056E-3</v>
      </c>
      <c r="D244" s="4">
        <f t="shared" si="25"/>
        <v>246861</v>
      </c>
      <c r="E244" s="4">
        <f t="shared" si="26"/>
        <v>2032258</v>
      </c>
      <c r="F244" s="10">
        <f t="shared" si="27"/>
        <v>7.0313647976716964E-2</v>
      </c>
      <c r="G244" s="26">
        <f t="shared" si="21"/>
        <v>5561.9251163603412</v>
      </c>
      <c r="H244" s="26">
        <f t="shared" si="22"/>
        <v>313.91838995035272</v>
      </c>
      <c r="I244" s="26">
        <f t="shared" si="23"/>
        <v>17.247399142531453</v>
      </c>
    </row>
    <row r="245" spans="1:9" x14ac:dyDescent="0.25">
      <c r="A245" s="2">
        <v>44095</v>
      </c>
      <c r="B245" s="3">
        <v>31245797</v>
      </c>
      <c r="C245" s="10">
        <f t="shared" si="24"/>
        <v>1.0046416340372399E-2</v>
      </c>
      <c r="D245" s="4">
        <f t="shared" si="25"/>
        <v>310786</v>
      </c>
      <c r="E245" s="4">
        <f t="shared" si="26"/>
        <v>2055209</v>
      </c>
      <c r="F245" s="10">
        <f t="shared" si="27"/>
        <v>7.0406563923960691E-2</v>
      </c>
      <c r="G245" s="26">
        <f t="shared" si="21"/>
        <v>5589.7940033600526</v>
      </c>
      <c r="H245" s="26">
        <f t="shared" si="22"/>
        <v>314.96614064546219</v>
      </c>
      <c r="I245" s="26">
        <f t="shared" si="23"/>
        <v>17.257395429101287</v>
      </c>
    </row>
    <row r="246" spans="1:9" x14ac:dyDescent="0.25">
      <c r="A246" s="2">
        <v>44096</v>
      </c>
      <c r="B246" s="3">
        <v>31517087</v>
      </c>
      <c r="C246" s="10">
        <f t="shared" si="24"/>
        <v>8.6824477544931167E-3</v>
      </c>
      <c r="D246" s="4">
        <f t="shared" si="25"/>
        <v>271290</v>
      </c>
      <c r="E246" s="4">
        <f t="shared" si="26"/>
        <v>1958218</v>
      </c>
      <c r="F246" s="10">
        <f t="shared" si="27"/>
        <v>6.6248069234313395E-2</v>
      </c>
      <c r="G246" s="26">
        <f t="shared" si="21"/>
        <v>5614.0081047323047</v>
      </c>
      <c r="H246" s="26">
        <f t="shared" si="22"/>
        <v>315.87507413012469</v>
      </c>
      <c r="I246" s="26">
        <f t="shared" si="23"/>
        <v>17.2660404011705</v>
      </c>
    </row>
    <row r="247" spans="1:9" x14ac:dyDescent="0.25">
      <c r="A247" s="2">
        <v>44097</v>
      </c>
      <c r="B247" s="3">
        <v>31779835</v>
      </c>
      <c r="C247" s="10">
        <f t="shared" si="24"/>
        <v>8.336684161198038E-3</v>
      </c>
      <c r="D247" s="4">
        <f t="shared" si="25"/>
        <v>262748</v>
      </c>
      <c r="E247" s="4">
        <f t="shared" si="26"/>
        <v>2015780</v>
      </c>
      <c r="F247" s="10">
        <f t="shared" si="27"/>
        <v>6.7725314981443227E-2</v>
      </c>
      <c r="G247" s="26">
        <f t="shared" si="21"/>
        <v>5637.3606412930512</v>
      </c>
      <c r="H247" s="26">
        <f t="shared" si="22"/>
        <v>316.75042967282798</v>
      </c>
      <c r="I247" s="26">
        <f t="shared" si="23"/>
        <v>17.274342527114747</v>
      </c>
    </row>
    <row r="248" spans="1:9" x14ac:dyDescent="0.25">
      <c r="A248" s="2">
        <v>44098</v>
      </c>
      <c r="B248" s="3">
        <v>32227277</v>
      </c>
      <c r="C248" s="10">
        <f t="shared" si="24"/>
        <v>1.4079431186474034E-2</v>
      </c>
      <c r="D248" s="4">
        <f t="shared" si="25"/>
        <v>447442</v>
      </c>
      <c r="E248" s="4">
        <f t="shared" si="26"/>
        <v>2148388</v>
      </c>
      <c r="F248" s="10">
        <f t="shared" si="27"/>
        <v>7.1425111479350184E-2</v>
      </c>
      <c r="G248" s="26">
        <f t="shared" si="21"/>
        <v>5676.9073446728016</v>
      </c>
      <c r="H248" s="26">
        <f t="shared" si="22"/>
        <v>318.23006241126672</v>
      </c>
      <c r="I248" s="26">
        <f t="shared" si="23"/>
        <v>17.288323763719177</v>
      </c>
    </row>
    <row r="249" spans="1:9" x14ac:dyDescent="0.25">
      <c r="A249" s="2">
        <v>44099</v>
      </c>
      <c r="B249" s="3">
        <v>32562075</v>
      </c>
      <c r="C249" s="10">
        <f t="shared" si="24"/>
        <v>1.0388653065538156E-2</v>
      </c>
      <c r="D249" s="4">
        <f t="shared" si="25"/>
        <v>334798</v>
      </c>
      <c r="E249" s="4">
        <f t="shared" si="26"/>
        <v>2155878</v>
      </c>
      <c r="F249" s="10">
        <f t="shared" si="27"/>
        <v>7.0902586074805735E-2</v>
      </c>
      <c r="G249" s="26">
        <f t="shared" si="21"/>
        <v>5706.3188659590342</v>
      </c>
      <c r="H249" s="26">
        <f t="shared" si="22"/>
        <v>319.32826211129537</v>
      </c>
      <c r="I249" s="26">
        <f t="shared" si="23"/>
        <v>17.298658825569266</v>
      </c>
    </row>
    <row r="250" spans="1:9" x14ac:dyDescent="0.25">
      <c r="A250" s="2">
        <v>44100</v>
      </c>
      <c r="B250" s="3">
        <v>32840012</v>
      </c>
      <c r="C250" s="10">
        <f t="shared" si="24"/>
        <v>8.5356046873548141E-3</v>
      </c>
      <c r="D250" s="4">
        <f t="shared" si="25"/>
        <v>277937</v>
      </c>
      <c r="E250" s="4">
        <f t="shared" si="26"/>
        <v>2151862</v>
      </c>
      <c r="F250" s="10">
        <f t="shared" si="27"/>
        <v>7.0120290731112825E-2</v>
      </c>
      <c r="G250" s="26">
        <f t="shared" si="21"/>
        <v>5730.620559764885</v>
      </c>
      <c r="H250" s="26">
        <f t="shared" si="22"/>
        <v>320.23424255324329</v>
      </c>
      <c r="I250" s="26">
        <f t="shared" si="23"/>
        <v>17.307158207956473</v>
      </c>
    </row>
    <row r="251" spans="1:9" x14ac:dyDescent="0.25">
      <c r="A251" s="2">
        <v>44101</v>
      </c>
      <c r="B251" s="3">
        <v>33079764</v>
      </c>
      <c r="C251" s="10">
        <f t="shared" si="24"/>
        <v>7.3006063456979575E-3</v>
      </c>
      <c r="D251" s="4">
        <f t="shared" si="25"/>
        <v>239752</v>
      </c>
      <c r="E251" s="4">
        <f t="shared" si="26"/>
        <v>2144753</v>
      </c>
      <c r="F251" s="10">
        <f t="shared" si="27"/>
        <v>6.9330927343132343E-2</v>
      </c>
      <c r="G251" s="26">
        <f t="shared" si="21"/>
        <v>5751.5010214725689</v>
      </c>
      <c r="H251" s="26">
        <f t="shared" si="22"/>
        <v>321.01165513139574</v>
      </c>
      <c r="I251" s="26">
        <f t="shared" si="23"/>
        <v>17.314432293874244</v>
      </c>
    </row>
    <row r="252" spans="1:9" x14ac:dyDescent="0.25">
      <c r="A252" s="2">
        <v>44102</v>
      </c>
      <c r="B252" s="3">
        <v>33353615</v>
      </c>
      <c r="C252" s="10">
        <f t="shared" si="24"/>
        <v>8.2785052517302393E-3</v>
      </c>
      <c r="D252" s="4">
        <f t="shared" si="25"/>
        <v>273851</v>
      </c>
      <c r="E252" s="4">
        <f t="shared" si="26"/>
        <v>2107818</v>
      </c>
      <c r="F252" s="10">
        <f t="shared" si="27"/>
        <v>6.7459248999153384E-2</v>
      </c>
      <c r="G252" s="26">
        <f t="shared" si="21"/>
        <v>5775.2588686568852</v>
      </c>
      <c r="H252" s="26">
        <f t="shared" si="22"/>
        <v>321.89505408090531</v>
      </c>
      <c r="I252" s="26">
        <f t="shared" si="23"/>
        <v>17.322676720253604</v>
      </c>
    </row>
    <row r="253" spans="1:9" x14ac:dyDescent="0.25">
      <c r="A253" s="2">
        <v>44103</v>
      </c>
      <c r="B253" s="3">
        <v>33641553</v>
      </c>
      <c r="C253" s="10">
        <f t="shared" si="24"/>
        <v>8.6328873197103473E-3</v>
      </c>
      <c r="D253" s="4">
        <f t="shared" si="25"/>
        <v>287938</v>
      </c>
      <c r="E253" s="4">
        <f t="shared" si="26"/>
        <v>2124466</v>
      </c>
      <c r="F253" s="10">
        <f t="shared" si="27"/>
        <v>6.7406800634842931E-2</v>
      </c>
      <c r="G253" s="26">
        <f t="shared" si="21"/>
        <v>5800.1338777652363</v>
      </c>
      <c r="H253" s="26">
        <f t="shared" si="22"/>
        <v>322.81869583646301</v>
      </c>
      <c r="I253" s="26">
        <f t="shared" si="23"/>
        <v>17.331272557282865</v>
      </c>
    </row>
    <row r="254" spans="1:9" x14ac:dyDescent="0.25">
      <c r="A254" s="2">
        <v>44104</v>
      </c>
      <c r="B254" s="3">
        <v>33968093</v>
      </c>
      <c r="C254" s="10">
        <f t="shared" si="24"/>
        <v>9.7064484508191384E-3</v>
      </c>
      <c r="D254" s="4">
        <f t="shared" si="25"/>
        <v>326540</v>
      </c>
      <c r="E254" s="4">
        <f t="shared" si="26"/>
        <v>2188258</v>
      </c>
      <c r="F254" s="10">
        <f t="shared" si="27"/>
        <v>6.8856808098594596E-2</v>
      </c>
      <c r="G254" s="26">
        <f t="shared" si="21"/>
        <v>5828.2152499714693</v>
      </c>
      <c r="H254" s="26">
        <f t="shared" si="22"/>
        <v>323.85980890715297</v>
      </c>
      <c r="I254" s="26">
        <f t="shared" si="23"/>
        <v>17.340932200792363</v>
      </c>
    </row>
    <row r="255" spans="1:9" x14ac:dyDescent="0.25">
      <c r="A255" s="2">
        <v>44105</v>
      </c>
      <c r="B255" s="3">
        <v>34279697</v>
      </c>
      <c r="C255" s="10">
        <f t="shared" si="24"/>
        <v>9.1734322559702264E-3</v>
      </c>
      <c r="D255" s="4">
        <f t="shared" si="25"/>
        <v>311604</v>
      </c>
      <c r="E255" s="4">
        <f t="shared" si="26"/>
        <v>2052420</v>
      </c>
      <c r="F255" s="10">
        <f t="shared" si="27"/>
        <v>6.3685802557876675E-2</v>
      </c>
      <c r="G255" s="26">
        <f t="shared" si="21"/>
        <v>5854.886591557517</v>
      </c>
      <c r="H255" s="26">
        <f t="shared" si="22"/>
        <v>324.8470980956435</v>
      </c>
      <c r="I255" s="26">
        <f t="shared" si="23"/>
        <v>17.350063812681626</v>
      </c>
    </row>
    <row r="256" spans="1:9" x14ac:dyDescent="0.25">
      <c r="A256" s="2">
        <v>44106</v>
      </c>
      <c r="B256" s="3">
        <v>34585720</v>
      </c>
      <c r="C256" s="10">
        <f t="shared" si="24"/>
        <v>8.9272376007289989E-3</v>
      </c>
      <c r="D256" s="4">
        <f t="shared" si="25"/>
        <v>306023</v>
      </c>
      <c r="E256" s="4">
        <f t="shared" si="26"/>
        <v>2023645</v>
      </c>
      <c r="F256" s="10">
        <f t="shared" si="27"/>
        <v>6.2147298659560243E-2</v>
      </c>
      <c r="G256" s="26">
        <f t="shared" si="21"/>
        <v>5880.9625062569476</v>
      </c>
      <c r="H256" s="26">
        <f t="shared" si="22"/>
        <v>325.81089814558356</v>
      </c>
      <c r="I256" s="26">
        <f t="shared" si="23"/>
        <v>17.358951438073944</v>
      </c>
    </row>
    <row r="257" spans="1:9" x14ac:dyDescent="0.25">
      <c r="A257" s="2">
        <v>44107</v>
      </c>
      <c r="B257" s="3">
        <v>34891542</v>
      </c>
      <c r="C257" s="10">
        <f t="shared" si="24"/>
        <v>8.8424355485443584E-3</v>
      </c>
      <c r="D257" s="4">
        <f t="shared" si="25"/>
        <v>305822</v>
      </c>
      <c r="E257" s="4">
        <f t="shared" si="26"/>
        <v>2051530</v>
      </c>
      <c r="F257" s="10">
        <f t="shared" si="27"/>
        <v>6.2470440022981723E-2</v>
      </c>
      <c r="G257" s="26">
        <f t="shared" si="21"/>
        <v>5906.9062968697917</v>
      </c>
      <c r="H257" s="26">
        <f t="shared" si="22"/>
        <v>326.7684020672109</v>
      </c>
      <c r="I257" s="26">
        <f t="shared" si="23"/>
        <v>17.367755008231054</v>
      </c>
    </row>
    <row r="258" spans="1:9" x14ac:dyDescent="0.25">
      <c r="A258" s="2">
        <v>44108</v>
      </c>
      <c r="B258" s="3">
        <v>35153599</v>
      </c>
      <c r="C258" s="10">
        <f t="shared" si="24"/>
        <v>7.5106167563474546E-3</v>
      </c>
      <c r="D258" s="4">
        <f t="shared" si="25"/>
        <v>262057</v>
      </c>
      <c r="E258" s="4">
        <f t="shared" si="26"/>
        <v>2073835</v>
      </c>
      <c r="F258" s="10">
        <f t="shared" si="27"/>
        <v>6.2691952699541628E-2</v>
      </c>
      <c r="G258" s="26">
        <f t="shared" si="21"/>
        <v>5929.0470566525273</v>
      </c>
      <c r="H258" s="26">
        <f t="shared" si="22"/>
        <v>327.58443989380208</v>
      </c>
      <c r="I258" s="26">
        <f t="shared" si="23"/>
        <v>17.375237560737652</v>
      </c>
    </row>
    <row r="259" spans="1:9" x14ac:dyDescent="0.25">
      <c r="A259" s="2">
        <v>44109</v>
      </c>
      <c r="B259" s="3">
        <v>35479051</v>
      </c>
      <c r="C259" s="10">
        <f t="shared" si="24"/>
        <v>9.2579994440966651E-3</v>
      </c>
      <c r="D259" s="4">
        <f t="shared" si="25"/>
        <v>325452</v>
      </c>
      <c r="E259" s="4">
        <f t="shared" si="26"/>
        <v>2125436</v>
      </c>
      <c r="F259" s="10">
        <f t="shared" si="27"/>
        <v>6.3724306945439041E-2</v>
      </c>
      <c r="G259" s="26">
        <f t="shared" ref="G259:G322" si="28">SQRT(B259)</f>
        <v>5956.4293834477712</v>
      </c>
      <c r="H259" s="26">
        <f t="shared" ref="H259:H322" si="29">B259^(1/3)</f>
        <v>328.59226164601415</v>
      </c>
      <c r="I259" s="26">
        <f t="shared" ref="I259:I322" si="30">LN(B259)</f>
        <v>17.384452967584572</v>
      </c>
    </row>
    <row r="260" spans="1:9" x14ac:dyDescent="0.25">
      <c r="A260" s="2">
        <v>44110</v>
      </c>
      <c r="B260" s="3">
        <v>35806972</v>
      </c>
      <c r="C260" s="10">
        <f t="shared" ref="C260:C275" si="31">+B260/B259-1</f>
        <v>9.2426654816668563E-3</v>
      </c>
      <c r="D260" s="4">
        <f t="shared" ref="D260:D275" si="32">B260-B259</f>
        <v>327921</v>
      </c>
      <c r="E260" s="4">
        <f t="shared" si="26"/>
        <v>2165419</v>
      </c>
      <c r="F260" s="10">
        <f t="shared" si="27"/>
        <v>6.4367391124898421E-2</v>
      </c>
      <c r="G260" s="26">
        <f t="shared" si="28"/>
        <v>5983.892712941969</v>
      </c>
      <c r="H260" s="26">
        <f t="shared" si="29"/>
        <v>329.60151472502713</v>
      </c>
      <c r="I260" s="26">
        <f t="shared" si="30"/>
        <v>17.393653181013232</v>
      </c>
    </row>
    <row r="261" spans="1:9" x14ac:dyDescent="0.25">
      <c r="A261" s="29">
        <v>44111</v>
      </c>
      <c r="B261" s="3">
        <v>36156226</v>
      </c>
      <c r="C261" s="10">
        <f t="shared" si="31"/>
        <v>9.7537987853315578E-3</v>
      </c>
      <c r="D261" s="4">
        <f t="shared" si="32"/>
        <v>349254</v>
      </c>
      <c r="E261" s="4">
        <f t="shared" si="26"/>
        <v>2188133</v>
      </c>
      <c r="F261" s="10">
        <f t="shared" si="27"/>
        <v>6.4417304792470986E-2</v>
      </c>
      <c r="G261" s="26">
        <f t="shared" si="28"/>
        <v>6013.0047397287153</v>
      </c>
      <c r="H261" s="26">
        <f t="shared" si="29"/>
        <v>330.66967163812978</v>
      </c>
      <c r="I261" s="26">
        <f t="shared" si="30"/>
        <v>17.40335971857235</v>
      </c>
    </row>
    <row r="262" spans="1:9" x14ac:dyDescent="0.25">
      <c r="A262" s="2">
        <v>44112</v>
      </c>
      <c r="B262" s="3">
        <v>36515563</v>
      </c>
      <c r="C262" s="10">
        <f t="shared" si="31"/>
        <v>9.9384543065972331E-3</v>
      </c>
      <c r="D262" s="4">
        <f t="shared" si="32"/>
        <v>359337</v>
      </c>
      <c r="E262" s="4">
        <f t="shared" si="26"/>
        <v>2235866</v>
      </c>
      <c r="F262" s="10">
        <f t="shared" si="27"/>
        <v>6.522420545315788E-2</v>
      </c>
      <c r="G262" s="26">
        <f t="shared" si="28"/>
        <v>6042.8108525751495</v>
      </c>
      <c r="H262" s="26">
        <f t="shared" si="29"/>
        <v>331.76151099599434</v>
      </c>
      <c r="I262" s="26">
        <f t="shared" si="30"/>
        <v>17.413249111238724</v>
      </c>
    </row>
    <row r="263" spans="1:9" x14ac:dyDescent="0.25">
      <c r="A263" s="2">
        <v>44113</v>
      </c>
      <c r="B263" s="3">
        <v>36876248</v>
      </c>
      <c r="C263" s="10">
        <f t="shared" si="31"/>
        <v>9.8775691887866834E-3</v>
      </c>
      <c r="D263" s="4">
        <f t="shared" si="32"/>
        <v>360685</v>
      </c>
      <c r="E263" s="4">
        <f t="shared" si="26"/>
        <v>2290528</v>
      </c>
      <c r="F263" s="10">
        <f t="shared" si="27"/>
        <v>6.6227564439890224E-2</v>
      </c>
      <c r="G263" s="26">
        <f t="shared" si="28"/>
        <v>6072.5816585699367</v>
      </c>
      <c r="H263" s="26">
        <f t="shared" si="29"/>
        <v>332.85026649970092</v>
      </c>
      <c r="I263" s="26">
        <f t="shared" si="30"/>
        <v>17.423078216119357</v>
      </c>
    </row>
    <row r="264" spans="1:9" x14ac:dyDescent="0.25">
      <c r="A264" s="2">
        <v>44114</v>
      </c>
      <c r="B264" s="3">
        <v>37207057</v>
      </c>
      <c r="C264" s="10">
        <f t="shared" si="31"/>
        <v>8.9707879174691918E-3</v>
      </c>
      <c r="D264" s="4">
        <f t="shared" si="32"/>
        <v>330809</v>
      </c>
      <c r="E264" s="4">
        <f t="shared" si="26"/>
        <v>2315515</v>
      </c>
      <c r="F264" s="10">
        <f t="shared" si="27"/>
        <v>6.636321776779025E-2</v>
      </c>
      <c r="G264" s="26">
        <f t="shared" si="28"/>
        <v>6099.7587657218055</v>
      </c>
      <c r="H264" s="26">
        <f t="shared" si="29"/>
        <v>333.84261472334612</v>
      </c>
      <c r="I264" s="26">
        <f t="shared" si="30"/>
        <v>17.432009005552864</v>
      </c>
    </row>
    <row r="265" spans="1:9" x14ac:dyDescent="0.25">
      <c r="A265" s="2">
        <v>44115</v>
      </c>
      <c r="B265" s="3">
        <v>37475325</v>
      </c>
      <c r="C265" s="10">
        <f t="shared" si="31"/>
        <v>7.2101375822333225E-3</v>
      </c>
      <c r="D265" s="4">
        <f t="shared" si="32"/>
        <v>268268</v>
      </c>
      <c r="E265" s="4">
        <f t="shared" si="26"/>
        <v>2321726</v>
      </c>
      <c r="F265" s="10">
        <f t="shared" si="27"/>
        <v>6.6045186440227638E-2</v>
      </c>
      <c r="G265" s="26">
        <f t="shared" si="28"/>
        <v>6121.7093201164007</v>
      </c>
      <c r="H265" s="26">
        <f t="shared" si="29"/>
        <v>334.64304445276076</v>
      </c>
      <c r="I265" s="26">
        <f t="shared" si="30"/>
        <v>17.439193274363628</v>
      </c>
    </row>
    <row r="266" spans="1:9" x14ac:dyDescent="0.25">
      <c r="A266" s="2">
        <v>44116</v>
      </c>
      <c r="B266" s="3">
        <v>37801526</v>
      </c>
      <c r="C266" s="10">
        <f t="shared" si="31"/>
        <v>8.70442084224754E-3</v>
      </c>
      <c r="D266" s="4">
        <f t="shared" si="32"/>
        <v>326201</v>
      </c>
      <c r="E266" s="4">
        <f t="shared" ref="E266:E275" si="33">B266-B259</f>
        <v>2322475</v>
      </c>
      <c r="F266" s="10">
        <f t="shared" ref="F266:F275" si="34">E266/B259</f>
        <v>6.5460460033161541E-2</v>
      </c>
      <c r="G266" s="26">
        <f t="shared" si="28"/>
        <v>6148.2945602825503</v>
      </c>
      <c r="H266" s="26">
        <f t="shared" si="29"/>
        <v>335.61119875233908</v>
      </c>
      <c r="I266" s="26">
        <f t="shared" si="30"/>
        <v>17.447860030145325</v>
      </c>
    </row>
    <row r="267" spans="1:9" x14ac:dyDescent="0.25">
      <c r="A267" s="2">
        <v>44117</v>
      </c>
      <c r="B267" s="3">
        <v>38130527</v>
      </c>
      <c r="C267" s="10">
        <f t="shared" si="31"/>
        <v>8.703378800104522E-3</v>
      </c>
      <c r="D267" s="4">
        <f t="shared" si="32"/>
        <v>329001</v>
      </c>
      <c r="E267" s="4">
        <f t="shared" si="33"/>
        <v>2323555</v>
      </c>
      <c r="F267" s="10">
        <f t="shared" si="34"/>
        <v>6.4891133492103154E-2</v>
      </c>
      <c r="G267" s="26">
        <f t="shared" si="28"/>
        <v>6174.9920647722292</v>
      </c>
      <c r="H267" s="26">
        <f t="shared" si="29"/>
        <v>336.5820381126947</v>
      </c>
      <c r="I267" s="26">
        <f t="shared" si="30"/>
        <v>17.456525752876448</v>
      </c>
    </row>
    <row r="268" spans="1:9" x14ac:dyDescent="0.25">
      <c r="A268" s="2">
        <v>44118</v>
      </c>
      <c r="B268" s="3">
        <v>38511143</v>
      </c>
      <c r="C268" s="10">
        <f t="shared" si="31"/>
        <v>9.9819234074578489E-3</v>
      </c>
      <c r="D268" s="4">
        <f t="shared" si="32"/>
        <v>380616</v>
      </c>
      <c r="E268" s="4">
        <f t="shared" si="33"/>
        <v>2354917</v>
      </c>
      <c r="F268" s="10">
        <f t="shared" si="34"/>
        <v>6.5131714797888471E-2</v>
      </c>
      <c r="G268" s="26">
        <f t="shared" si="28"/>
        <v>6205.7346865620993</v>
      </c>
      <c r="H268" s="26">
        <f t="shared" si="29"/>
        <v>337.6982443898973</v>
      </c>
      <c r="I268" s="26">
        <f t="shared" si="30"/>
        <v>17.466458185953073</v>
      </c>
    </row>
    <row r="269" spans="1:9" x14ac:dyDescent="0.25">
      <c r="A269" s="2">
        <v>44119</v>
      </c>
      <c r="B269" s="3">
        <v>38917803</v>
      </c>
      <c r="C269" s="10">
        <f t="shared" si="31"/>
        <v>1.0559541169681719E-2</v>
      </c>
      <c r="D269" s="4">
        <f t="shared" si="32"/>
        <v>406660</v>
      </c>
      <c r="E269" s="4">
        <f t="shared" si="33"/>
        <v>2402240</v>
      </c>
      <c r="F269" s="10">
        <f t="shared" si="34"/>
        <v>6.5786744134275016E-2</v>
      </c>
      <c r="G269" s="26">
        <f t="shared" si="28"/>
        <v>6238.413500241868</v>
      </c>
      <c r="H269" s="26">
        <f t="shared" si="29"/>
        <v>338.88273108143699</v>
      </c>
      <c r="I269" s="26">
        <f t="shared" si="30"/>
        <v>17.476962364562354</v>
      </c>
    </row>
    <row r="270" spans="1:9" x14ac:dyDescent="0.25">
      <c r="A270" s="2">
        <v>44120</v>
      </c>
      <c r="B270" s="3">
        <v>39329140</v>
      </c>
      <c r="C270" s="10">
        <f t="shared" si="31"/>
        <v>1.0569378749360592E-2</v>
      </c>
      <c r="D270" s="4">
        <f t="shared" si="32"/>
        <v>411337</v>
      </c>
      <c r="E270" s="4">
        <f t="shared" si="33"/>
        <v>2452892</v>
      </c>
      <c r="F270" s="10">
        <f t="shared" si="34"/>
        <v>6.6516853883833299E-2</v>
      </c>
      <c r="G270" s="26">
        <f t="shared" si="28"/>
        <v>6271.2949221034087</v>
      </c>
      <c r="H270" s="26">
        <f t="shared" si="29"/>
        <v>340.07247589910116</v>
      </c>
      <c r="I270" s="26">
        <f t="shared" si="30"/>
        <v>17.487476277909071</v>
      </c>
    </row>
    <row r="271" spans="1:9" x14ac:dyDescent="0.25">
      <c r="A271" s="2">
        <v>44121</v>
      </c>
      <c r="B271" s="3">
        <v>39670680</v>
      </c>
      <c r="C271" s="10">
        <f t="shared" si="31"/>
        <v>8.6841461572768619E-3</v>
      </c>
      <c r="D271" s="4">
        <f t="shared" si="32"/>
        <v>341540</v>
      </c>
      <c r="E271" s="4">
        <f t="shared" si="33"/>
        <v>2463623</v>
      </c>
      <c r="F271" s="10">
        <f t="shared" si="34"/>
        <v>6.6213863676452558E-2</v>
      </c>
      <c r="G271" s="26">
        <f t="shared" si="28"/>
        <v>6298.4664800251176</v>
      </c>
      <c r="H271" s="26">
        <f t="shared" si="29"/>
        <v>341.05405300067758</v>
      </c>
      <c r="I271" s="26">
        <f t="shared" si="30"/>
        <v>17.496122933760287</v>
      </c>
    </row>
    <row r="272" spans="1:9" x14ac:dyDescent="0.25">
      <c r="A272" s="2">
        <v>44122</v>
      </c>
      <c r="B272" s="32">
        <v>39955637</v>
      </c>
      <c r="C272" s="10">
        <f t="shared" si="31"/>
        <v>7.183063158987979E-3</v>
      </c>
      <c r="D272" s="4">
        <f t="shared" si="32"/>
        <v>284957</v>
      </c>
      <c r="E272" s="4">
        <f t="shared" si="33"/>
        <v>2480312</v>
      </c>
      <c r="F272" s="10">
        <f t="shared" si="34"/>
        <v>6.6185203197036982E-2</v>
      </c>
      <c r="G272" s="26">
        <f t="shared" si="28"/>
        <v>6321.0471442633616</v>
      </c>
      <c r="H272" s="26">
        <f t="shared" si="29"/>
        <v>341.868709793839</v>
      </c>
      <c r="I272" s="26">
        <f t="shared" si="30"/>
        <v>17.503280321599416</v>
      </c>
    </row>
    <row r="273" spans="1:9" x14ac:dyDescent="0.25">
      <c r="A273" s="2">
        <v>44123</v>
      </c>
      <c r="B273" s="3">
        <v>40395527</v>
      </c>
      <c r="C273" s="10">
        <f t="shared" si="31"/>
        <v>1.1009460317201292E-2</v>
      </c>
      <c r="D273" s="4">
        <f t="shared" si="32"/>
        <v>439890</v>
      </c>
      <c r="E273" s="4">
        <f t="shared" si="33"/>
        <v>2594001</v>
      </c>
      <c r="F273" s="10">
        <f t="shared" si="34"/>
        <v>6.8621594800167593E-2</v>
      </c>
      <c r="G273" s="26">
        <f t="shared" si="28"/>
        <v>6355.7475563461458</v>
      </c>
      <c r="H273" s="26">
        <f t="shared" si="29"/>
        <v>343.11873027009642</v>
      </c>
      <c r="I273" s="26">
        <f t="shared" si="30"/>
        <v>17.514229618979925</v>
      </c>
    </row>
    <row r="274" spans="1:9" x14ac:dyDescent="0.25">
      <c r="A274" s="2">
        <v>44124</v>
      </c>
      <c r="B274" s="3">
        <v>40783425</v>
      </c>
      <c r="C274" s="10">
        <f t="shared" si="31"/>
        <v>9.6024988113163623E-3</v>
      </c>
      <c r="D274" s="4">
        <f t="shared" si="32"/>
        <v>387898</v>
      </c>
      <c r="E274" s="4">
        <f t="shared" si="33"/>
        <v>2652898</v>
      </c>
      <c r="F274" s="10">
        <f t="shared" si="34"/>
        <v>6.9574123641144542E-2</v>
      </c>
      <c r="G274" s="26">
        <f t="shared" si="28"/>
        <v>6386.1901788155355</v>
      </c>
      <c r="H274" s="26">
        <f t="shared" si="29"/>
        <v>344.21349927243006</v>
      </c>
      <c r="I274" s="26">
        <f t="shared" si="30"/>
        <v>17.523786306832502</v>
      </c>
    </row>
    <row r="275" spans="1:9" x14ac:dyDescent="0.25">
      <c r="A275" s="2">
        <v>44125</v>
      </c>
      <c r="B275" s="3">
        <v>41227176</v>
      </c>
      <c r="C275" s="10">
        <f t="shared" si="31"/>
        <v>1.088067027229811E-2</v>
      </c>
      <c r="D275" s="4">
        <f t="shared" si="32"/>
        <v>443751</v>
      </c>
      <c r="E275" s="4">
        <f t="shared" si="33"/>
        <v>2716033</v>
      </c>
      <c r="F275" s="10">
        <f t="shared" si="34"/>
        <v>7.0525899477977064E-2</v>
      </c>
      <c r="G275" s="26">
        <f t="shared" si="28"/>
        <v>6420.8391974881288</v>
      </c>
      <c r="H275" s="26">
        <f t="shared" si="29"/>
        <v>345.45742307684361</v>
      </c>
      <c r="I275" s="26">
        <f t="shared" si="30"/>
        <v>17.534608208522091</v>
      </c>
    </row>
    <row r="276" spans="1:9" x14ac:dyDescent="0.25">
      <c r="A276" s="2">
        <v>44126</v>
      </c>
      <c r="B276" s="4">
        <f>B269*1.07</f>
        <v>41642049.210000001</v>
      </c>
      <c r="G276" s="26">
        <f t="shared" si="28"/>
        <v>6453.0651019496154</v>
      </c>
      <c r="H276" s="26">
        <f t="shared" si="29"/>
        <v>346.61234856031194</v>
      </c>
      <c r="I276" s="26">
        <f t="shared" si="30"/>
        <v>17.544621013036167</v>
      </c>
    </row>
    <row r="277" spans="1:9" x14ac:dyDescent="0.25">
      <c r="A277" s="2">
        <v>44127</v>
      </c>
      <c r="B277" s="4">
        <f t="shared" ref="B277:B340" si="35">B270*1.07</f>
        <v>42082179.800000004</v>
      </c>
      <c r="G277" s="26">
        <f t="shared" si="28"/>
        <v>6487.0779091976383</v>
      </c>
      <c r="H277" s="26">
        <f t="shared" si="29"/>
        <v>347.82923041239707</v>
      </c>
      <c r="I277" s="26">
        <f t="shared" si="30"/>
        <v>17.555134926382884</v>
      </c>
    </row>
    <row r="278" spans="1:9" x14ac:dyDescent="0.25">
      <c r="A278" s="2">
        <v>44128</v>
      </c>
      <c r="B278" s="4">
        <f t="shared" si="35"/>
        <v>42447627.600000001</v>
      </c>
      <c r="G278" s="26">
        <f t="shared" si="28"/>
        <v>6515.1843872602713</v>
      </c>
      <c r="H278" s="26">
        <f t="shared" si="29"/>
        <v>348.83319642561025</v>
      </c>
      <c r="I278" s="26">
        <f t="shared" si="30"/>
        <v>17.563781582234103</v>
      </c>
    </row>
    <row r="279" spans="1:9" x14ac:dyDescent="0.25">
      <c r="A279" s="2">
        <v>44129</v>
      </c>
      <c r="B279" s="4">
        <f t="shared" si="35"/>
        <v>42752531.590000004</v>
      </c>
      <c r="G279" s="26">
        <f t="shared" si="28"/>
        <v>6538.5420079708902</v>
      </c>
      <c r="H279" s="26">
        <f t="shared" si="29"/>
        <v>349.66643482476741</v>
      </c>
      <c r="I279" s="26">
        <f t="shared" si="30"/>
        <v>17.570938970073232</v>
      </c>
    </row>
    <row r="280" spans="1:9" x14ac:dyDescent="0.25">
      <c r="A280" s="2">
        <v>44130</v>
      </c>
      <c r="B280" s="4">
        <f t="shared" si="35"/>
        <v>43223213.890000001</v>
      </c>
      <c r="G280" s="26">
        <f t="shared" si="28"/>
        <v>6574.436393334413</v>
      </c>
      <c r="H280" s="26">
        <f t="shared" si="29"/>
        <v>350.94496717028233</v>
      </c>
      <c r="I280" s="26">
        <f t="shared" si="30"/>
        <v>17.581888267453742</v>
      </c>
    </row>
    <row r="281" spans="1:9" x14ac:dyDescent="0.25">
      <c r="A281" s="2">
        <v>44131</v>
      </c>
      <c r="B281" s="4">
        <f t="shared" si="35"/>
        <v>43638264.75</v>
      </c>
      <c r="G281" s="26">
        <f t="shared" si="28"/>
        <v>6605.9264868752516</v>
      </c>
      <c r="H281" s="26">
        <f t="shared" si="29"/>
        <v>352.06470689209988</v>
      </c>
      <c r="I281" s="26">
        <f t="shared" si="30"/>
        <v>17.591444955306319</v>
      </c>
    </row>
    <row r="282" spans="1:9" x14ac:dyDescent="0.25">
      <c r="A282" s="2">
        <v>44132</v>
      </c>
      <c r="B282" s="4">
        <f t="shared" si="35"/>
        <v>44113078.32</v>
      </c>
      <c r="G282" s="26">
        <f t="shared" si="28"/>
        <v>6641.7677104819013</v>
      </c>
      <c r="H282" s="26">
        <f t="shared" si="29"/>
        <v>353.3370035060405</v>
      </c>
      <c r="I282" s="26">
        <f t="shared" si="30"/>
        <v>17.602266856995907</v>
      </c>
    </row>
    <row r="283" spans="1:9" x14ac:dyDescent="0.25">
      <c r="A283" s="2">
        <v>44133</v>
      </c>
      <c r="B283" s="4">
        <f t="shared" si="35"/>
        <v>44556992.654700004</v>
      </c>
      <c r="G283" s="26">
        <f t="shared" si="28"/>
        <v>6675.1024452587999</v>
      </c>
      <c r="H283" s="26">
        <f t="shared" si="29"/>
        <v>354.51827182549613</v>
      </c>
      <c r="I283" s="26">
        <f t="shared" si="30"/>
        <v>17.612279661509984</v>
      </c>
    </row>
    <row r="284" spans="1:9" x14ac:dyDescent="0.25">
      <c r="A284" s="2">
        <v>44134</v>
      </c>
      <c r="B284" s="4">
        <f t="shared" si="35"/>
        <v>45027932.386000007</v>
      </c>
      <c r="G284" s="26">
        <f t="shared" si="28"/>
        <v>6710.2855666506475</v>
      </c>
      <c r="H284" s="26">
        <f t="shared" si="29"/>
        <v>355.76290968392476</v>
      </c>
      <c r="I284" s="26">
        <f t="shared" si="30"/>
        <v>17.622793574856701</v>
      </c>
    </row>
    <row r="285" spans="1:9" x14ac:dyDescent="0.25">
      <c r="A285" s="2">
        <v>44135</v>
      </c>
      <c r="B285" s="4">
        <f t="shared" si="35"/>
        <v>45418961.532000005</v>
      </c>
      <c r="G285" s="26">
        <f t="shared" si="28"/>
        <v>6739.3591336268764</v>
      </c>
      <c r="H285" s="26">
        <f t="shared" si="29"/>
        <v>356.78977528018567</v>
      </c>
      <c r="I285" s="26">
        <f t="shared" si="30"/>
        <v>17.631440230707916</v>
      </c>
    </row>
    <row r="286" spans="1:9" x14ac:dyDescent="0.25">
      <c r="A286" s="2">
        <v>44136</v>
      </c>
      <c r="B286" s="4">
        <f t="shared" si="35"/>
        <v>45745208.801300004</v>
      </c>
      <c r="G286" s="26">
        <f t="shared" si="28"/>
        <v>6763.5204443617977</v>
      </c>
      <c r="H286" s="26">
        <f t="shared" si="29"/>
        <v>357.642019115452</v>
      </c>
      <c r="I286" s="26">
        <f t="shared" si="30"/>
        <v>17.638597618547045</v>
      </c>
    </row>
    <row r="287" spans="1:9" x14ac:dyDescent="0.25">
      <c r="A287" s="2">
        <v>44137</v>
      </c>
      <c r="B287" s="4">
        <f t="shared" si="35"/>
        <v>46248838.862300001</v>
      </c>
      <c r="G287" s="26">
        <f t="shared" si="28"/>
        <v>6800.649885290376</v>
      </c>
      <c r="H287" s="26">
        <f t="shared" si="29"/>
        <v>358.94971366092255</v>
      </c>
      <c r="I287" s="26">
        <f t="shared" si="30"/>
        <v>17.649546915927555</v>
      </c>
    </row>
    <row r="288" spans="1:9" x14ac:dyDescent="0.25">
      <c r="A288" s="2">
        <v>44138</v>
      </c>
      <c r="B288" s="4">
        <f t="shared" si="35"/>
        <v>46692943.282500006</v>
      </c>
      <c r="G288" s="26">
        <f t="shared" si="28"/>
        <v>6833.2234913326238</v>
      </c>
      <c r="H288" s="26">
        <f t="shared" si="29"/>
        <v>360.0949936624051</v>
      </c>
      <c r="I288" s="26">
        <f t="shared" si="30"/>
        <v>17.659103603780132</v>
      </c>
    </row>
    <row r="289" spans="1:9" x14ac:dyDescent="0.25">
      <c r="A289" s="2">
        <v>44139</v>
      </c>
      <c r="B289" s="4">
        <f t="shared" si="35"/>
        <v>47200993.8024</v>
      </c>
      <c r="G289" s="26">
        <f t="shared" si="28"/>
        <v>6870.2979413122985</v>
      </c>
      <c r="H289" s="26">
        <f t="shared" si="29"/>
        <v>361.39631024474022</v>
      </c>
      <c r="I289" s="26">
        <f t="shared" si="30"/>
        <v>17.66992550546972</v>
      </c>
    </row>
    <row r="290" spans="1:9" x14ac:dyDescent="0.25">
      <c r="A290" s="2">
        <v>44140</v>
      </c>
      <c r="B290" s="4">
        <f t="shared" si="35"/>
        <v>47675982.140529007</v>
      </c>
      <c r="G290" s="26">
        <f t="shared" si="28"/>
        <v>6904.7796590860889</v>
      </c>
      <c r="H290" s="26">
        <f t="shared" si="29"/>
        <v>362.60452225713726</v>
      </c>
      <c r="I290" s="26">
        <f t="shared" si="30"/>
        <v>17.679938309983797</v>
      </c>
    </row>
    <row r="291" spans="1:9" x14ac:dyDescent="0.25">
      <c r="A291" s="2">
        <v>44141</v>
      </c>
      <c r="B291" s="4">
        <f t="shared" si="35"/>
        <v>48179887.653020009</v>
      </c>
      <c r="G291" s="26">
        <f t="shared" si="28"/>
        <v>6941.1733628414731</v>
      </c>
      <c r="H291" s="26">
        <f t="shared" si="29"/>
        <v>363.87754921203793</v>
      </c>
      <c r="I291" s="26">
        <f t="shared" si="30"/>
        <v>17.690452223330514</v>
      </c>
    </row>
    <row r="292" spans="1:9" x14ac:dyDescent="0.25">
      <c r="A292" s="2">
        <v>44142</v>
      </c>
      <c r="B292" s="4">
        <f t="shared" si="35"/>
        <v>48598288.839240007</v>
      </c>
      <c r="G292" s="26">
        <f t="shared" si="28"/>
        <v>6971.2472943684907</v>
      </c>
      <c r="H292" s="26">
        <f t="shared" si="29"/>
        <v>364.92783671072539</v>
      </c>
      <c r="I292" s="26">
        <f t="shared" si="30"/>
        <v>17.699098879181733</v>
      </c>
    </row>
    <row r="293" spans="1:9" x14ac:dyDescent="0.25">
      <c r="A293" s="2">
        <v>44143</v>
      </c>
      <c r="B293" s="4">
        <f t="shared" si="35"/>
        <v>48947373.41739101</v>
      </c>
      <c r="G293" s="26">
        <f t="shared" si="28"/>
        <v>6996.2399485288533</v>
      </c>
      <c r="H293" s="26">
        <f t="shared" si="29"/>
        <v>365.79951947940776</v>
      </c>
      <c r="I293" s="26">
        <f t="shared" si="30"/>
        <v>17.706256267020862</v>
      </c>
    </row>
    <row r="294" spans="1:9" x14ac:dyDescent="0.25">
      <c r="A294" s="29">
        <v>44144</v>
      </c>
      <c r="B294" s="4">
        <f t="shared" si="35"/>
        <v>49486257.582661003</v>
      </c>
      <c r="G294" s="26">
        <f t="shared" si="28"/>
        <v>7034.6469408678222</v>
      </c>
      <c r="H294" s="26">
        <f t="shared" si="29"/>
        <v>367.13704138900351</v>
      </c>
      <c r="I294" s="26">
        <f t="shared" si="30"/>
        <v>17.717205564401372</v>
      </c>
    </row>
    <row r="295" spans="1:9" x14ac:dyDescent="0.25">
      <c r="A295" s="2">
        <v>44145</v>
      </c>
      <c r="B295" s="4">
        <f t="shared" si="35"/>
        <v>49961449.312275007</v>
      </c>
      <c r="G295" s="26">
        <f t="shared" si="28"/>
        <v>7068.3413409565192</v>
      </c>
      <c r="H295" s="26">
        <f t="shared" si="29"/>
        <v>368.30844422150022</v>
      </c>
      <c r="I295" s="26">
        <f t="shared" si="30"/>
        <v>17.726762252253948</v>
      </c>
    </row>
    <row r="296" spans="1:9" x14ac:dyDescent="0.25">
      <c r="A296" s="2">
        <v>44146</v>
      </c>
      <c r="B296" s="4">
        <f t="shared" si="35"/>
        <v>50505063.368568003</v>
      </c>
      <c r="G296" s="26">
        <f t="shared" si="28"/>
        <v>7106.6914502156351</v>
      </c>
      <c r="H296" s="26">
        <f t="shared" si="29"/>
        <v>369.6394426922227</v>
      </c>
      <c r="I296" s="26">
        <f t="shared" si="30"/>
        <v>17.737584153943537</v>
      </c>
    </row>
    <row r="297" spans="1:9" x14ac:dyDescent="0.25">
      <c r="A297" s="2">
        <v>44147</v>
      </c>
      <c r="B297" s="4">
        <f t="shared" si="35"/>
        <v>51013300.89036604</v>
      </c>
      <c r="G297" s="26">
        <f t="shared" si="28"/>
        <v>7142.3596164269156</v>
      </c>
      <c r="H297" s="26">
        <f t="shared" si="29"/>
        <v>370.87521295953411</v>
      </c>
      <c r="I297" s="26">
        <f t="shared" si="30"/>
        <v>17.747596958457613</v>
      </c>
    </row>
    <row r="298" spans="1:9" x14ac:dyDescent="0.25">
      <c r="A298" s="2">
        <v>44148</v>
      </c>
      <c r="B298" s="4">
        <f t="shared" si="35"/>
        <v>51552479.788731411</v>
      </c>
      <c r="G298" s="26">
        <f t="shared" si="28"/>
        <v>7180.0055563161932</v>
      </c>
      <c r="H298" s="26">
        <f t="shared" si="29"/>
        <v>372.1772765412652</v>
      </c>
      <c r="I298" s="26">
        <f t="shared" si="30"/>
        <v>17.75811087180433</v>
      </c>
    </row>
    <row r="299" spans="1:9" x14ac:dyDescent="0.25">
      <c r="A299" s="2">
        <v>44149</v>
      </c>
      <c r="B299" s="4">
        <f t="shared" si="35"/>
        <v>52000169.057986811</v>
      </c>
      <c r="G299" s="26">
        <f t="shared" si="28"/>
        <v>7211.114272980758</v>
      </c>
      <c r="H299" s="26">
        <f t="shared" si="29"/>
        <v>373.25152017540267</v>
      </c>
      <c r="I299" s="26">
        <f t="shared" si="30"/>
        <v>17.766757527655546</v>
      </c>
    </row>
    <row r="300" spans="1:9" x14ac:dyDescent="0.25">
      <c r="A300" s="2">
        <v>44150</v>
      </c>
      <c r="B300" s="4">
        <f t="shared" si="35"/>
        <v>52373689.556608386</v>
      </c>
      <c r="G300" s="26">
        <f t="shared" si="28"/>
        <v>7236.9668754671238</v>
      </c>
      <c r="H300" s="26">
        <f t="shared" si="29"/>
        <v>374.14308526250079</v>
      </c>
      <c r="I300" s="26">
        <f t="shared" si="30"/>
        <v>17.773914915494675</v>
      </c>
    </row>
    <row r="301" spans="1:9" x14ac:dyDescent="0.25">
      <c r="A301" s="2">
        <v>44151</v>
      </c>
      <c r="B301" s="4">
        <f t="shared" si="35"/>
        <v>52950295.613447279</v>
      </c>
      <c r="G301" s="26">
        <f t="shared" si="28"/>
        <v>7276.695377260703</v>
      </c>
      <c r="H301" s="26">
        <f t="shared" si="29"/>
        <v>375.51111487220209</v>
      </c>
      <c r="I301" s="26">
        <f t="shared" si="30"/>
        <v>17.784864212875185</v>
      </c>
    </row>
    <row r="302" spans="1:9" x14ac:dyDescent="0.25">
      <c r="A302" s="2">
        <v>44152</v>
      </c>
      <c r="B302" s="4">
        <f t="shared" si="35"/>
        <v>53458750.764134258</v>
      </c>
      <c r="G302" s="26">
        <f t="shared" si="28"/>
        <v>7311.549135725907</v>
      </c>
      <c r="H302" s="26">
        <f t="shared" si="29"/>
        <v>376.70923637454655</v>
      </c>
      <c r="I302" s="26">
        <f t="shared" si="30"/>
        <v>17.794420900727761</v>
      </c>
    </row>
    <row r="303" spans="1:9" x14ac:dyDescent="0.25">
      <c r="A303" s="2">
        <v>44153</v>
      </c>
      <c r="B303" s="4">
        <f t="shared" si="35"/>
        <v>54040417.804367766</v>
      </c>
      <c r="G303" s="26">
        <f t="shared" si="28"/>
        <v>7351.2187972041593</v>
      </c>
      <c r="H303" s="26">
        <f t="shared" si="29"/>
        <v>378.07059375146304</v>
      </c>
      <c r="I303" s="26">
        <f t="shared" si="30"/>
        <v>17.80524280241735</v>
      </c>
    </row>
    <row r="304" spans="1:9" x14ac:dyDescent="0.25">
      <c r="A304" s="2">
        <v>44154</v>
      </c>
      <c r="B304" s="4">
        <f t="shared" si="35"/>
        <v>54584231.952691667</v>
      </c>
      <c r="G304" s="26">
        <f t="shared" si="28"/>
        <v>7388.1142352221159</v>
      </c>
      <c r="H304" s="26">
        <f t="shared" si="29"/>
        <v>379.33455085328086</v>
      </c>
      <c r="I304" s="26">
        <f t="shared" si="30"/>
        <v>17.815255606931427</v>
      </c>
    </row>
    <row r="305" spans="1:9" x14ac:dyDescent="0.25">
      <c r="A305" s="2">
        <v>44155</v>
      </c>
      <c r="B305" s="4">
        <f t="shared" si="35"/>
        <v>55161153.373942614</v>
      </c>
      <c r="G305" s="26">
        <f t="shared" si="28"/>
        <v>7427.0554982403773</v>
      </c>
      <c r="H305" s="26">
        <f t="shared" si="29"/>
        <v>380.6663133617995</v>
      </c>
      <c r="I305" s="26">
        <f t="shared" si="30"/>
        <v>17.825769520278143</v>
      </c>
    </row>
    <row r="306" spans="1:9" x14ac:dyDescent="0.25">
      <c r="A306" s="2">
        <v>44156</v>
      </c>
      <c r="B306" s="4">
        <f t="shared" si="35"/>
        <v>55640180.892045893</v>
      </c>
      <c r="G306" s="26">
        <f t="shared" si="28"/>
        <v>7459.2346049742864</v>
      </c>
      <c r="H306" s="26">
        <f t="shared" si="29"/>
        <v>381.76505954979865</v>
      </c>
      <c r="I306" s="26">
        <f t="shared" si="30"/>
        <v>17.834416176129363</v>
      </c>
    </row>
    <row r="307" spans="1:9" x14ac:dyDescent="0.25">
      <c r="A307" s="2">
        <v>44157</v>
      </c>
      <c r="B307" s="4">
        <f t="shared" si="35"/>
        <v>56039847.825570978</v>
      </c>
      <c r="G307" s="26">
        <f t="shared" si="28"/>
        <v>7485.9767449258734</v>
      </c>
      <c r="H307" s="26">
        <f t="shared" si="29"/>
        <v>382.67696045353398</v>
      </c>
      <c r="I307" s="26">
        <f t="shared" si="30"/>
        <v>17.841573563968492</v>
      </c>
    </row>
    <row r="308" spans="1:9" x14ac:dyDescent="0.25">
      <c r="A308" s="2">
        <v>44158</v>
      </c>
      <c r="B308" s="4">
        <f t="shared" si="35"/>
        <v>56656816.306388594</v>
      </c>
      <c r="G308" s="26">
        <f t="shared" si="28"/>
        <v>7527.0722267285701</v>
      </c>
      <c r="H308" s="26">
        <f t="shared" si="29"/>
        <v>384.07619361718753</v>
      </c>
      <c r="I308" s="26">
        <f t="shared" si="30"/>
        <v>17.852522861349001</v>
      </c>
    </row>
    <row r="309" spans="1:9" x14ac:dyDescent="0.25">
      <c r="A309" s="2">
        <v>44159</v>
      </c>
      <c r="B309" s="4">
        <f t="shared" si="35"/>
        <v>57200863.31762366</v>
      </c>
      <c r="G309" s="26">
        <f t="shared" si="28"/>
        <v>7563.1252348234757</v>
      </c>
      <c r="H309" s="26">
        <f t="shared" si="29"/>
        <v>385.30164321877379</v>
      </c>
      <c r="I309" s="26">
        <f t="shared" si="30"/>
        <v>17.862079549201578</v>
      </c>
    </row>
    <row r="310" spans="1:9" x14ac:dyDescent="0.25">
      <c r="A310" s="2">
        <v>44160</v>
      </c>
      <c r="B310" s="4">
        <f t="shared" si="35"/>
        <v>57823247.050673515</v>
      </c>
      <c r="G310" s="26">
        <f t="shared" si="28"/>
        <v>7604.1598517307302</v>
      </c>
      <c r="H310" s="26">
        <f t="shared" si="29"/>
        <v>386.69405196187239</v>
      </c>
      <c r="I310" s="26">
        <f t="shared" si="30"/>
        <v>17.872901450891167</v>
      </c>
    </row>
    <row r="311" spans="1:9" x14ac:dyDescent="0.25">
      <c r="A311" s="2">
        <v>44161</v>
      </c>
      <c r="B311" s="4">
        <f t="shared" si="35"/>
        <v>58405128.189380087</v>
      </c>
      <c r="G311" s="26">
        <f t="shared" si="28"/>
        <v>7642.3247895768009</v>
      </c>
      <c r="H311" s="26">
        <f t="shared" si="29"/>
        <v>387.98683881513722</v>
      </c>
      <c r="I311" s="26">
        <f t="shared" si="30"/>
        <v>17.882914255405243</v>
      </c>
    </row>
    <row r="312" spans="1:9" x14ac:dyDescent="0.25">
      <c r="A312" s="2">
        <v>44162</v>
      </c>
      <c r="B312" s="4">
        <f t="shared" si="35"/>
        <v>59022434.110118598</v>
      </c>
      <c r="G312" s="26">
        <f t="shared" si="28"/>
        <v>7682.6059452583277</v>
      </c>
      <c r="H312" s="26">
        <f t="shared" si="29"/>
        <v>389.34897765688095</v>
      </c>
      <c r="I312" s="26">
        <f t="shared" si="30"/>
        <v>17.89342816875196</v>
      </c>
    </row>
    <row r="313" spans="1:9" x14ac:dyDescent="0.25">
      <c r="A313" s="2">
        <v>44163</v>
      </c>
      <c r="B313" s="4">
        <f t="shared" si="35"/>
        <v>59534993.554489106</v>
      </c>
      <c r="G313" s="26">
        <f t="shared" si="28"/>
        <v>7715.8922720894116</v>
      </c>
      <c r="H313" s="26">
        <f t="shared" si="29"/>
        <v>390.47278528047582</v>
      </c>
      <c r="I313" s="26">
        <f t="shared" si="30"/>
        <v>17.902074824603176</v>
      </c>
    </row>
    <row r="314" spans="1:9" x14ac:dyDescent="0.25">
      <c r="A314" s="2">
        <v>44164</v>
      </c>
      <c r="B314" s="4">
        <f t="shared" si="35"/>
        <v>59962637.173360951</v>
      </c>
      <c r="G314" s="26">
        <f t="shared" si="28"/>
        <v>7743.554556749823</v>
      </c>
      <c r="H314" s="26">
        <f t="shared" si="29"/>
        <v>391.4054858429663</v>
      </c>
      <c r="I314" s="26">
        <f t="shared" si="30"/>
        <v>17.909232212442305</v>
      </c>
    </row>
    <row r="315" spans="1:9" x14ac:dyDescent="0.25">
      <c r="A315" s="2">
        <v>44165</v>
      </c>
      <c r="B315" s="4">
        <f t="shared" si="35"/>
        <v>60622793.447835803</v>
      </c>
      <c r="G315" s="26">
        <f t="shared" si="28"/>
        <v>7786.0640536689525</v>
      </c>
      <c r="H315" s="26">
        <f t="shared" si="29"/>
        <v>392.83663428623339</v>
      </c>
      <c r="I315" s="26">
        <f t="shared" si="30"/>
        <v>17.920181509822815</v>
      </c>
    </row>
    <row r="316" spans="1:9" x14ac:dyDescent="0.25">
      <c r="A316" s="2">
        <v>44166</v>
      </c>
      <c r="B316" s="4">
        <f t="shared" si="35"/>
        <v>61204923.749857321</v>
      </c>
      <c r="G316" s="26">
        <f t="shared" si="28"/>
        <v>7823.3575752267216</v>
      </c>
      <c r="H316" s="26">
        <f t="shared" si="29"/>
        <v>394.09003531700523</v>
      </c>
      <c r="I316" s="26">
        <f t="shared" si="30"/>
        <v>17.929738197675391</v>
      </c>
    </row>
    <row r="317" spans="1:9" x14ac:dyDescent="0.25">
      <c r="A317" s="2">
        <v>44167</v>
      </c>
      <c r="B317" s="4">
        <f t="shared" si="35"/>
        <v>61870874.344220661</v>
      </c>
      <c r="G317" s="26">
        <f t="shared" si="28"/>
        <v>7865.8041130084512</v>
      </c>
      <c r="H317" s="26">
        <f t="shared" si="29"/>
        <v>395.51420368067835</v>
      </c>
      <c r="I317" s="26">
        <f t="shared" si="30"/>
        <v>17.94056009936498</v>
      </c>
    </row>
    <row r="318" spans="1:9" x14ac:dyDescent="0.25">
      <c r="A318" s="2">
        <v>44168</v>
      </c>
      <c r="B318" s="4">
        <f t="shared" si="35"/>
        <v>62493487.162636697</v>
      </c>
      <c r="G318" s="26">
        <f t="shared" si="28"/>
        <v>7905.2822316876645</v>
      </c>
      <c r="H318" s="26">
        <f t="shared" si="29"/>
        <v>396.83647786670116</v>
      </c>
      <c r="I318" s="26">
        <f t="shared" si="30"/>
        <v>17.950572903879056</v>
      </c>
    </row>
    <row r="319" spans="1:9" x14ac:dyDescent="0.25">
      <c r="A319" s="2">
        <v>44169</v>
      </c>
      <c r="B319" s="4">
        <f t="shared" si="35"/>
        <v>63154004.497826904</v>
      </c>
      <c r="G319" s="26">
        <f t="shared" si="28"/>
        <v>7946.949383117204</v>
      </c>
      <c r="H319" s="26">
        <f t="shared" si="29"/>
        <v>398.22968589915342</v>
      </c>
      <c r="I319" s="26">
        <f t="shared" si="30"/>
        <v>17.961086817225773</v>
      </c>
    </row>
    <row r="320" spans="1:9" x14ac:dyDescent="0.25">
      <c r="A320" s="2">
        <v>44170</v>
      </c>
      <c r="B320" s="4">
        <f t="shared" si="35"/>
        <v>63702443.103303351</v>
      </c>
      <c r="G320" s="26">
        <f t="shared" si="28"/>
        <v>7981.3810273224863</v>
      </c>
      <c r="H320" s="26">
        <f t="shared" si="29"/>
        <v>399.37912658768124</v>
      </c>
      <c r="I320" s="26">
        <f t="shared" si="30"/>
        <v>17.969733473076992</v>
      </c>
    </row>
    <row r="321" spans="1:9" x14ac:dyDescent="0.25">
      <c r="A321" s="29">
        <v>44171</v>
      </c>
      <c r="B321" s="31">
        <f t="shared" si="35"/>
        <v>64160021.775496222</v>
      </c>
      <c r="G321" s="26">
        <f t="shared" si="28"/>
        <v>8009.9951170706854</v>
      </c>
      <c r="H321" s="26">
        <f t="shared" si="29"/>
        <v>400.33310123087625</v>
      </c>
      <c r="I321" s="26">
        <f t="shared" si="30"/>
        <v>17.976890860916122</v>
      </c>
    </row>
    <row r="322" spans="1:9" x14ac:dyDescent="0.25">
      <c r="A322" s="2">
        <v>44172</v>
      </c>
      <c r="B322" s="4">
        <f t="shared" si="35"/>
        <v>64866388.989184313</v>
      </c>
      <c r="G322" s="26">
        <f t="shared" si="28"/>
        <v>8053.9672825995704</v>
      </c>
      <c r="H322" s="26">
        <f t="shared" si="29"/>
        <v>401.79689291325627</v>
      </c>
      <c r="I322" s="26">
        <f t="shared" si="30"/>
        <v>17.987840158296631</v>
      </c>
    </row>
    <row r="323" spans="1:9" x14ac:dyDescent="0.25">
      <c r="A323" s="2">
        <v>44173</v>
      </c>
      <c r="B323" s="4">
        <f t="shared" si="35"/>
        <v>65489268.412347339</v>
      </c>
      <c r="G323" s="26">
        <f t="shared" ref="G323:G386" si="36">SQRT(B323)</f>
        <v>8092.5440012611198</v>
      </c>
      <c r="H323" s="26">
        <f t="shared" ref="H323:H386" si="37">B323^(1/3)</f>
        <v>403.07888292076524</v>
      </c>
      <c r="I323" s="26">
        <f t="shared" ref="I323:I386" si="38">LN(B323)</f>
        <v>17.997396846149208</v>
      </c>
    </row>
    <row r="324" spans="1:9" x14ac:dyDescent="0.25">
      <c r="A324" s="2">
        <v>44174</v>
      </c>
      <c r="B324" s="4">
        <f t="shared" si="35"/>
        <v>66201835.548316114</v>
      </c>
      <c r="G324" s="26">
        <f t="shared" si="36"/>
        <v>8136.451041351881</v>
      </c>
      <c r="H324" s="26">
        <f t="shared" si="37"/>
        <v>404.53553531406584</v>
      </c>
      <c r="I324" s="26">
        <f t="shared" si="38"/>
        <v>18.008218747838797</v>
      </c>
    </row>
    <row r="325" spans="1:9" x14ac:dyDescent="0.25">
      <c r="A325" s="2">
        <v>44175</v>
      </c>
      <c r="B325" s="4">
        <f t="shared" si="35"/>
        <v>66868031.26402127</v>
      </c>
      <c r="G325" s="26">
        <f t="shared" si="36"/>
        <v>8177.2875248471773</v>
      </c>
      <c r="H325" s="26">
        <f t="shared" si="37"/>
        <v>405.88796941301058</v>
      </c>
      <c r="I325" s="26">
        <f t="shared" si="38"/>
        <v>18.018231552352873</v>
      </c>
    </row>
    <row r="326" spans="1:9" x14ac:dyDescent="0.25">
      <c r="A326" s="2">
        <v>44176</v>
      </c>
      <c r="B326" s="4">
        <f t="shared" si="35"/>
        <v>67574784.812674791</v>
      </c>
      <c r="G326" s="26">
        <f t="shared" si="36"/>
        <v>8220.3883614264105</v>
      </c>
      <c r="H326" s="26">
        <f t="shared" si="37"/>
        <v>407.31295529712548</v>
      </c>
      <c r="I326" s="26">
        <f t="shared" si="38"/>
        <v>18.02874546569959</v>
      </c>
    </row>
    <row r="327" spans="1:9" x14ac:dyDescent="0.25">
      <c r="A327" s="2">
        <v>44177</v>
      </c>
      <c r="B327" s="4">
        <f t="shared" si="35"/>
        <v>68161614.120534584</v>
      </c>
      <c r="G327" s="26">
        <f t="shared" si="36"/>
        <v>8256.0047311356702</v>
      </c>
      <c r="H327" s="26">
        <f t="shared" si="37"/>
        <v>408.48861371828463</v>
      </c>
      <c r="I327" s="26">
        <f t="shared" si="38"/>
        <v>18.037392121550806</v>
      </c>
    </row>
    <row r="328" spans="1:9" x14ac:dyDescent="0.25">
      <c r="A328" s="2">
        <v>44178</v>
      </c>
      <c r="B328" s="4">
        <f t="shared" si="35"/>
        <v>68651223.299780965</v>
      </c>
      <c r="G328" s="26">
        <f t="shared" si="36"/>
        <v>8285.6033757223122</v>
      </c>
      <c r="H328" s="26">
        <f t="shared" si="37"/>
        <v>409.46434768528104</v>
      </c>
      <c r="I328" s="26">
        <f t="shared" si="38"/>
        <v>18.044549509389935</v>
      </c>
    </row>
    <row r="329" spans="1:9" x14ac:dyDescent="0.25">
      <c r="A329" s="2">
        <v>44179</v>
      </c>
      <c r="B329" s="4">
        <f t="shared" si="35"/>
        <v>69407036.218427211</v>
      </c>
      <c r="G329" s="26">
        <f t="shared" si="36"/>
        <v>8331.0885374257796</v>
      </c>
      <c r="H329" s="26">
        <f t="shared" si="37"/>
        <v>410.9615271703903</v>
      </c>
      <c r="I329" s="26">
        <f t="shared" si="38"/>
        <v>18.055498806770444</v>
      </c>
    </row>
    <row r="330" spans="1:9" x14ac:dyDescent="0.25">
      <c r="A330" s="2">
        <v>44180</v>
      </c>
      <c r="B330" s="4">
        <f t="shared" si="35"/>
        <v>70073517.201211661</v>
      </c>
      <c r="G330" s="26">
        <f t="shared" si="36"/>
        <v>8370.9926054925927</v>
      </c>
      <c r="H330" s="26">
        <f t="shared" si="37"/>
        <v>412.27275824408764</v>
      </c>
      <c r="I330" s="26">
        <f t="shared" si="38"/>
        <v>18.065055494623021</v>
      </c>
    </row>
    <row r="331" spans="1:9" x14ac:dyDescent="0.25">
      <c r="A331" s="2">
        <v>44181</v>
      </c>
      <c r="B331" s="4">
        <f t="shared" si="35"/>
        <v>70835964.036698252</v>
      </c>
      <c r="G331" s="26">
        <f t="shared" si="36"/>
        <v>8416.4104009190432</v>
      </c>
      <c r="H331" s="26">
        <f t="shared" si="37"/>
        <v>413.76263559920312</v>
      </c>
      <c r="I331" s="26">
        <f t="shared" si="38"/>
        <v>18.07587739631261</v>
      </c>
    </row>
    <row r="332" spans="1:9" x14ac:dyDescent="0.25">
      <c r="A332" s="2">
        <v>44182</v>
      </c>
      <c r="B332" s="4">
        <f t="shared" si="35"/>
        <v>71548793.452502757</v>
      </c>
      <c r="G332" s="26">
        <f t="shared" si="36"/>
        <v>8458.6519879058014</v>
      </c>
      <c r="H332" s="26">
        <f t="shared" si="37"/>
        <v>415.14591753219651</v>
      </c>
      <c r="I332" s="26">
        <f t="shared" si="38"/>
        <v>18.085890200826686</v>
      </c>
    </row>
    <row r="333" spans="1:9" x14ac:dyDescent="0.25">
      <c r="A333" s="2">
        <v>44183</v>
      </c>
      <c r="B333" s="4">
        <f t="shared" si="35"/>
        <v>72305019.749562025</v>
      </c>
      <c r="G333" s="26">
        <f t="shared" si="36"/>
        <v>8503.2358399354089</v>
      </c>
      <c r="H333" s="26">
        <f t="shared" si="37"/>
        <v>416.60340609286231</v>
      </c>
      <c r="I333" s="26">
        <f t="shared" si="38"/>
        <v>18.096404114173403</v>
      </c>
    </row>
    <row r="334" spans="1:9" x14ac:dyDescent="0.25">
      <c r="A334" s="2">
        <v>44184</v>
      </c>
      <c r="B334" s="4">
        <f t="shared" si="35"/>
        <v>72932927.108972013</v>
      </c>
      <c r="G334" s="26">
        <f t="shared" si="36"/>
        <v>8540.0776992350602</v>
      </c>
      <c r="H334" s="26">
        <f t="shared" si="37"/>
        <v>417.80588025010951</v>
      </c>
      <c r="I334" s="26">
        <f t="shared" si="38"/>
        <v>18.105050770024622</v>
      </c>
    </row>
    <row r="335" spans="1:9" x14ac:dyDescent="0.25">
      <c r="A335" s="2">
        <v>44185</v>
      </c>
      <c r="B335" s="4">
        <f t="shared" si="35"/>
        <v>73456808.930765644</v>
      </c>
      <c r="G335" s="26">
        <f t="shared" si="36"/>
        <v>8570.6947752656342</v>
      </c>
      <c r="H335" s="26">
        <f t="shared" si="37"/>
        <v>418.80386985197401</v>
      </c>
      <c r="I335" s="26">
        <f t="shared" si="38"/>
        <v>18.112208157863751</v>
      </c>
    </row>
    <row r="336" spans="1:9" x14ac:dyDescent="0.25">
      <c r="A336" s="2">
        <v>44186</v>
      </c>
      <c r="B336" s="4">
        <f t="shared" si="35"/>
        <v>74265528.753717124</v>
      </c>
      <c r="G336" s="26">
        <f t="shared" si="36"/>
        <v>8617.7449923815402</v>
      </c>
      <c r="H336" s="26">
        <f t="shared" si="37"/>
        <v>420.33519868627013</v>
      </c>
      <c r="I336" s="26">
        <f t="shared" si="38"/>
        <v>18.123157455244261</v>
      </c>
    </row>
    <row r="337" spans="1:9" x14ac:dyDescent="0.25">
      <c r="A337" s="2">
        <v>44187</v>
      </c>
      <c r="B337" s="4">
        <f t="shared" si="35"/>
        <v>74978663.405296475</v>
      </c>
      <c r="G337" s="26">
        <f t="shared" si="36"/>
        <v>8659.0220813493979</v>
      </c>
      <c r="H337" s="26">
        <f t="shared" si="37"/>
        <v>421.67633778919566</v>
      </c>
      <c r="I337" s="26">
        <f t="shared" si="38"/>
        <v>18.132714143096837</v>
      </c>
    </row>
    <row r="338" spans="1:9" x14ac:dyDescent="0.25">
      <c r="A338" s="2">
        <v>44188</v>
      </c>
      <c r="B338" s="4">
        <f t="shared" si="35"/>
        <v>75794481.519267127</v>
      </c>
      <c r="G338" s="26">
        <f t="shared" si="36"/>
        <v>8706.002614246514</v>
      </c>
      <c r="H338" s="26">
        <f t="shared" si="37"/>
        <v>423.20019793832586</v>
      </c>
      <c r="I338" s="26">
        <f t="shared" si="38"/>
        <v>18.143536044786426</v>
      </c>
    </row>
    <row r="339" spans="1:9" x14ac:dyDescent="0.25">
      <c r="A339" s="2">
        <v>44189</v>
      </c>
      <c r="B339" s="4">
        <f t="shared" si="35"/>
        <v>76557208.994177952</v>
      </c>
      <c r="G339" s="26">
        <f t="shared" si="36"/>
        <v>8749.697651586479</v>
      </c>
      <c r="H339" s="26">
        <f t="shared" si="37"/>
        <v>424.61503131737066</v>
      </c>
      <c r="I339" s="26">
        <f t="shared" si="38"/>
        <v>18.153548849300503</v>
      </c>
    </row>
    <row r="340" spans="1:9" x14ac:dyDescent="0.25">
      <c r="A340" s="2">
        <v>44190</v>
      </c>
      <c r="B340" s="4">
        <f t="shared" si="35"/>
        <v>77366371.132031366</v>
      </c>
      <c r="G340" s="26">
        <f t="shared" si="36"/>
        <v>8795.8155467262586</v>
      </c>
      <c r="H340" s="26">
        <f t="shared" si="37"/>
        <v>426.10576391209457</v>
      </c>
      <c r="I340" s="26">
        <f t="shared" si="38"/>
        <v>18.16406276264722</v>
      </c>
    </row>
    <row r="341" spans="1:9" x14ac:dyDescent="0.25">
      <c r="A341" s="2">
        <v>44191</v>
      </c>
      <c r="B341" s="4">
        <f t="shared" ref="B341:B404" si="39">B334*1.07</f>
        <v>78038232.006600052</v>
      </c>
      <c r="G341" s="26">
        <f t="shared" si="36"/>
        <v>8833.9250623151693</v>
      </c>
      <c r="H341" s="26">
        <f t="shared" si="37"/>
        <v>427.33566544881859</v>
      </c>
      <c r="I341" s="26">
        <f t="shared" si="38"/>
        <v>18.172709418498435</v>
      </c>
    </row>
    <row r="342" spans="1:9" x14ac:dyDescent="0.25">
      <c r="A342" s="2">
        <v>44192</v>
      </c>
      <c r="B342" s="4">
        <f t="shared" si="39"/>
        <v>78598785.555919245</v>
      </c>
      <c r="G342" s="26">
        <f t="shared" si="36"/>
        <v>8865.5956120228748</v>
      </c>
      <c r="H342" s="26">
        <f t="shared" si="37"/>
        <v>428.3564183170372</v>
      </c>
      <c r="I342" s="26">
        <f t="shared" si="38"/>
        <v>18.179866806337564</v>
      </c>
    </row>
    <row r="343" spans="1:9" x14ac:dyDescent="0.25">
      <c r="A343" s="2">
        <v>44193</v>
      </c>
      <c r="B343" s="4">
        <f t="shared" si="39"/>
        <v>79464115.766477332</v>
      </c>
      <c r="G343" s="26">
        <f t="shared" si="36"/>
        <v>8914.2647350455845</v>
      </c>
      <c r="H343" s="26">
        <f t="shared" si="37"/>
        <v>429.92267541718422</v>
      </c>
      <c r="I343" s="26">
        <f t="shared" si="38"/>
        <v>18.190816103718074</v>
      </c>
    </row>
    <row r="344" spans="1:9" x14ac:dyDescent="0.25">
      <c r="A344" s="2">
        <v>44194</v>
      </c>
      <c r="B344" s="4">
        <f t="shared" si="39"/>
        <v>80227169.843667239</v>
      </c>
      <c r="G344" s="26">
        <f t="shared" si="36"/>
        <v>8956.9620878770747</v>
      </c>
      <c r="H344" s="26">
        <f t="shared" si="37"/>
        <v>431.29440472521844</v>
      </c>
      <c r="I344" s="26">
        <f t="shared" si="38"/>
        <v>18.200372791570651</v>
      </c>
    </row>
    <row r="345" spans="1:9" x14ac:dyDescent="0.25">
      <c r="A345" s="29">
        <v>44195</v>
      </c>
      <c r="B345" s="4">
        <f t="shared" si="39"/>
        <v>81100095.225615829</v>
      </c>
      <c r="G345" s="26">
        <f t="shared" si="36"/>
        <v>9005.5591289833756</v>
      </c>
      <c r="H345" s="26">
        <f t="shared" si="37"/>
        <v>432.85302278605008</v>
      </c>
      <c r="I345" s="26">
        <f t="shared" si="38"/>
        <v>18.211194693260239</v>
      </c>
    </row>
    <row r="346" spans="1:9" x14ac:dyDescent="0.25">
      <c r="A346" s="2">
        <v>44196</v>
      </c>
      <c r="B346" s="4">
        <f t="shared" si="39"/>
        <v>81916213.623770416</v>
      </c>
      <c r="G346" s="26">
        <f t="shared" si="36"/>
        <v>9050.7576270592072</v>
      </c>
      <c r="H346" s="26">
        <f t="shared" si="37"/>
        <v>434.30012727192133</v>
      </c>
      <c r="I346" s="26">
        <f t="shared" si="38"/>
        <v>18.221207497774316</v>
      </c>
    </row>
    <row r="347" spans="1:9" x14ac:dyDescent="0.25">
      <c r="A347" s="2">
        <v>44197</v>
      </c>
      <c r="B347" s="4">
        <f t="shared" si="39"/>
        <v>82782017.111273572</v>
      </c>
      <c r="G347" s="26">
        <f t="shared" si="36"/>
        <v>9098.4623487308872</v>
      </c>
      <c r="H347" s="26">
        <f t="shared" si="37"/>
        <v>435.82486216792432</v>
      </c>
      <c r="I347" s="26">
        <f t="shared" si="38"/>
        <v>18.231721411121033</v>
      </c>
    </row>
    <row r="348" spans="1:9" x14ac:dyDescent="0.25">
      <c r="A348" s="2">
        <v>44198</v>
      </c>
      <c r="B348" s="4">
        <f t="shared" si="39"/>
        <v>83500908.247062057</v>
      </c>
      <c r="G348" s="26">
        <f t="shared" si="36"/>
        <v>9137.8831381815144</v>
      </c>
      <c r="H348" s="26">
        <f t="shared" si="37"/>
        <v>437.08281667856454</v>
      </c>
      <c r="I348" s="26">
        <f t="shared" si="38"/>
        <v>18.240368066972252</v>
      </c>
    </row>
    <row r="349" spans="1:9" x14ac:dyDescent="0.25">
      <c r="A349" s="2">
        <v>44199</v>
      </c>
      <c r="B349" s="4">
        <f t="shared" si="39"/>
        <v>84100700.544833601</v>
      </c>
      <c r="G349" s="26">
        <f t="shared" si="36"/>
        <v>9170.6434095342302</v>
      </c>
      <c r="H349" s="26">
        <f t="shared" si="37"/>
        <v>438.1268520232511</v>
      </c>
      <c r="I349" s="26">
        <f t="shared" si="38"/>
        <v>18.247525454811381</v>
      </c>
    </row>
    <row r="350" spans="1:9" x14ac:dyDescent="0.25">
      <c r="A350" s="2">
        <v>44200</v>
      </c>
      <c r="B350" s="4">
        <f t="shared" si="39"/>
        <v>85026603.870130748</v>
      </c>
      <c r="G350" s="26">
        <f t="shared" si="36"/>
        <v>9220.9871418482489</v>
      </c>
      <c r="H350" s="26">
        <f t="shared" si="37"/>
        <v>439.72883407231802</v>
      </c>
      <c r="I350" s="26">
        <f t="shared" si="38"/>
        <v>18.258474752191891</v>
      </c>
    </row>
    <row r="351" spans="1:9" x14ac:dyDescent="0.25">
      <c r="A351" s="2">
        <v>44201</v>
      </c>
      <c r="B351" s="4">
        <f t="shared" si="39"/>
        <v>85843071.732723951</v>
      </c>
      <c r="G351" s="26">
        <f t="shared" si="36"/>
        <v>9265.1536270438573</v>
      </c>
      <c r="H351" s="26">
        <f t="shared" si="37"/>
        <v>441.13185132117417</v>
      </c>
      <c r="I351" s="26">
        <f t="shared" si="38"/>
        <v>18.268031440044467</v>
      </c>
    </row>
    <row r="352" spans="1:9" x14ac:dyDescent="0.25">
      <c r="A352" s="2">
        <v>44202</v>
      </c>
      <c r="B352" s="4">
        <f t="shared" si="39"/>
        <v>86777101.891408935</v>
      </c>
      <c r="G352" s="26">
        <f t="shared" si="36"/>
        <v>9315.4227972437693</v>
      </c>
      <c r="H352" s="26">
        <f t="shared" si="37"/>
        <v>442.72602009114775</v>
      </c>
      <c r="I352" s="26">
        <f t="shared" si="38"/>
        <v>18.278853341734056</v>
      </c>
    </row>
    <row r="353" spans="1:9" x14ac:dyDescent="0.25">
      <c r="A353" s="2">
        <v>44203</v>
      </c>
      <c r="B353" s="4">
        <f t="shared" si="39"/>
        <v>87650348.577434346</v>
      </c>
      <c r="G353" s="26">
        <f t="shared" si="36"/>
        <v>9362.1764871975338</v>
      </c>
      <c r="H353" s="26">
        <f t="shared" si="37"/>
        <v>444.20613175945067</v>
      </c>
      <c r="I353" s="26">
        <f t="shared" si="38"/>
        <v>18.288866146248132</v>
      </c>
    </row>
    <row r="354" spans="1:9" x14ac:dyDescent="0.25">
      <c r="A354" s="2">
        <v>44204</v>
      </c>
      <c r="B354" s="4">
        <f t="shared" si="39"/>
        <v>88576758.309062734</v>
      </c>
      <c r="G354" s="26">
        <f t="shared" si="36"/>
        <v>9411.5226349970981</v>
      </c>
      <c r="H354" s="26">
        <f t="shared" si="37"/>
        <v>445.76564451936309</v>
      </c>
      <c r="I354" s="26">
        <f t="shared" si="38"/>
        <v>18.299380059594849</v>
      </c>
    </row>
    <row r="355" spans="1:9" x14ac:dyDescent="0.25">
      <c r="A355" s="2">
        <v>44205</v>
      </c>
      <c r="B355" s="4">
        <f t="shared" si="39"/>
        <v>89345971.824356407</v>
      </c>
      <c r="G355" s="26">
        <f t="shared" si="36"/>
        <v>9452.2998166772304</v>
      </c>
      <c r="H355" s="26">
        <f t="shared" si="37"/>
        <v>447.05229186761682</v>
      </c>
      <c r="I355" s="26">
        <f t="shared" si="38"/>
        <v>18.308026715446065</v>
      </c>
    </row>
    <row r="356" spans="1:9" x14ac:dyDescent="0.25">
      <c r="A356" s="2">
        <v>44206</v>
      </c>
      <c r="B356" s="4">
        <f t="shared" si="39"/>
        <v>89987749.58297196</v>
      </c>
      <c r="G356" s="26">
        <f t="shared" si="36"/>
        <v>9486.1873048644757</v>
      </c>
      <c r="H356" s="26">
        <f t="shared" si="37"/>
        <v>448.1201407416122</v>
      </c>
      <c r="I356" s="26">
        <f t="shared" si="38"/>
        <v>18.315184103285194</v>
      </c>
    </row>
    <row r="357" spans="1:9" x14ac:dyDescent="0.25">
      <c r="A357" s="2">
        <v>44207</v>
      </c>
      <c r="B357" s="4">
        <f t="shared" si="39"/>
        <v>90978466.141039908</v>
      </c>
      <c r="G357" s="26">
        <f t="shared" si="36"/>
        <v>9538.2632664987759</v>
      </c>
      <c r="H357" s="26">
        <f t="shared" si="37"/>
        <v>449.7586625943087</v>
      </c>
      <c r="I357" s="26">
        <f t="shared" si="38"/>
        <v>18.326133400665704</v>
      </c>
    </row>
    <row r="358" spans="1:9" x14ac:dyDescent="0.25">
      <c r="A358" s="2">
        <v>44208</v>
      </c>
      <c r="B358" s="4">
        <f t="shared" si="39"/>
        <v>91852086.754014626</v>
      </c>
      <c r="G358" s="26">
        <f t="shared" si="36"/>
        <v>9583.9494340284691</v>
      </c>
      <c r="H358" s="26">
        <f t="shared" si="37"/>
        <v>451.19368143443938</v>
      </c>
      <c r="I358" s="26">
        <f t="shared" si="38"/>
        <v>18.33569008851828</v>
      </c>
    </row>
    <row r="359" spans="1:9" x14ac:dyDescent="0.25">
      <c r="A359" s="2">
        <v>44209</v>
      </c>
      <c r="B359" s="4">
        <f t="shared" si="39"/>
        <v>92851499.02380757</v>
      </c>
      <c r="G359" s="26">
        <f t="shared" si="36"/>
        <v>9635.9482680122128</v>
      </c>
      <c r="H359" s="26">
        <f t="shared" si="37"/>
        <v>452.82421179400865</v>
      </c>
      <c r="I359" s="26">
        <f t="shared" si="38"/>
        <v>18.346511990207869</v>
      </c>
    </row>
    <row r="360" spans="1:9" x14ac:dyDescent="0.25">
      <c r="A360" s="2">
        <v>44210</v>
      </c>
      <c r="B360" s="4">
        <f t="shared" si="39"/>
        <v>93785872.977854759</v>
      </c>
      <c r="G360" s="26">
        <f t="shared" si="36"/>
        <v>9684.3106609533534</v>
      </c>
      <c r="H360" s="26">
        <f t="shared" si="37"/>
        <v>454.33808350958623</v>
      </c>
      <c r="I360" s="26">
        <f t="shared" si="38"/>
        <v>18.356524794721945</v>
      </c>
    </row>
    <row r="361" spans="1:9" x14ac:dyDescent="0.25">
      <c r="A361" s="2">
        <v>44211</v>
      </c>
      <c r="B361" s="4">
        <f t="shared" si="39"/>
        <v>94777131.390697137</v>
      </c>
      <c r="G361" s="26">
        <f t="shared" si="36"/>
        <v>9735.354713142051</v>
      </c>
      <c r="H361" s="26">
        <f t="shared" si="37"/>
        <v>455.93316738594081</v>
      </c>
      <c r="I361" s="26">
        <f t="shared" si="38"/>
        <v>18.367038708068662</v>
      </c>
    </row>
    <row r="362" spans="1:9" x14ac:dyDescent="0.25">
      <c r="A362" s="2">
        <v>44212</v>
      </c>
      <c r="B362" s="4">
        <f t="shared" si="39"/>
        <v>95600189.852061361</v>
      </c>
      <c r="G362" s="26">
        <f t="shared" si="36"/>
        <v>9777.5349578542227</v>
      </c>
      <c r="H362" s="26">
        <f t="shared" si="37"/>
        <v>457.24916203023633</v>
      </c>
      <c r="I362" s="26">
        <f t="shared" si="38"/>
        <v>18.375685363919882</v>
      </c>
    </row>
    <row r="363" spans="1:9" x14ac:dyDescent="0.25">
      <c r="A363" s="2">
        <v>44213</v>
      </c>
      <c r="B363" s="4">
        <f t="shared" si="39"/>
        <v>96286892.053780004</v>
      </c>
      <c r="G363" s="26">
        <f t="shared" si="36"/>
        <v>9812.5884482016263</v>
      </c>
      <c r="H363" s="26">
        <f t="shared" si="37"/>
        <v>458.34136759923024</v>
      </c>
      <c r="I363" s="26">
        <f t="shared" si="38"/>
        <v>18.382842751759011</v>
      </c>
    </row>
    <row r="364" spans="1:9" x14ac:dyDescent="0.25">
      <c r="A364" s="2">
        <v>44214</v>
      </c>
      <c r="B364" s="4">
        <f t="shared" si="39"/>
        <v>97346958.770912707</v>
      </c>
      <c r="G364" s="26">
        <f t="shared" si="36"/>
        <v>9866.4562417776269</v>
      </c>
      <c r="H364" s="26">
        <f t="shared" si="37"/>
        <v>460.01726269638715</v>
      </c>
      <c r="I364" s="26">
        <f t="shared" si="38"/>
        <v>18.39379204913952</v>
      </c>
    </row>
    <row r="365" spans="1:9" x14ac:dyDescent="0.25">
      <c r="A365" s="2">
        <v>44215</v>
      </c>
      <c r="B365" s="4">
        <f t="shared" si="39"/>
        <v>98281732.826795653</v>
      </c>
      <c r="G365" s="26">
        <f t="shared" si="36"/>
        <v>9913.7143809369281</v>
      </c>
      <c r="H365" s="26">
        <f t="shared" si="37"/>
        <v>461.48501305598415</v>
      </c>
      <c r="I365" s="26">
        <f t="shared" si="38"/>
        <v>18.403348736992097</v>
      </c>
    </row>
    <row r="366" spans="1:9" x14ac:dyDescent="0.25">
      <c r="A366" s="2">
        <v>44216</v>
      </c>
      <c r="B366" s="4">
        <f t="shared" si="39"/>
        <v>99351103.955474108</v>
      </c>
      <c r="G366" s="26">
        <f t="shared" si="36"/>
        <v>9967.5023930508341</v>
      </c>
      <c r="H366" s="26">
        <f t="shared" si="37"/>
        <v>463.15273438107403</v>
      </c>
      <c r="I366" s="26">
        <f t="shared" si="38"/>
        <v>18.414170638681686</v>
      </c>
    </row>
    <row r="367" spans="1:9" x14ac:dyDescent="0.25">
      <c r="A367" s="29">
        <v>44217</v>
      </c>
      <c r="B367" s="4">
        <f t="shared" si="39"/>
        <v>100350884.08630459</v>
      </c>
      <c r="G367" s="26">
        <f t="shared" si="36"/>
        <v>10017.52884130136</v>
      </c>
      <c r="H367" s="26">
        <f t="shared" si="37"/>
        <v>464.70113618095581</v>
      </c>
      <c r="I367" s="26">
        <f t="shared" si="38"/>
        <v>18.424183443195762</v>
      </c>
    </row>
    <row r="368" spans="1:9" x14ac:dyDescent="0.25">
      <c r="A368" s="2">
        <v>44218</v>
      </c>
      <c r="B368" s="4">
        <f t="shared" si="39"/>
        <v>101411530.58804594</v>
      </c>
      <c r="G368" s="26">
        <f t="shared" si="36"/>
        <v>10070.329219446896</v>
      </c>
      <c r="H368" s="26">
        <f t="shared" si="37"/>
        <v>466.33260251967903</v>
      </c>
      <c r="I368" s="26">
        <f t="shared" si="38"/>
        <v>18.434697356542479</v>
      </c>
    </row>
    <row r="369" spans="1:9" x14ac:dyDescent="0.25">
      <c r="A369" s="2">
        <v>44219</v>
      </c>
      <c r="B369" s="4">
        <f t="shared" si="39"/>
        <v>102292203.14170566</v>
      </c>
      <c r="G369" s="26">
        <f t="shared" si="36"/>
        <v>10113.960803844637</v>
      </c>
      <c r="H369" s="26">
        <f t="shared" si="37"/>
        <v>467.67861384606408</v>
      </c>
      <c r="I369" s="26">
        <f t="shared" si="38"/>
        <v>18.443344012393695</v>
      </c>
    </row>
    <row r="370" spans="1:9" x14ac:dyDescent="0.25">
      <c r="A370" s="2">
        <v>44220</v>
      </c>
      <c r="B370" s="4">
        <f t="shared" si="39"/>
        <v>103026974.49754462</v>
      </c>
      <c r="G370" s="26">
        <f t="shared" si="36"/>
        <v>10150.220416204991</v>
      </c>
      <c r="H370" s="26">
        <f t="shared" si="37"/>
        <v>468.7957316648783</v>
      </c>
      <c r="I370" s="26">
        <f t="shared" si="38"/>
        <v>18.450501400232824</v>
      </c>
    </row>
    <row r="371" spans="1:9" x14ac:dyDescent="0.25">
      <c r="A371" s="2">
        <v>44221</v>
      </c>
      <c r="B371" s="4">
        <f t="shared" si="39"/>
        <v>104161245.88487661</v>
      </c>
      <c r="G371" s="26">
        <f t="shared" si="36"/>
        <v>10205.941695153691</v>
      </c>
      <c r="H371" s="26">
        <f t="shared" si="37"/>
        <v>470.50985245737991</v>
      </c>
      <c r="I371" s="26">
        <f t="shared" si="38"/>
        <v>18.461450697613333</v>
      </c>
    </row>
    <row r="372" spans="1:9" x14ac:dyDescent="0.25">
      <c r="A372" s="2">
        <v>44222</v>
      </c>
      <c r="B372" s="4">
        <f t="shared" si="39"/>
        <v>105161454.12467135</v>
      </c>
      <c r="G372" s="26">
        <f t="shared" si="36"/>
        <v>10254.825894410464</v>
      </c>
      <c r="H372" s="26">
        <f t="shared" si="37"/>
        <v>472.01108091365597</v>
      </c>
      <c r="I372" s="26">
        <f t="shared" si="38"/>
        <v>18.47100738546591</v>
      </c>
    </row>
    <row r="373" spans="1:9" x14ac:dyDescent="0.25">
      <c r="A373" s="2">
        <v>44223</v>
      </c>
      <c r="B373" s="4">
        <f t="shared" si="39"/>
        <v>106305681.23235731</v>
      </c>
      <c r="G373" s="26">
        <f t="shared" si="36"/>
        <v>10310.464646773069</v>
      </c>
      <c r="H373" s="26">
        <f t="shared" si="37"/>
        <v>473.7168414975277</v>
      </c>
      <c r="I373" s="26">
        <f t="shared" si="38"/>
        <v>18.481829287155499</v>
      </c>
    </row>
    <row r="374" spans="1:9" x14ac:dyDescent="0.25">
      <c r="A374" s="2">
        <v>44224</v>
      </c>
      <c r="B374" s="4">
        <f t="shared" si="39"/>
        <v>107375445.97234592</v>
      </c>
      <c r="G374" s="26">
        <f t="shared" si="36"/>
        <v>10362.212407220088</v>
      </c>
      <c r="H374" s="26">
        <f t="shared" si="37"/>
        <v>475.30056098261184</v>
      </c>
      <c r="I374" s="26">
        <f t="shared" si="38"/>
        <v>18.491842091669575</v>
      </c>
    </row>
    <row r="375" spans="1:9" x14ac:dyDescent="0.25">
      <c r="A375" s="2">
        <v>44225</v>
      </c>
      <c r="B375" s="33">
        <f t="shared" si="39"/>
        <v>108510337.72920915</v>
      </c>
      <c r="G375" s="26">
        <f t="shared" si="36"/>
        <v>10416.829543061995</v>
      </c>
      <c r="H375" s="26">
        <f t="shared" si="37"/>
        <v>476.96923963571811</v>
      </c>
      <c r="I375" s="26">
        <f t="shared" si="38"/>
        <v>18.502356005016292</v>
      </c>
    </row>
    <row r="376" spans="1:9" x14ac:dyDescent="0.25">
      <c r="A376" s="2">
        <v>44226</v>
      </c>
      <c r="B376" s="4">
        <f t="shared" si="39"/>
        <v>109452657.36162506</v>
      </c>
      <c r="G376" s="26">
        <f t="shared" si="36"/>
        <v>10461.962404904018</v>
      </c>
      <c r="H376" s="26">
        <f t="shared" si="37"/>
        <v>478.34595229835048</v>
      </c>
      <c r="I376" s="26">
        <f t="shared" si="38"/>
        <v>18.511002660867511</v>
      </c>
    </row>
    <row r="377" spans="1:9" x14ac:dyDescent="0.25">
      <c r="A377" s="2">
        <v>44227</v>
      </c>
      <c r="B377" s="4">
        <f t="shared" si="39"/>
        <v>110238862.71237275</v>
      </c>
      <c r="G377" s="26">
        <f t="shared" si="36"/>
        <v>10499.469639575742</v>
      </c>
      <c r="H377" s="26">
        <f t="shared" si="37"/>
        <v>479.48855059352508</v>
      </c>
      <c r="I377" s="26">
        <f t="shared" si="38"/>
        <v>18.51816004870664</v>
      </c>
    </row>
    <row r="378" spans="1:9" x14ac:dyDescent="0.25">
      <c r="A378" s="2">
        <v>44228</v>
      </c>
      <c r="B378" s="4">
        <f t="shared" si="39"/>
        <v>111452533.09681799</v>
      </c>
      <c r="G378" s="26">
        <f t="shared" si="36"/>
        <v>10557.108178702063</v>
      </c>
      <c r="H378" s="26">
        <f t="shared" si="37"/>
        <v>481.24176897591076</v>
      </c>
      <c r="I378" s="26">
        <f t="shared" si="38"/>
        <v>18.52910934608715</v>
      </c>
    </row>
    <row r="379" spans="1:9" x14ac:dyDescent="0.25">
      <c r="A379" s="2">
        <v>44229</v>
      </c>
      <c r="B379" s="4">
        <f t="shared" si="39"/>
        <v>112522755.91339836</v>
      </c>
      <c r="G379" s="26">
        <f t="shared" si="36"/>
        <v>10607.674387602514</v>
      </c>
      <c r="H379" s="26">
        <f t="shared" si="37"/>
        <v>482.77723913485016</v>
      </c>
      <c r="I379" s="26">
        <f t="shared" si="38"/>
        <v>18.538666033939727</v>
      </c>
    </row>
    <row r="380" spans="1:9" x14ac:dyDescent="0.25">
      <c r="A380" s="2">
        <v>44230</v>
      </c>
      <c r="B380" s="4">
        <f t="shared" si="39"/>
        <v>113747078.91862233</v>
      </c>
      <c r="G380" s="26">
        <f t="shared" si="36"/>
        <v>10665.227560564394</v>
      </c>
      <c r="H380" s="26">
        <f t="shared" si="37"/>
        <v>484.52190661958929</v>
      </c>
      <c r="I380" s="26">
        <f t="shared" si="38"/>
        <v>18.549487935629315</v>
      </c>
    </row>
    <row r="381" spans="1:9" x14ac:dyDescent="0.25">
      <c r="A381" s="2">
        <v>44231</v>
      </c>
      <c r="B381" s="4">
        <f t="shared" si="39"/>
        <v>114891727.19041014</v>
      </c>
      <c r="G381" s="26">
        <f t="shared" si="36"/>
        <v>10718.755860192457</v>
      </c>
      <c r="H381" s="26">
        <f t="shared" si="37"/>
        <v>486.14174935525773</v>
      </c>
      <c r="I381" s="26">
        <f t="shared" si="38"/>
        <v>18.559500740143392</v>
      </c>
    </row>
    <row r="382" spans="1:9" x14ac:dyDescent="0.25">
      <c r="A382" s="2">
        <v>44232</v>
      </c>
      <c r="B382" s="4">
        <f t="shared" si="39"/>
        <v>116106061.3702538</v>
      </c>
      <c r="G382" s="26">
        <f t="shared" si="36"/>
        <v>10775.252264808179</v>
      </c>
      <c r="H382" s="26">
        <f t="shared" si="37"/>
        <v>487.8484891029571</v>
      </c>
      <c r="I382" s="26">
        <f t="shared" si="38"/>
        <v>18.570014653490109</v>
      </c>
    </row>
    <row r="383" spans="1:9" x14ac:dyDescent="0.25">
      <c r="A383" s="2">
        <v>44233</v>
      </c>
      <c r="B383" s="4">
        <f t="shared" si="39"/>
        <v>117114343.37693882</v>
      </c>
      <c r="G383" s="26">
        <f t="shared" si="36"/>
        <v>10821.938060113762</v>
      </c>
      <c r="H383" s="26">
        <f t="shared" si="37"/>
        <v>489.25660337235246</v>
      </c>
      <c r="I383" s="26">
        <f t="shared" si="38"/>
        <v>18.578661309341324</v>
      </c>
    </row>
    <row r="384" spans="1:9" x14ac:dyDescent="0.25">
      <c r="A384" s="2">
        <v>44234</v>
      </c>
      <c r="B384" s="4">
        <f t="shared" si="39"/>
        <v>117955583.10223885</v>
      </c>
      <c r="G384" s="26">
        <f t="shared" si="36"/>
        <v>10860.735845339341</v>
      </c>
      <c r="H384" s="26">
        <f t="shared" si="37"/>
        <v>490.42526333117598</v>
      </c>
      <c r="I384" s="26">
        <f t="shared" si="38"/>
        <v>18.585818697180454</v>
      </c>
    </row>
    <row r="385" spans="1:9" x14ac:dyDescent="0.25">
      <c r="A385" s="2">
        <v>44235</v>
      </c>
      <c r="B385" s="4">
        <f t="shared" si="39"/>
        <v>119254210.41359524</v>
      </c>
      <c r="G385" s="26">
        <f t="shared" si="36"/>
        <v>10920.357613814451</v>
      </c>
      <c r="H385" s="26">
        <f t="shared" si="37"/>
        <v>492.2184710851343</v>
      </c>
      <c r="I385" s="26">
        <f t="shared" si="38"/>
        <v>18.596767994560963</v>
      </c>
    </row>
    <row r="386" spans="1:9" x14ac:dyDescent="0.25">
      <c r="A386" s="2">
        <v>44236</v>
      </c>
      <c r="B386" s="4">
        <f t="shared" si="39"/>
        <v>120399348.82733625</v>
      </c>
      <c r="G386" s="26">
        <f t="shared" si="36"/>
        <v>10972.663707019195</v>
      </c>
      <c r="H386" s="26">
        <f t="shared" si="37"/>
        <v>493.78896396990262</v>
      </c>
      <c r="I386" s="26">
        <f t="shared" si="38"/>
        <v>18.60632468241354</v>
      </c>
    </row>
    <row r="387" spans="1:9" x14ac:dyDescent="0.25">
      <c r="A387" s="29">
        <v>44237</v>
      </c>
      <c r="B387" s="4">
        <f t="shared" si="39"/>
        <v>121709374.4429259</v>
      </c>
      <c r="G387" s="26">
        <f t="shared" ref="G387:G450" si="40">SQRT(B387)</f>
        <v>11032.197172047185</v>
      </c>
      <c r="H387" s="26">
        <f t="shared" ref="H387:H450" si="41">B387^(1/3)</f>
        <v>495.57342578774882</v>
      </c>
      <c r="I387" s="26">
        <f t="shared" ref="I387:I450" si="42">LN(B387)</f>
        <v>18.617146584103129</v>
      </c>
    </row>
    <row r="388" spans="1:9" x14ac:dyDescent="0.25">
      <c r="A388" s="2">
        <v>44238</v>
      </c>
      <c r="B388" s="4">
        <f t="shared" si="39"/>
        <v>122934148.09373885</v>
      </c>
      <c r="G388" s="26">
        <f t="shared" si="40"/>
        <v>11087.567275725494</v>
      </c>
      <c r="H388" s="26">
        <f t="shared" si="41"/>
        <v>497.23021571362278</v>
      </c>
      <c r="I388" s="26">
        <f t="shared" si="42"/>
        <v>18.627159388617205</v>
      </c>
    </row>
    <row r="389" spans="1:9" x14ac:dyDescent="0.25">
      <c r="A389" s="2">
        <v>44239</v>
      </c>
      <c r="B389" s="4">
        <f t="shared" si="39"/>
        <v>124233485.66617158</v>
      </c>
      <c r="G389" s="26">
        <f t="shared" si="40"/>
        <v>11146.007611076335</v>
      </c>
      <c r="H389" s="26">
        <f t="shared" si="41"/>
        <v>498.9758846960566</v>
      </c>
      <c r="I389" s="26">
        <f t="shared" si="42"/>
        <v>18.637673301963922</v>
      </c>
    </row>
    <row r="390" spans="1:9" x14ac:dyDescent="0.25">
      <c r="A390" s="30">
        <v>44240</v>
      </c>
      <c r="B390" s="4">
        <f t="shared" si="39"/>
        <v>125312347.41332455</v>
      </c>
      <c r="G390" s="26">
        <f t="shared" si="40"/>
        <v>11194.2997732473</v>
      </c>
      <c r="H390" s="26">
        <f t="shared" si="41"/>
        <v>500.4161168152886</v>
      </c>
      <c r="I390" s="26">
        <f t="shared" si="42"/>
        <v>18.646319957815141</v>
      </c>
    </row>
    <row r="391" spans="1:9" x14ac:dyDescent="0.25">
      <c r="A391" s="2">
        <v>44241</v>
      </c>
      <c r="B391" s="4">
        <f t="shared" si="39"/>
        <v>126212473.91939558</v>
      </c>
      <c r="G391" s="26">
        <f t="shared" si="40"/>
        <v>11234.432514346045</v>
      </c>
      <c r="H391" s="26">
        <f t="shared" si="41"/>
        <v>501.61143288142028</v>
      </c>
      <c r="I391" s="26">
        <f t="shared" si="42"/>
        <v>18.65347734565427</v>
      </c>
    </row>
    <row r="392" spans="1:9" x14ac:dyDescent="0.25">
      <c r="A392" s="2">
        <v>44242</v>
      </c>
      <c r="B392" s="4">
        <f t="shared" si="39"/>
        <v>127602005.14254692</v>
      </c>
      <c r="G392" s="26">
        <f t="shared" si="40"/>
        <v>11296.105751211207</v>
      </c>
      <c r="H392" s="26">
        <f t="shared" si="41"/>
        <v>503.44554212939698</v>
      </c>
      <c r="I392" s="26">
        <f t="shared" si="42"/>
        <v>18.66442664303478</v>
      </c>
    </row>
    <row r="393" spans="1:9" x14ac:dyDescent="0.25">
      <c r="A393" s="2">
        <v>44243</v>
      </c>
      <c r="B393" s="4">
        <f t="shared" si="39"/>
        <v>128827303.24524979</v>
      </c>
      <c r="G393" s="26">
        <f t="shared" si="40"/>
        <v>11350.21159473469</v>
      </c>
      <c r="H393" s="26">
        <f t="shared" si="41"/>
        <v>505.0518565776124</v>
      </c>
      <c r="I393" s="26">
        <f t="shared" si="42"/>
        <v>18.673983330887356</v>
      </c>
    </row>
    <row r="394" spans="1:9" x14ac:dyDescent="0.25">
      <c r="A394" s="2">
        <v>44244</v>
      </c>
      <c r="B394" s="4">
        <f t="shared" si="39"/>
        <v>130229030.65393072</v>
      </c>
      <c r="G394" s="26">
        <f t="shared" si="40"/>
        <v>11411.793489803902</v>
      </c>
      <c r="H394" s="26">
        <f t="shared" si="41"/>
        <v>506.87702040235513</v>
      </c>
      <c r="I394" s="26">
        <f t="shared" si="42"/>
        <v>18.684805232576945</v>
      </c>
    </row>
    <row r="395" spans="1:9" x14ac:dyDescent="0.25">
      <c r="A395" s="2">
        <v>44245</v>
      </c>
      <c r="B395" s="4">
        <f t="shared" si="39"/>
        <v>131539538.46030058</v>
      </c>
      <c r="G395" s="26">
        <f t="shared" si="40"/>
        <v>11469.068770405929</v>
      </c>
      <c r="H395" s="26">
        <f t="shared" si="41"/>
        <v>508.57160025139513</v>
      </c>
      <c r="I395" s="26">
        <f t="shared" si="42"/>
        <v>18.694818037091022</v>
      </c>
    </row>
    <row r="396" spans="1:9" x14ac:dyDescent="0.25">
      <c r="A396" s="2">
        <v>44246</v>
      </c>
      <c r="B396" s="4">
        <f t="shared" si="39"/>
        <v>132929829.66280361</v>
      </c>
      <c r="G396" s="26">
        <f t="shared" si="40"/>
        <v>11529.519923344753</v>
      </c>
      <c r="H396" s="26">
        <f t="shared" si="41"/>
        <v>510.35708641021881</v>
      </c>
      <c r="I396" s="26">
        <f t="shared" si="42"/>
        <v>18.705331950437738</v>
      </c>
    </row>
    <row r="397" spans="1:9" x14ac:dyDescent="0.25">
      <c r="A397" s="2">
        <v>44247</v>
      </c>
      <c r="B397" s="4">
        <f t="shared" si="39"/>
        <v>134084211.73225728</v>
      </c>
      <c r="G397" s="26">
        <f t="shared" si="40"/>
        <v>11579.473724321726</v>
      </c>
      <c r="H397" s="26">
        <f t="shared" si="41"/>
        <v>511.83016895923458</v>
      </c>
      <c r="I397" s="26">
        <f t="shared" si="42"/>
        <v>18.713978606288954</v>
      </c>
    </row>
    <row r="398" spans="1:9" x14ac:dyDescent="0.25">
      <c r="A398" s="2">
        <v>44248</v>
      </c>
      <c r="B398" s="4">
        <f t="shared" si="39"/>
        <v>135047347.09375328</v>
      </c>
      <c r="G398" s="26">
        <f t="shared" si="40"/>
        <v>11620.987354513096</v>
      </c>
      <c r="H398" s="26">
        <f t="shared" si="41"/>
        <v>513.05274913507185</v>
      </c>
      <c r="I398" s="26">
        <f t="shared" si="42"/>
        <v>18.721135994128083</v>
      </c>
    </row>
    <row r="399" spans="1:9" x14ac:dyDescent="0.25">
      <c r="A399" s="2">
        <v>44249</v>
      </c>
      <c r="B399" s="4">
        <f t="shared" si="39"/>
        <v>136534145.50252521</v>
      </c>
      <c r="G399" s="26">
        <f t="shared" si="40"/>
        <v>11684.782646781463</v>
      </c>
      <c r="H399" s="26">
        <f t="shared" si="41"/>
        <v>514.92869280422406</v>
      </c>
      <c r="I399" s="26">
        <f t="shared" si="42"/>
        <v>18.732085291508593</v>
      </c>
    </row>
    <row r="400" spans="1:9" x14ac:dyDescent="0.25">
      <c r="A400" s="2">
        <v>44250</v>
      </c>
      <c r="B400" s="4">
        <f t="shared" si="39"/>
        <v>137845214.47241729</v>
      </c>
      <c r="G400" s="26">
        <f t="shared" si="40"/>
        <v>11740.750166510541</v>
      </c>
      <c r="H400" s="26">
        <f t="shared" si="41"/>
        <v>516.57164587428963</v>
      </c>
      <c r="I400" s="26">
        <f t="shared" si="42"/>
        <v>18.741641979361169</v>
      </c>
    </row>
    <row r="401" spans="1:9" x14ac:dyDescent="0.25">
      <c r="A401" s="2">
        <v>44251</v>
      </c>
      <c r="B401" s="4">
        <f t="shared" si="39"/>
        <v>139345062.79970589</v>
      </c>
      <c r="G401" s="26">
        <f t="shared" si="40"/>
        <v>11804.450974090489</v>
      </c>
      <c r="H401" s="26">
        <f t="shared" si="41"/>
        <v>518.4384400829606</v>
      </c>
      <c r="I401" s="26">
        <f t="shared" si="42"/>
        <v>18.752463881050758</v>
      </c>
    </row>
    <row r="402" spans="1:9" x14ac:dyDescent="0.25">
      <c r="A402" s="2">
        <v>44252</v>
      </c>
      <c r="B402" s="4">
        <f t="shared" si="39"/>
        <v>140747306.15252164</v>
      </c>
      <c r="G402" s="26">
        <f t="shared" si="40"/>
        <v>11863.696985026279</v>
      </c>
      <c r="H402" s="26">
        <f t="shared" si="41"/>
        <v>520.1716718101253</v>
      </c>
      <c r="I402" s="26">
        <f t="shared" si="42"/>
        <v>18.762476685564835</v>
      </c>
    </row>
    <row r="403" spans="1:9" x14ac:dyDescent="0.25">
      <c r="A403" s="2">
        <v>44253</v>
      </c>
      <c r="B403" s="4">
        <f t="shared" si="39"/>
        <v>142234917.73919988</v>
      </c>
      <c r="G403" s="26">
        <f t="shared" si="40"/>
        <v>11926.22814385168</v>
      </c>
      <c r="H403" s="26">
        <f t="shared" si="41"/>
        <v>521.99788334016364</v>
      </c>
      <c r="I403" s="26">
        <f t="shared" si="42"/>
        <v>18.772990598911552</v>
      </c>
    </row>
    <row r="404" spans="1:9" x14ac:dyDescent="0.25">
      <c r="A404" s="2">
        <v>44254</v>
      </c>
      <c r="B404" s="4">
        <f t="shared" si="39"/>
        <v>143470106.55351529</v>
      </c>
      <c r="G404" s="26">
        <f t="shared" si="40"/>
        <v>11977.900757374611</v>
      </c>
      <c r="H404" s="26">
        <f t="shared" si="41"/>
        <v>523.50456560841758</v>
      </c>
      <c r="I404" s="26">
        <f t="shared" si="42"/>
        <v>18.781637254762771</v>
      </c>
    </row>
    <row r="405" spans="1:9" x14ac:dyDescent="0.25">
      <c r="A405" s="29">
        <v>44255</v>
      </c>
      <c r="B405" s="4">
        <f t="shared" ref="B405:B468" si="43">B398*1.07</f>
        <v>144500661.39031601</v>
      </c>
      <c r="G405" s="26">
        <f t="shared" si="40"/>
        <v>12020.842790350267</v>
      </c>
      <c r="H405" s="26">
        <f t="shared" si="41"/>
        <v>524.75503176435882</v>
      </c>
      <c r="I405" s="26">
        <f t="shared" si="42"/>
        <v>18.7887946426019</v>
      </c>
    </row>
    <row r="406" spans="1:9" x14ac:dyDescent="0.25">
      <c r="A406" s="2">
        <v>44256</v>
      </c>
      <c r="B406" s="4">
        <f t="shared" si="43"/>
        <v>146091535.68770197</v>
      </c>
      <c r="G406" s="26">
        <f t="shared" si="40"/>
        <v>12086.833153795993</v>
      </c>
      <c r="H406" s="26">
        <f t="shared" si="41"/>
        <v>526.67376406109372</v>
      </c>
      <c r="I406" s="26">
        <f t="shared" si="42"/>
        <v>18.79974393998241</v>
      </c>
    </row>
    <row r="407" spans="1:9" x14ac:dyDescent="0.25">
      <c r="A407" s="2">
        <v>44257</v>
      </c>
      <c r="B407" s="4">
        <f t="shared" si="43"/>
        <v>147494379.48548651</v>
      </c>
      <c r="G407" s="26">
        <f t="shared" si="40"/>
        <v>12144.726406366119</v>
      </c>
      <c r="H407" s="26">
        <f t="shared" si="41"/>
        <v>528.35419144779632</v>
      </c>
      <c r="I407" s="26">
        <f t="shared" si="42"/>
        <v>18.809300627834986</v>
      </c>
    </row>
    <row r="408" spans="1:9" x14ac:dyDescent="0.25">
      <c r="A408" s="2">
        <v>44258</v>
      </c>
      <c r="B408" s="4">
        <f t="shared" si="43"/>
        <v>149099217.19568533</v>
      </c>
      <c r="G408" s="26">
        <f t="shared" si="40"/>
        <v>12210.619034090178</v>
      </c>
      <c r="H408" s="26">
        <f t="shared" si="41"/>
        <v>530.26356559289172</v>
      </c>
      <c r="I408" s="26">
        <f t="shared" si="42"/>
        <v>18.820122529524575</v>
      </c>
    </row>
    <row r="409" spans="1:9" x14ac:dyDescent="0.25">
      <c r="A409" s="2">
        <v>44259</v>
      </c>
      <c r="B409" s="4">
        <f t="shared" si="43"/>
        <v>150599617.58319816</v>
      </c>
      <c r="G409" s="26">
        <f t="shared" si="40"/>
        <v>12271.903584334346</v>
      </c>
      <c r="H409" s="26">
        <f t="shared" si="41"/>
        <v>532.03633081357646</v>
      </c>
      <c r="I409" s="26">
        <f t="shared" si="42"/>
        <v>18.830135334038651</v>
      </c>
    </row>
    <row r="410" spans="1:9" x14ac:dyDescent="0.25">
      <c r="A410" s="2">
        <v>44260</v>
      </c>
      <c r="B410" s="4">
        <f t="shared" si="43"/>
        <v>152191361.98094389</v>
      </c>
      <c r="G410" s="26">
        <f t="shared" si="40"/>
        <v>12336.586317978888</v>
      </c>
      <c r="H410" s="26">
        <f t="shared" si="41"/>
        <v>533.90419662478064</v>
      </c>
      <c r="I410" s="26">
        <f t="shared" si="42"/>
        <v>18.840649247385368</v>
      </c>
    </row>
    <row r="411" spans="1:9" x14ac:dyDescent="0.25">
      <c r="A411" s="2">
        <v>44261</v>
      </c>
      <c r="B411" s="4">
        <f t="shared" si="43"/>
        <v>153513014.01226136</v>
      </c>
      <c r="G411" s="26">
        <f t="shared" si="40"/>
        <v>12390.036885024248</v>
      </c>
      <c r="H411" s="26">
        <f t="shared" si="41"/>
        <v>535.44524499235888</v>
      </c>
      <c r="I411" s="26">
        <f t="shared" si="42"/>
        <v>18.849295903236584</v>
      </c>
    </row>
    <row r="412" spans="1:9" x14ac:dyDescent="0.25">
      <c r="A412" s="2">
        <v>44262</v>
      </c>
      <c r="B412" s="4">
        <f t="shared" si="43"/>
        <v>154615707.68763813</v>
      </c>
      <c r="G412" s="26">
        <f t="shared" si="40"/>
        <v>12434.456469329012</v>
      </c>
      <c r="H412" s="26">
        <f t="shared" si="41"/>
        <v>536.72423318311928</v>
      </c>
      <c r="I412" s="26">
        <f t="shared" si="42"/>
        <v>18.856453291075713</v>
      </c>
    </row>
    <row r="413" spans="1:9" x14ac:dyDescent="0.25">
      <c r="A413" s="2">
        <v>44263</v>
      </c>
      <c r="B413" s="4">
        <f t="shared" si="43"/>
        <v>156317943.18584111</v>
      </c>
      <c r="G413" s="26">
        <f t="shared" si="40"/>
        <v>12502.717432056166</v>
      </c>
      <c r="H413" s="26">
        <f t="shared" si="41"/>
        <v>538.68673007845427</v>
      </c>
      <c r="I413" s="26">
        <f t="shared" si="42"/>
        <v>18.867402588456223</v>
      </c>
    </row>
    <row r="414" spans="1:9" x14ac:dyDescent="0.25">
      <c r="A414" s="2">
        <v>44264</v>
      </c>
      <c r="B414" s="4">
        <f t="shared" si="43"/>
        <v>157818986.04947057</v>
      </c>
      <c r="G414" s="26">
        <f t="shared" si="40"/>
        <v>12562.602678166279</v>
      </c>
      <c r="H414" s="26">
        <f t="shared" si="41"/>
        <v>540.40548653804478</v>
      </c>
      <c r="I414" s="26">
        <f t="shared" si="42"/>
        <v>18.876959276308799</v>
      </c>
    </row>
    <row r="415" spans="1:9" x14ac:dyDescent="0.25">
      <c r="A415" s="2">
        <v>44265</v>
      </c>
      <c r="B415" s="4">
        <f t="shared" si="43"/>
        <v>159536162.39938331</v>
      </c>
      <c r="G415" s="26">
        <f t="shared" si="40"/>
        <v>12630.762542276825</v>
      </c>
      <c r="H415" s="26">
        <f t="shared" si="41"/>
        <v>542.35841183051957</v>
      </c>
      <c r="I415" s="26">
        <f t="shared" si="42"/>
        <v>18.887781177998388</v>
      </c>
    </row>
    <row r="416" spans="1:9" x14ac:dyDescent="0.25">
      <c r="A416" s="2">
        <v>44266</v>
      </c>
      <c r="B416" s="4">
        <f t="shared" si="43"/>
        <v>161141590.81402203</v>
      </c>
      <c r="G416" s="26">
        <f t="shared" si="40"/>
        <v>12694.15577397812</v>
      </c>
      <c r="H416" s="26">
        <f t="shared" si="41"/>
        <v>544.17161226899236</v>
      </c>
      <c r="I416" s="26">
        <f t="shared" si="42"/>
        <v>18.897793982512464</v>
      </c>
    </row>
    <row r="417" spans="1:9" x14ac:dyDescent="0.25">
      <c r="A417" s="2">
        <v>44267</v>
      </c>
      <c r="B417" s="4">
        <f t="shared" si="43"/>
        <v>162844757.31960997</v>
      </c>
      <c r="G417" s="26">
        <f t="shared" si="40"/>
        <v>12761.064113921298</v>
      </c>
      <c r="H417" s="26">
        <f t="shared" si="41"/>
        <v>546.08208245893366</v>
      </c>
      <c r="I417" s="26">
        <f t="shared" si="42"/>
        <v>18.908307895859181</v>
      </c>
    </row>
    <row r="418" spans="1:9" x14ac:dyDescent="0.25">
      <c r="A418" s="2">
        <v>44268</v>
      </c>
      <c r="B418" s="4">
        <f t="shared" si="43"/>
        <v>164258924.99311966</v>
      </c>
      <c r="G418" s="26">
        <f t="shared" si="40"/>
        <v>12816.353810390834</v>
      </c>
      <c r="H418" s="26">
        <f t="shared" si="41"/>
        <v>547.65828078638151</v>
      </c>
      <c r="I418" s="26">
        <f t="shared" si="42"/>
        <v>18.916954551710401</v>
      </c>
    </row>
    <row r="419" spans="1:9" x14ac:dyDescent="0.25">
      <c r="A419" s="2">
        <v>44269</v>
      </c>
      <c r="B419" s="4">
        <f t="shared" si="43"/>
        <v>165438807.2257728</v>
      </c>
      <c r="G419" s="26">
        <f t="shared" si="40"/>
        <v>12862.301785674787</v>
      </c>
      <c r="H419" s="26">
        <f t="shared" si="41"/>
        <v>548.96644157452693</v>
      </c>
      <c r="I419" s="26">
        <f t="shared" si="42"/>
        <v>18.92411193954953</v>
      </c>
    </row>
    <row r="420" spans="1:9" x14ac:dyDescent="0.25">
      <c r="A420" s="2">
        <v>44270</v>
      </c>
      <c r="B420" s="4">
        <f t="shared" si="43"/>
        <v>167260199.20885</v>
      </c>
      <c r="G420" s="26">
        <f t="shared" si="40"/>
        <v>12932.911474561712</v>
      </c>
      <c r="H420" s="26">
        <f t="shared" si="41"/>
        <v>550.97370130052025</v>
      </c>
      <c r="I420" s="26">
        <f t="shared" si="42"/>
        <v>18.935061236930039</v>
      </c>
    </row>
    <row r="421" spans="1:9" x14ac:dyDescent="0.25">
      <c r="A421" s="2">
        <v>44271</v>
      </c>
      <c r="B421" s="4">
        <f t="shared" si="43"/>
        <v>168866315.07293352</v>
      </c>
      <c r="G421" s="26">
        <f t="shared" si="40"/>
        <v>12994.857254811748</v>
      </c>
      <c r="H421" s="26">
        <f t="shared" si="41"/>
        <v>552.73166108549003</v>
      </c>
      <c r="I421" s="26">
        <f t="shared" si="42"/>
        <v>18.944617924782616</v>
      </c>
    </row>
    <row r="422" spans="1:9" x14ac:dyDescent="0.25">
      <c r="A422" s="29">
        <v>44272</v>
      </c>
      <c r="B422" s="4">
        <f t="shared" si="43"/>
        <v>170703693.76734015</v>
      </c>
      <c r="G422" s="26">
        <f t="shared" si="40"/>
        <v>13065.362366476491</v>
      </c>
      <c r="H422" s="26">
        <f t="shared" si="41"/>
        <v>554.72913088876783</v>
      </c>
      <c r="I422" s="26">
        <f t="shared" si="42"/>
        <v>18.955439826472205</v>
      </c>
    </row>
    <row r="423" spans="1:9" x14ac:dyDescent="0.25">
      <c r="A423" s="2">
        <v>44273</v>
      </c>
      <c r="B423" s="4">
        <f t="shared" si="43"/>
        <v>172421502.17100358</v>
      </c>
      <c r="G423" s="26">
        <f t="shared" si="40"/>
        <v>13130.93683523775</v>
      </c>
      <c r="H423" s="26">
        <f t="shared" si="41"/>
        <v>556.58368883683465</v>
      </c>
      <c r="I423" s="26">
        <f t="shared" si="42"/>
        <v>18.965452630986281</v>
      </c>
    </row>
    <row r="424" spans="1:9" x14ac:dyDescent="0.25">
      <c r="A424" s="2">
        <v>44274</v>
      </c>
      <c r="B424" s="4">
        <f t="shared" si="43"/>
        <v>174243890.33198267</v>
      </c>
      <c r="G424" s="26">
        <f t="shared" si="40"/>
        <v>13200.14736023741</v>
      </c>
      <c r="H424" s="26">
        <f t="shared" si="41"/>
        <v>558.53773517397565</v>
      </c>
      <c r="I424" s="26">
        <f t="shared" si="42"/>
        <v>18.975966544332998</v>
      </c>
    </row>
    <row r="425" spans="1:9" x14ac:dyDescent="0.25">
      <c r="A425" s="2">
        <v>44275</v>
      </c>
      <c r="B425" s="4">
        <f t="shared" si="43"/>
        <v>175757049.74263805</v>
      </c>
      <c r="G425" s="26">
        <f t="shared" si="40"/>
        <v>13257.339466975945</v>
      </c>
      <c r="H425" s="26">
        <f t="shared" si="41"/>
        <v>560.14988520100633</v>
      </c>
      <c r="I425" s="26">
        <f t="shared" si="42"/>
        <v>18.984613200184214</v>
      </c>
    </row>
    <row r="426" spans="1:9" x14ac:dyDescent="0.25">
      <c r="A426" s="2">
        <v>44276</v>
      </c>
      <c r="B426" s="4">
        <f t="shared" si="43"/>
        <v>177019523.73157689</v>
      </c>
      <c r="G426" s="26">
        <f t="shared" si="40"/>
        <v>13304.868422182044</v>
      </c>
      <c r="H426" s="26">
        <f t="shared" si="41"/>
        <v>561.48788398786337</v>
      </c>
      <c r="I426" s="26">
        <f t="shared" si="42"/>
        <v>18.991770588023343</v>
      </c>
    </row>
    <row r="427" spans="1:9" x14ac:dyDescent="0.25">
      <c r="A427" s="2">
        <v>44277</v>
      </c>
      <c r="B427" s="4">
        <f t="shared" si="43"/>
        <v>178968413.1534695</v>
      </c>
      <c r="G427" s="26">
        <f t="shared" si="40"/>
        <v>13377.907652300097</v>
      </c>
      <c r="H427" s="26">
        <f t="shared" si="41"/>
        <v>563.54092754537032</v>
      </c>
      <c r="I427" s="26">
        <f t="shared" si="42"/>
        <v>19.002719885403852</v>
      </c>
    </row>
    <row r="428" spans="1:9" x14ac:dyDescent="0.25">
      <c r="A428" s="2">
        <v>44278</v>
      </c>
      <c r="B428" s="4">
        <f t="shared" si="43"/>
        <v>180686957.12803888</v>
      </c>
      <c r="G428" s="26">
        <f t="shared" si="40"/>
        <v>13441.98486563792</v>
      </c>
      <c r="H428" s="26">
        <f t="shared" si="41"/>
        <v>565.33898484914164</v>
      </c>
      <c r="I428" s="26">
        <f t="shared" si="42"/>
        <v>19.012276573256429</v>
      </c>
    </row>
    <row r="429" spans="1:9" x14ac:dyDescent="0.25">
      <c r="A429" s="2">
        <v>44279</v>
      </c>
      <c r="B429" s="4">
        <f t="shared" si="43"/>
        <v>182652952.33105397</v>
      </c>
      <c r="G429" s="26">
        <f t="shared" si="40"/>
        <v>13514.915920236203</v>
      </c>
      <c r="H429" s="26">
        <f t="shared" si="41"/>
        <v>567.38201518439371</v>
      </c>
      <c r="I429" s="26">
        <f t="shared" si="42"/>
        <v>19.023098474946018</v>
      </c>
    </row>
    <row r="430" spans="1:9" x14ac:dyDescent="0.25">
      <c r="A430" s="2">
        <v>44280</v>
      </c>
      <c r="B430" s="4">
        <f t="shared" si="43"/>
        <v>184491007.32297385</v>
      </c>
      <c r="G430" s="26">
        <f t="shared" si="40"/>
        <v>13582.746678156589</v>
      </c>
      <c r="H430" s="26">
        <f t="shared" si="41"/>
        <v>569.27887397052677</v>
      </c>
      <c r="I430" s="26">
        <f t="shared" si="42"/>
        <v>19.033111279460094</v>
      </c>
    </row>
    <row r="431" spans="1:9" x14ac:dyDescent="0.25">
      <c r="A431" s="2">
        <v>44281</v>
      </c>
      <c r="B431" s="4">
        <f t="shared" si="43"/>
        <v>186440962.65522146</v>
      </c>
      <c r="G431" s="26">
        <f t="shared" si="40"/>
        <v>13654.33860189579</v>
      </c>
      <c r="H431" s="26">
        <f t="shared" si="41"/>
        <v>571.27749038851528</v>
      </c>
      <c r="I431" s="26">
        <f t="shared" si="42"/>
        <v>19.043625192806811</v>
      </c>
    </row>
    <row r="432" spans="1:9" x14ac:dyDescent="0.25">
      <c r="A432" s="2">
        <v>44282</v>
      </c>
      <c r="B432" s="4">
        <f t="shared" si="43"/>
        <v>188060043.22462273</v>
      </c>
      <c r="G432" s="26">
        <f t="shared" si="40"/>
        <v>13713.498577118195</v>
      </c>
      <c r="H432" s="26">
        <f t="shared" si="41"/>
        <v>572.92641214182402</v>
      </c>
      <c r="I432" s="26">
        <f t="shared" si="42"/>
        <v>19.05227184865803</v>
      </c>
    </row>
    <row r="433" spans="1:9" x14ac:dyDescent="0.25">
      <c r="A433" s="2">
        <v>44283</v>
      </c>
      <c r="B433" s="4">
        <f t="shared" si="43"/>
        <v>189410890.39278728</v>
      </c>
      <c r="G433" s="26">
        <f t="shared" si="40"/>
        <v>13762.662910672021</v>
      </c>
      <c r="H433" s="26">
        <f t="shared" si="41"/>
        <v>574.29492950593817</v>
      </c>
      <c r="I433" s="26">
        <f t="shared" si="42"/>
        <v>19.059429236497159</v>
      </c>
    </row>
    <row r="434" spans="1:9" x14ac:dyDescent="0.25">
      <c r="A434" s="2">
        <v>44284</v>
      </c>
      <c r="B434" s="4">
        <f t="shared" si="43"/>
        <v>191496202.07421237</v>
      </c>
      <c r="G434" s="26">
        <f t="shared" si="40"/>
        <v>13838.215277781032</v>
      </c>
      <c r="H434" s="26">
        <f t="shared" si="41"/>
        <v>576.3948011839467</v>
      </c>
      <c r="I434" s="26">
        <f t="shared" si="42"/>
        <v>19.070378533877669</v>
      </c>
    </row>
    <row r="435" spans="1:9" x14ac:dyDescent="0.25">
      <c r="A435" s="2">
        <v>44285</v>
      </c>
      <c r="B435" s="4">
        <f t="shared" si="43"/>
        <v>193335044.12700161</v>
      </c>
      <c r="G435" s="26">
        <f t="shared" si="40"/>
        <v>13904.497262648571</v>
      </c>
      <c r="H435" s="26">
        <f t="shared" si="41"/>
        <v>578.23387059570848</v>
      </c>
      <c r="I435" s="26">
        <f t="shared" si="42"/>
        <v>19.079935221730246</v>
      </c>
    </row>
    <row r="436" spans="1:9" x14ac:dyDescent="0.25">
      <c r="A436" s="2">
        <v>44286</v>
      </c>
      <c r="B436" s="4">
        <f t="shared" si="43"/>
        <v>195438658.99422777</v>
      </c>
      <c r="G436" s="26">
        <f t="shared" si="40"/>
        <v>13979.937732129845</v>
      </c>
      <c r="H436" s="26">
        <f t="shared" si="41"/>
        <v>580.32350065865649</v>
      </c>
      <c r="I436" s="26">
        <f t="shared" si="42"/>
        <v>19.090757123419834</v>
      </c>
    </row>
    <row r="437" spans="1:9" x14ac:dyDescent="0.25">
      <c r="A437" s="29">
        <v>44287</v>
      </c>
      <c r="B437" s="4">
        <f t="shared" si="43"/>
        <v>197405377.83558202</v>
      </c>
      <c r="G437" s="26">
        <f t="shared" si="40"/>
        <v>14050.102413704393</v>
      </c>
      <c r="H437" s="26">
        <f t="shared" si="41"/>
        <v>582.26362512782237</v>
      </c>
      <c r="I437" s="26">
        <f t="shared" si="42"/>
        <v>19.100769927933911</v>
      </c>
    </row>
    <row r="438" spans="1:9" x14ac:dyDescent="0.25">
      <c r="A438" s="2">
        <v>44288</v>
      </c>
      <c r="B438" s="4">
        <f t="shared" si="43"/>
        <v>199491830.04108697</v>
      </c>
      <c r="G438" s="26">
        <f t="shared" si="40"/>
        <v>14124.157675454029</v>
      </c>
      <c r="H438" s="26">
        <f t="shared" si="41"/>
        <v>584.3078282310596</v>
      </c>
      <c r="I438" s="26">
        <f t="shared" si="42"/>
        <v>19.111283841280628</v>
      </c>
    </row>
    <row r="439" spans="1:9" x14ac:dyDescent="0.25">
      <c r="A439" s="2">
        <v>44289</v>
      </c>
      <c r="B439" s="4">
        <f t="shared" si="43"/>
        <v>201224246.25034633</v>
      </c>
      <c r="G439" s="26">
        <f t="shared" si="40"/>
        <v>14185.353229664262</v>
      </c>
      <c r="H439" s="26">
        <f t="shared" si="41"/>
        <v>585.99436044142772</v>
      </c>
      <c r="I439" s="26">
        <f t="shared" si="42"/>
        <v>19.119930497131843</v>
      </c>
    </row>
    <row r="440" spans="1:9" x14ac:dyDescent="0.25">
      <c r="A440" s="2">
        <v>44290</v>
      </c>
      <c r="B440" s="4">
        <f t="shared" si="43"/>
        <v>202669652.72028241</v>
      </c>
      <c r="G440" s="26">
        <f t="shared" si="40"/>
        <v>14236.209211734787</v>
      </c>
      <c r="H440" s="26">
        <f t="shared" si="41"/>
        <v>587.39409248474385</v>
      </c>
      <c r="I440" s="26">
        <f t="shared" si="42"/>
        <v>19.127087884970972</v>
      </c>
    </row>
    <row r="441" spans="1:9" x14ac:dyDescent="0.25">
      <c r="A441" s="2">
        <v>44291</v>
      </c>
      <c r="B441" s="4">
        <f t="shared" si="43"/>
        <v>204900936.21940726</v>
      </c>
      <c r="G441" s="26">
        <f t="shared" si="40"/>
        <v>14314.361187961105</v>
      </c>
      <c r="H441" s="26">
        <f t="shared" si="41"/>
        <v>589.54186039155616</v>
      </c>
      <c r="I441" s="26">
        <f t="shared" si="42"/>
        <v>19.138037182351482</v>
      </c>
    </row>
    <row r="442" spans="1:9" x14ac:dyDescent="0.25">
      <c r="A442" s="2">
        <v>44292</v>
      </c>
      <c r="B442" s="4">
        <f t="shared" si="43"/>
        <v>206868497.21589175</v>
      </c>
      <c r="G442" s="26">
        <f t="shared" si="40"/>
        <v>14382.923806232575</v>
      </c>
      <c r="H442" s="26">
        <f t="shared" si="41"/>
        <v>591.42287736147432</v>
      </c>
      <c r="I442" s="26">
        <f t="shared" si="42"/>
        <v>19.147593870204059</v>
      </c>
    </row>
    <row r="443" spans="1:9" x14ac:dyDescent="0.25">
      <c r="A443" s="2">
        <v>44293</v>
      </c>
      <c r="B443" s="4">
        <f t="shared" si="43"/>
        <v>209119365.12382373</v>
      </c>
      <c r="G443" s="26">
        <f t="shared" si="40"/>
        <v>14460.960034652739</v>
      </c>
      <c r="H443" s="26">
        <f t="shared" si="41"/>
        <v>593.5601700509817</v>
      </c>
      <c r="I443" s="26">
        <f t="shared" si="42"/>
        <v>19.158415771893647</v>
      </c>
    </row>
    <row r="444" spans="1:9" x14ac:dyDescent="0.25">
      <c r="A444" s="2">
        <v>44294</v>
      </c>
      <c r="B444" s="4">
        <f t="shared" si="43"/>
        <v>211223754.28407276</v>
      </c>
      <c r="G444" s="26">
        <f t="shared" si="40"/>
        <v>14533.53894562755</v>
      </c>
      <c r="H444" s="26">
        <f t="shared" si="41"/>
        <v>595.54454705541252</v>
      </c>
      <c r="I444" s="26">
        <f t="shared" si="42"/>
        <v>19.168428576407724</v>
      </c>
    </row>
    <row r="445" spans="1:9" x14ac:dyDescent="0.25">
      <c r="A445" s="2">
        <v>44295</v>
      </c>
      <c r="B445" s="4">
        <f t="shared" si="43"/>
        <v>213456258.14396307</v>
      </c>
      <c r="G445" s="26">
        <f t="shared" si="40"/>
        <v>14610.142304028495</v>
      </c>
      <c r="H445" s="26">
        <f t="shared" si="41"/>
        <v>597.63537663615352</v>
      </c>
      <c r="I445" s="26">
        <f t="shared" si="42"/>
        <v>19.178942489754441</v>
      </c>
    </row>
    <row r="446" spans="1:9" x14ac:dyDescent="0.25">
      <c r="A446" s="2">
        <v>44296</v>
      </c>
      <c r="B446" s="4">
        <f t="shared" si="43"/>
        <v>215309943.48787057</v>
      </c>
      <c r="G446" s="26">
        <f t="shared" si="40"/>
        <v>14673.443477516468</v>
      </c>
      <c r="H446" s="26">
        <f t="shared" si="41"/>
        <v>599.36037716507735</v>
      </c>
      <c r="I446" s="26">
        <f t="shared" si="42"/>
        <v>19.18758914560566</v>
      </c>
    </row>
    <row r="447" spans="1:9" x14ac:dyDescent="0.25">
      <c r="A447" s="30">
        <v>44297</v>
      </c>
      <c r="B447" s="4">
        <f t="shared" si="43"/>
        <v>216856528.4107022</v>
      </c>
      <c r="G447" s="26">
        <f t="shared" si="40"/>
        <v>14726.049314419064</v>
      </c>
      <c r="H447" s="26">
        <f t="shared" si="41"/>
        <v>600.79203586701442</v>
      </c>
      <c r="I447" s="26">
        <f t="shared" si="42"/>
        <v>19.194746533444789</v>
      </c>
    </row>
    <row r="448" spans="1:9" x14ac:dyDescent="0.25">
      <c r="A448" s="2">
        <v>44298</v>
      </c>
      <c r="B448" s="4">
        <f t="shared" si="43"/>
        <v>219244001.75476578</v>
      </c>
      <c r="G448" s="26">
        <f t="shared" si="40"/>
        <v>14806.890347225706</v>
      </c>
      <c r="H448" s="26">
        <f t="shared" si="41"/>
        <v>602.98879247354625</v>
      </c>
      <c r="I448" s="26">
        <f t="shared" si="42"/>
        <v>19.205695830825299</v>
      </c>
    </row>
    <row r="449" spans="1:9" x14ac:dyDescent="0.25">
      <c r="A449" s="2">
        <v>44299</v>
      </c>
      <c r="B449" s="4">
        <f t="shared" si="43"/>
        <v>221349292.02100417</v>
      </c>
      <c r="G449" s="26">
        <f t="shared" si="40"/>
        <v>14877.812071033972</v>
      </c>
      <c r="H449" s="26">
        <f t="shared" si="41"/>
        <v>604.9127137885821</v>
      </c>
      <c r="I449" s="26">
        <f t="shared" si="42"/>
        <v>19.215252518677875</v>
      </c>
    </row>
    <row r="450" spans="1:9" x14ac:dyDescent="0.25">
      <c r="A450" s="2">
        <v>44300</v>
      </c>
      <c r="B450" s="4">
        <f t="shared" si="43"/>
        <v>223757720.68249139</v>
      </c>
      <c r="G450" s="26">
        <f t="shared" si="40"/>
        <v>14958.533373378936</v>
      </c>
      <c r="H450" s="26">
        <f t="shared" si="41"/>
        <v>607.09875624730182</v>
      </c>
      <c r="I450" s="26">
        <f t="shared" si="42"/>
        <v>19.226074420367464</v>
      </c>
    </row>
    <row r="451" spans="1:9" x14ac:dyDescent="0.25">
      <c r="A451" s="29">
        <v>44301</v>
      </c>
      <c r="B451" s="4">
        <f t="shared" si="43"/>
        <v>226009417.08395785</v>
      </c>
      <c r="G451" s="26">
        <f t="shared" ref="G451:G514" si="44">SQRT(B451)</f>
        <v>15033.609582663701</v>
      </c>
      <c r="H451" s="26">
        <f t="shared" ref="H451:H514" si="45">B451^(1/3)</f>
        <v>609.12839514846371</v>
      </c>
      <c r="I451" s="26">
        <f t="shared" ref="I451:I514" si="46">LN(B451)</f>
        <v>19.23608722488154</v>
      </c>
    </row>
    <row r="452" spans="1:9" x14ac:dyDescent="0.25">
      <c r="A452" s="2">
        <v>44302</v>
      </c>
      <c r="B452" s="4">
        <f t="shared" si="43"/>
        <v>228398196.21404049</v>
      </c>
      <c r="G452" s="26">
        <f t="shared" si="44"/>
        <v>15112.848712735811</v>
      </c>
      <c r="H452" s="26">
        <f t="shared" si="45"/>
        <v>611.26691471571132</v>
      </c>
      <c r="I452" s="26">
        <f t="shared" si="46"/>
        <v>19.246601138228257</v>
      </c>
    </row>
    <row r="453" spans="1:9" x14ac:dyDescent="0.25">
      <c r="A453" s="2">
        <v>44303</v>
      </c>
      <c r="B453" s="4">
        <f t="shared" si="43"/>
        <v>230381639.53202152</v>
      </c>
      <c r="G453" s="26">
        <f t="shared" si="44"/>
        <v>15178.327955740762</v>
      </c>
      <c r="H453" s="26">
        <f t="shared" si="45"/>
        <v>613.03126099175176</v>
      </c>
      <c r="I453" s="26">
        <f t="shared" si="46"/>
        <v>19.255247794079473</v>
      </c>
    </row>
    <row r="454" spans="1:9" x14ac:dyDescent="0.25">
      <c r="A454" s="2">
        <v>44304</v>
      </c>
      <c r="B454" s="4">
        <f t="shared" si="43"/>
        <v>232036485.39945138</v>
      </c>
      <c r="G454" s="26">
        <f t="shared" si="44"/>
        <v>15232.743856556224</v>
      </c>
      <c r="H454" s="26">
        <f t="shared" si="45"/>
        <v>614.49557457135325</v>
      </c>
      <c r="I454" s="26">
        <f t="shared" si="46"/>
        <v>19.262405181918602</v>
      </c>
    </row>
    <row r="455" spans="1:9" x14ac:dyDescent="0.25">
      <c r="A455" s="2">
        <v>44305</v>
      </c>
      <c r="B455" s="4">
        <f t="shared" si="43"/>
        <v>234591081.87759939</v>
      </c>
      <c r="G455" s="26">
        <f t="shared" si="44"/>
        <v>15316.366471118383</v>
      </c>
      <c r="H455" s="26">
        <f t="shared" si="45"/>
        <v>616.74243726682244</v>
      </c>
      <c r="I455" s="26">
        <f t="shared" si="46"/>
        <v>19.273354479299112</v>
      </c>
    </row>
    <row r="456" spans="1:9" x14ac:dyDescent="0.25">
      <c r="A456" s="2">
        <v>44306</v>
      </c>
      <c r="B456" s="4">
        <f t="shared" si="43"/>
        <v>236843742.46247447</v>
      </c>
      <c r="G456" s="26">
        <f t="shared" si="44"/>
        <v>15389.728472668856</v>
      </c>
      <c r="H456" s="26">
        <f t="shared" si="45"/>
        <v>618.71024153740757</v>
      </c>
      <c r="I456" s="26">
        <f t="shared" si="46"/>
        <v>19.282911167151688</v>
      </c>
    </row>
    <row r="457" spans="1:9" x14ac:dyDescent="0.25">
      <c r="A457" s="2">
        <v>44307</v>
      </c>
      <c r="B457" s="4">
        <f t="shared" si="43"/>
        <v>239420761.1302658</v>
      </c>
      <c r="G457" s="26">
        <f t="shared" si="44"/>
        <v>15473.22723707843</v>
      </c>
      <c r="H457" s="26">
        <f t="shared" si="45"/>
        <v>620.94614570476188</v>
      </c>
      <c r="I457" s="26">
        <f t="shared" si="46"/>
        <v>19.293733068841277</v>
      </c>
    </row>
    <row r="458" spans="1:9" x14ac:dyDescent="0.25">
      <c r="A458" s="2">
        <v>44308</v>
      </c>
      <c r="B458" s="4">
        <f t="shared" si="43"/>
        <v>241830076.27983493</v>
      </c>
      <c r="G458" s="26">
        <f t="shared" si="44"/>
        <v>15550.886671821479</v>
      </c>
      <c r="H458" s="26">
        <f t="shared" si="45"/>
        <v>623.02207888676946</v>
      </c>
      <c r="I458" s="26">
        <f t="shared" si="46"/>
        <v>19.303745873355354</v>
      </c>
    </row>
    <row r="459" spans="1:9" x14ac:dyDescent="0.25">
      <c r="A459" s="2">
        <v>44309</v>
      </c>
      <c r="B459" s="4">
        <f t="shared" si="43"/>
        <v>244386069.94902334</v>
      </c>
      <c r="G459" s="26">
        <f t="shared" si="44"/>
        <v>15632.85226531049</v>
      </c>
      <c r="H459" s="26">
        <f t="shared" si="45"/>
        <v>625.20937620723328</v>
      </c>
      <c r="I459" s="26">
        <f t="shared" si="46"/>
        <v>19.31425978670207</v>
      </c>
    </row>
    <row r="460" spans="1:9" x14ac:dyDescent="0.25">
      <c r="A460" s="2">
        <v>44310</v>
      </c>
      <c r="B460" s="4">
        <f t="shared" si="43"/>
        <v>246508354.29926303</v>
      </c>
      <c r="G460" s="26">
        <f t="shared" si="44"/>
        <v>15700.584520942621</v>
      </c>
      <c r="H460" s="26">
        <f t="shared" si="45"/>
        <v>627.01396567232825</v>
      </c>
      <c r="I460" s="26">
        <f t="shared" si="46"/>
        <v>19.32290644255329</v>
      </c>
    </row>
    <row r="461" spans="1:9" x14ac:dyDescent="0.25">
      <c r="A461" s="2">
        <v>44311</v>
      </c>
      <c r="B461" s="4">
        <f t="shared" si="43"/>
        <v>248279039.37741297</v>
      </c>
      <c r="G461" s="26">
        <f t="shared" si="44"/>
        <v>15756.8727664284</v>
      </c>
      <c r="H461" s="26">
        <f t="shared" si="45"/>
        <v>628.51167895867593</v>
      </c>
      <c r="I461" s="26">
        <f t="shared" si="46"/>
        <v>19.330063830392419</v>
      </c>
    </row>
    <row r="462" spans="1:9" x14ac:dyDescent="0.25">
      <c r="A462" s="2">
        <v>44312</v>
      </c>
      <c r="B462" s="4">
        <f t="shared" si="43"/>
        <v>251012457.60903135</v>
      </c>
      <c r="G462" s="26">
        <f t="shared" si="44"/>
        <v>15843.372671531506</v>
      </c>
      <c r="H462" s="26">
        <f t="shared" si="45"/>
        <v>630.80979061896574</v>
      </c>
      <c r="I462" s="26">
        <f t="shared" si="46"/>
        <v>19.341013127772928</v>
      </c>
    </row>
    <row r="463" spans="1:9" x14ac:dyDescent="0.25">
      <c r="A463" s="2">
        <v>44313</v>
      </c>
      <c r="B463" s="4">
        <f t="shared" si="43"/>
        <v>253422804.43484768</v>
      </c>
      <c r="G463" s="26">
        <f t="shared" si="44"/>
        <v>15919.258916006351</v>
      </c>
      <c r="H463" s="26">
        <f t="shared" si="45"/>
        <v>632.82247877677753</v>
      </c>
      <c r="I463" s="26">
        <f t="shared" si="46"/>
        <v>19.350569815625505</v>
      </c>
    </row>
    <row r="464" spans="1:9" x14ac:dyDescent="0.25">
      <c r="A464" s="29">
        <v>44314</v>
      </c>
      <c r="B464" s="4">
        <f t="shared" si="43"/>
        <v>256180214.40938443</v>
      </c>
      <c r="G464" s="26">
        <f t="shared" si="44"/>
        <v>16005.630709515463</v>
      </c>
      <c r="H464" s="26">
        <f t="shared" si="45"/>
        <v>635.10938195455037</v>
      </c>
      <c r="I464" s="26">
        <f t="shared" si="46"/>
        <v>19.361391717315094</v>
      </c>
    </row>
    <row r="465" spans="1:9" x14ac:dyDescent="0.25">
      <c r="A465" s="2">
        <v>44315</v>
      </c>
      <c r="B465" s="4">
        <f t="shared" si="43"/>
        <v>258758181.61942339</v>
      </c>
      <c r="G465" s="26">
        <f t="shared" si="44"/>
        <v>16085.962253450161</v>
      </c>
      <c r="H465" s="26">
        <f t="shared" si="45"/>
        <v>637.23266534929201</v>
      </c>
      <c r="I465" s="26">
        <f t="shared" si="46"/>
        <v>19.37140452182917</v>
      </c>
    </row>
    <row r="466" spans="1:9" x14ac:dyDescent="0.25">
      <c r="A466" s="2">
        <v>44316</v>
      </c>
      <c r="B466" s="4">
        <f t="shared" si="43"/>
        <v>261493094.84545499</v>
      </c>
      <c r="G466" s="26">
        <f t="shared" si="44"/>
        <v>16170.748122627319</v>
      </c>
      <c r="H466" s="26">
        <f t="shared" si="45"/>
        <v>639.46985300068479</v>
      </c>
      <c r="I466" s="26">
        <f t="shared" si="46"/>
        <v>19.381918435175887</v>
      </c>
    </row>
    <row r="467" spans="1:9" x14ac:dyDescent="0.25">
      <c r="A467" s="2">
        <v>44317</v>
      </c>
      <c r="B467" s="4">
        <f t="shared" si="43"/>
        <v>263763939.10021147</v>
      </c>
      <c r="G467" s="26">
        <f t="shared" si="44"/>
        <v>16240.810912642615</v>
      </c>
      <c r="H467" s="26">
        <f t="shared" si="45"/>
        <v>641.31560356663226</v>
      </c>
      <c r="I467" s="26">
        <f t="shared" si="46"/>
        <v>19.390565091027103</v>
      </c>
    </row>
    <row r="468" spans="1:9" x14ac:dyDescent="0.25">
      <c r="A468" s="2">
        <v>44318</v>
      </c>
      <c r="B468" s="4">
        <f t="shared" si="43"/>
        <v>265658572.13383189</v>
      </c>
      <c r="G468" s="26">
        <f t="shared" si="44"/>
        <v>16299.03592651516</v>
      </c>
      <c r="H468" s="26">
        <f t="shared" si="45"/>
        <v>642.84747837770487</v>
      </c>
      <c r="I468" s="26">
        <f t="shared" si="46"/>
        <v>19.397722478866232</v>
      </c>
    </row>
    <row r="469" spans="1:9" x14ac:dyDescent="0.25">
      <c r="A469" s="2">
        <v>44319</v>
      </c>
      <c r="B469" s="4">
        <f t="shared" ref="B469:B532" si="47">B462*1.07</f>
        <v>268583329.64166355</v>
      </c>
      <c r="G469" s="26">
        <f t="shared" si="44"/>
        <v>16388.512124096669</v>
      </c>
      <c r="H469" s="26">
        <f t="shared" si="45"/>
        <v>645.19800794669459</v>
      </c>
      <c r="I469" s="26">
        <f t="shared" si="46"/>
        <v>19.408671776246742</v>
      </c>
    </row>
    <row r="470" spans="1:9" x14ac:dyDescent="0.25">
      <c r="A470" s="2">
        <v>44320</v>
      </c>
      <c r="B470" s="4">
        <f t="shared" si="47"/>
        <v>271162400.74528706</v>
      </c>
      <c r="G470" s="26">
        <f t="shared" si="44"/>
        <v>16467.009465755677</v>
      </c>
      <c r="H470" s="26">
        <f t="shared" si="45"/>
        <v>647.25660375378231</v>
      </c>
      <c r="I470" s="26">
        <f t="shared" si="46"/>
        <v>19.418228464099318</v>
      </c>
    </row>
    <row r="471" spans="1:9" x14ac:dyDescent="0.25">
      <c r="A471" s="2">
        <v>44321</v>
      </c>
      <c r="B471" s="4">
        <f t="shared" si="47"/>
        <v>274112829.41804135</v>
      </c>
      <c r="G471" s="26">
        <f t="shared" si="44"/>
        <v>16556.353143673921</v>
      </c>
      <c r="H471" s="26">
        <f t="shared" si="45"/>
        <v>649.59566918461235</v>
      </c>
      <c r="I471" s="26">
        <f t="shared" si="46"/>
        <v>19.429050365788907</v>
      </c>
    </row>
    <row r="472" spans="1:9" x14ac:dyDescent="0.25">
      <c r="A472" s="2">
        <v>44322</v>
      </c>
      <c r="B472" s="4">
        <f t="shared" si="47"/>
        <v>276871254.33278304</v>
      </c>
      <c r="G472" s="26">
        <f t="shared" si="44"/>
        <v>16639.448738848983</v>
      </c>
      <c r="H472" s="26">
        <f t="shared" si="45"/>
        <v>651.76738280885615</v>
      </c>
      <c r="I472" s="26">
        <f t="shared" si="46"/>
        <v>19.439063170302983</v>
      </c>
    </row>
    <row r="473" spans="1:9" x14ac:dyDescent="0.25">
      <c r="A473" s="2">
        <v>44323</v>
      </c>
      <c r="B473" s="4">
        <f t="shared" si="47"/>
        <v>279797611.48463684</v>
      </c>
      <c r="G473" s="26">
        <f t="shared" si="44"/>
        <v>16727.151923882226</v>
      </c>
      <c r="H473" s="26">
        <f t="shared" si="45"/>
        <v>654.05559874581115</v>
      </c>
      <c r="I473" s="26">
        <f t="shared" si="46"/>
        <v>19.4495770836497</v>
      </c>
    </row>
    <row r="474" spans="1:9" x14ac:dyDescent="0.25">
      <c r="A474" s="2">
        <v>44324</v>
      </c>
      <c r="B474" s="4">
        <f t="shared" si="47"/>
        <v>282227414.83722627</v>
      </c>
      <c r="G474" s="26">
        <f t="shared" si="44"/>
        <v>16799.625437408606</v>
      </c>
      <c r="H474" s="26">
        <f t="shared" si="45"/>
        <v>655.94344926117435</v>
      </c>
      <c r="I474" s="26">
        <f t="shared" si="46"/>
        <v>19.458223739500919</v>
      </c>
    </row>
    <row r="475" spans="1:9" x14ac:dyDescent="0.25">
      <c r="A475" s="2">
        <v>44325</v>
      </c>
      <c r="B475" s="4">
        <f t="shared" si="47"/>
        <v>284254672.18320012</v>
      </c>
      <c r="G475" s="26">
        <f t="shared" si="44"/>
        <v>16859.853860078387</v>
      </c>
      <c r="H475" s="26">
        <f t="shared" si="45"/>
        <v>657.51026479134862</v>
      </c>
      <c r="I475" s="26">
        <f t="shared" si="46"/>
        <v>19.465381127340049</v>
      </c>
    </row>
    <row r="476" spans="1:9" x14ac:dyDescent="0.25">
      <c r="A476" s="2">
        <v>44326</v>
      </c>
      <c r="B476" s="4">
        <f t="shared" si="47"/>
        <v>287384162.71658003</v>
      </c>
      <c r="G476" s="26">
        <f t="shared" si="44"/>
        <v>16952.408758538713</v>
      </c>
      <c r="H476" s="26">
        <f t="shared" si="45"/>
        <v>659.91440787550061</v>
      </c>
      <c r="I476" s="26">
        <f t="shared" si="46"/>
        <v>19.476330424720558</v>
      </c>
    </row>
    <row r="477" spans="1:9" x14ac:dyDescent="0.25">
      <c r="A477" s="29">
        <v>44327</v>
      </c>
      <c r="B477" s="4">
        <f t="shared" si="47"/>
        <v>290143768.79745716</v>
      </c>
      <c r="G477" s="26">
        <f t="shared" si="44"/>
        <v>17033.607040126797</v>
      </c>
      <c r="H477" s="26">
        <f t="shared" si="45"/>
        <v>662.01995844502676</v>
      </c>
      <c r="I477" s="26">
        <f t="shared" si="46"/>
        <v>19.485887112573135</v>
      </c>
    </row>
    <row r="478" spans="1:9" x14ac:dyDescent="0.25">
      <c r="A478" s="2">
        <v>44328</v>
      </c>
      <c r="B478" s="4">
        <f t="shared" si="47"/>
        <v>293300727.47730428</v>
      </c>
      <c r="G478" s="26">
        <f t="shared" si="44"/>
        <v>17126.024859181547</v>
      </c>
      <c r="H478" s="26">
        <f t="shared" si="45"/>
        <v>664.41237590409582</v>
      </c>
      <c r="I478" s="26">
        <f t="shared" si="46"/>
        <v>19.496709014262724</v>
      </c>
    </row>
    <row r="479" spans="1:9" x14ac:dyDescent="0.25">
      <c r="A479" s="2">
        <v>44329</v>
      </c>
      <c r="B479" s="33">
        <f t="shared" si="47"/>
        <v>296252242.13607788</v>
      </c>
      <c r="G479" s="26">
        <f t="shared" si="44"/>
        <v>17211.979611191673</v>
      </c>
      <c r="H479" s="26">
        <f t="shared" si="45"/>
        <v>666.63362440884396</v>
      </c>
      <c r="I479" s="26">
        <f t="shared" si="46"/>
        <v>19.5067218187768</v>
      </c>
    </row>
    <row r="480" spans="1:9" x14ac:dyDescent="0.25">
      <c r="A480" s="2">
        <v>44330</v>
      </c>
      <c r="B480" s="4">
        <f t="shared" si="47"/>
        <v>299383444.28856146</v>
      </c>
      <c r="G480" s="26">
        <f t="shared" si="44"/>
        <v>17302.700491211235</v>
      </c>
      <c r="H480" s="26">
        <f t="shared" si="45"/>
        <v>668.97403254174026</v>
      </c>
      <c r="I480" s="26">
        <f t="shared" si="46"/>
        <v>19.517235732123517</v>
      </c>
    </row>
    <row r="481" spans="1:9" x14ac:dyDescent="0.25">
      <c r="A481" s="2">
        <v>44331</v>
      </c>
      <c r="B481" s="4">
        <f t="shared" si="47"/>
        <v>301983333.87583214</v>
      </c>
      <c r="G481" s="26">
        <f t="shared" si="44"/>
        <v>17377.667676527599</v>
      </c>
      <c r="H481" s="26">
        <f t="shared" si="45"/>
        <v>670.90494326939063</v>
      </c>
      <c r="I481" s="26">
        <f t="shared" si="46"/>
        <v>19.525882387974733</v>
      </c>
    </row>
    <row r="482" spans="1:9" x14ac:dyDescent="0.25">
      <c r="A482" s="2">
        <v>44332</v>
      </c>
      <c r="B482" s="4">
        <f t="shared" si="47"/>
        <v>304152499.23602414</v>
      </c>
      <c r="G482" s="26">
        <f t="shared" si="44"/>
        <v>17439.96844137122</v>
      </c>
      <c r="H482" s="26">
        <f t="shared" si="45"/>
        <v>672.50749648578335</v>
      </c>
      <c r="I482" s="26">
        <f t="shared" si="46"/>
        <v>19.533039775813862</v>
      </c>
    </row>
    <row r="483" spans="1:9" x14ac:dyDescent="0.25">
      <c r="A483" s="2">
        <v>44333</v>
      </c>
      <c r="B483" s="4">
        <f t="shared" si="47"/>
        <v>307501054.10674065</v>
      </c>
      <c r="G483" s="26">
        <f t="shared" si="44"/>
        <v>17535.707972783439</v>
      </c>
      <c r="H483" s="26">
        <f t="shared" si="45"/>
        <v>674.96647596229275</v>
      </c>
      <c r="I483" s="26">
        <f t="shared" si="46"/>
        <v>19.543989073194371</v>
      </c>
    </row>
    <row r="484" spans="1:9" x14ac:dyDescent="0.25">
      <c r="A484" s="2">
        <v>44334</v>
      </c>
      <c r="B484" s="4">
        <f t="shared" si="47"/>
        <v>310453832.61327916</v>
      </c>
      <c r="G484" s="26">
        <f t="shared" si="44"/>
        <v>17619.700128358574</v>
      </c>
      <c r="H484" s="26">
        <f t="shared" si="45"/>
        <v>677.12005229115209</v>
      </c>
      <c r="I484" s="26">
        <f t="shared" si="46"/>
        <v>19.553545761046948</v>
      </c>
    </row>
    <row r="485" spans="1:9" x14ac:dyDescent="0.25">
      <c r="A485" s="2">
        <v>44335</v>
      </c>
      <c r="B485" s="4">
        <f t="shared" si="47"/>
        <v>313831778.40071559</v>
      </c>
      <c r="G485" s="26">
        <f t="shared" si="44"/>
        <v>17715.297863731099</v>
      </c>
      <c r="H485" s="26">
        <f t="shared" si="45"/>
        <v>679.56703869136902</v>
      </c>
      <c r="I485" s="26">
        <f t="shared" si="46"/>
        <v>19.564367662736537</v>
      </c>
    </row>
    <row r="486" spans="1:9" x14ac:dyDescent="0.25">
      <c r="A486" s="2">
        <v>44336</v>
      </c>
      <c r="B486" s="4">
        <f t="shared" si="47"/>
        <v>316989899.08560336</v>
      </c>
      <c r="G486" s="26">
        <f t="shared" si="44"/>
        <v>17804.210150568415</v>
      </c>
      <c r="H486" s="26">
        <f t="shared" si="45"/>
        <v>681.83895192374189</v>
      </c>
      <c r="I486" s="26">
        <f t="shared" si="46"/>
        <v>19.574380467250613</v>
      </c>
    </row>
    <row r="487" spans="1:9" x14ac:dyDescent="0.25">
      <c r="A487" s="2">
        <v>44337</v>
      </c>
      <c r="B487" s="4">
        <f t="shared" si="47"/>
        <v>320340285.38876081</v>
      </c>
      <c r="G487" s="26">
        <f t="shared" si="44"/>
        <v>17898.052558553984</v>
      </c>
      <c r="H487" s="26">
        <f t="shared" si="45"/>
        <v>684.23274271073217</v>
      </c>
      <c r="I487" s="26">
        <f t="shared" si="46"/>
        <v>19.58489438059733</v>
      </c>
    </row>
    <row r="488" spans="1:9" x14ac:dyDescent="0.25">
      <c r="A488" s="2">
        <v>44338</v>
      </c>
      <c r="B488" s="4">
        <f t="shared" si="47"/>
        <v>323122167.24714041</v>
      </c>
      <c r="G488" s="26">
        <f t="shared" si="44"/>
        <v>17975.599218027208</v>
      </c>
      <c r="H488" s="26">
        <f t="shared" si="45"/>
        <v>686.20769581629725</v>
      </c>
      <c r="I488" s="26">
        <f t="shared" si="46"/>
        <v>19.593541036448549</v>
      </c>
    </row>
    <row r="489" spans="1:9" x14ac:dyDescent="0.25">
      <c r="A489" s="29">
        <v>44339</v>
      </c>
      <c r="B489" s="4">
        <f t="shared" si="47"/>
        <v>325443174.18254584</v>
      </c>
      <c r="G489" s="26">
        <f t="shared" si="44"/>
        <v>18040.043630283875</v>
      </c>
      <c r="H489" s="26">
        <f t="shared" si="45"/>
        <v>687.84680186414494</v>
      </c>
      <c r="I489" s="26">
        <f t="shared" si="46"/>
        <v>19.600698424287678</v>
      </c>
    </row>
    <row r="490" spans="1:9" x14ac:dyDescent="0.25">
      <c r="A490" s="2">
        <v>44340</v>
      </c>
      <c r="B490" s="4">
        <f t="shared" si="47"/>
        <v>329026127.89421254</v>
      </c>
      <c r="G490" s="26">
        <f t="shared" si="44"/>
        <v>18139.077371636424</v>
      </c>
      <c r="H490" s="26">
        <f t="shared" si="45"/>
        <v>690.36186850296315</v>
      </c>
      <c r="I490" s="26">
        <f t="shared" si="46"/>
        <v>19.611647721668188</v>
      </c>
    </row>
    <row r="491" spans="1:9" x14ac:dyDescent="0.25">
      <c r="A491" s="2">
        <v>44341</v>
      </c>
      <c r="B491" s="4">
        <f t="shared" si="47"/>
        <v>332185600.8962087</v>
      </c>
      <c r="G491" s="26">
        <f t="shared" si="44"/>
        <v>18225.959532935671</v>
      </c>
      <c r="H491" s="26">
        <f t="shared" si="45"/>
        <v>692.5645660165477</v>
      </c>
      <c r="I491" s="26">
        <f t="shared" si="46"/>
        <v>19.621204409520765</v>
      </c>
    </row>
    <row r="492" spans="1:9" x14ac:dyDescent="0.25">
      <c r="A492" s="2">
        <v>44342</v>
      </c>
      <c r="B492" s="4">
        <f t="shared" si="47"/>
        <v>335800002.88876569</v>
      </c>
      <c r="G492" s="26">
        <f t="shared" si="44"/>
        <v>18324.846599324253</v>
      </c>
      <c r="H492" s="26">
        <f t="shared" si="45"/>
        <v>695.06736602753585</v>
      </c>
      <c r="I492" s="26">
        <f t="shared" si="46"/>
        <v>19.632026311210353</v>
      </c>
    </row>
    <row r="493" spans="1:9" x14ac:dyDescent="0.25">
      <c r="A493" s="2">
        <v>44343</v>
      </c>
      <c r="B493" s="4">
        <f t="shared" si="47"/>
        <v>339179192.0215956</v>
      </c>
      <c r="G493" s="26">
        <f t="shared" si="44"/>
        <v>18416.818183975091</v>
      </c>
      <c r="H493" s="26">
        <f t="shared" si="45"/>
        <v>697.39109960547614</v>
      </c>
      <c r="I493" s="26">
        <f t="shared" si="46"/>
        <v>19.64203911572443</v>
      </c>
    </row>
    <row r="494" spans="1:9" x14ac:dyDescent="0.25">
      <c r="A494" s="30">
        <v>44344</v>
      </c>
      <c r="B494" s="4">
        <f t="shared" si="47"/>
        <v>342764105.36597407</v>
      </c>
      <c r="G494" s="26">
        <f t="shared" si="44"/>
        <v>18513.88952559602</v>
      </c>
      <c r="H494" s="26">
        <f t="shared" si="45"/>
        <v>699.83949065801801</v>
      </c>
      <c r="I494" s="26">
        <f t="shared" si="46"/>
        <v>19.652553029071147</v>
      </c>
    </row>
    <row r="495" spans="1:9" x14ac:dyDescent="0.25">
      <c r="A495" s="2">
        <v>44345</v>
      </c>
      <c r="B495" s="4">
        <f t="shared" si="47"/>
        <v>345740718.95444024</v>
      </c>
      <c r="G495" s="26">
        <f t="shared" si="44"/>
        <v>18594.104413884532</v>
      </c>
      <c r="H495" s="26">
        <f t="shared" si="45"/>
        <v>701.85949070945662</v>
      </c>
      <c r="I495" s="26">
        <f t="shared" si="46"/>
        <v>19.661199684922362</v>
      </c>
    </row>
    <row r="496" spans="1:9" x14ac:dyDescent="0.25">
      <c r="A496" s="2">
        <v>44346</v>
      </c>
      <c r="B496" s="4">
        <f t="shared" si="47"/>
        <v>348224196.37532407</v>
      </c>
      <c r="G496" s="26">
        <f t="shared" si="44"/>
        <v>18660.766232267208</v>
      </c>
      <c r="H496" s="26">
        <f t="shared" si="45"/>
        <v>703.53598332674244</v>
      </c>
      <c r="I496" s="26">
        <f t="shared" si="46"/>
        <v>19.668357072761491</v>
      </c>
    </row>
    <row r="497" spans="1:9" x14ac:dyDescent="0.25">
      <c r="A497" s="2">
        <v>44347</v>
      </c>
      <c r="B497" s="4">
        <f t="shared" si="47"/>
        <v>352057956.84680742</v>
      </c>
      <c r="G497" s="26">
        <f t="shared" si="44"/>
        <v>18763.207530878281</v>
      </c>
      <c r="H497" s="26">
        <f t="shared" si="45"/>
        <v>706.10841642678508</v>
      </c>
      <c r="I497" s="26">
        <f t="shared" si="46"/>
        <v>19.679306370142001</v>
      </c>
    </row>
    <row r="498" spans="1:9" x14ac:dyDescent="0.25">
      <c r="A498" s="2">
        <v>44348</v>
      </c>
      <c r="B498" s="4">
        <f t="shared" si="47"/>
        <v>355438592.95894331</v>
      </c>
      <c r="G498" s="26">
        <f t="shared" si="44"/>
        <v>18853.079137343673</v>
      </c>
      <c r="H498" s="26">
        <f t="shared" si="45"/>
        <v>708.36135553617805</v>
      </c>
      <c r="I498" s="26">
        <f t="shared" si="46"/>
        <v>19.688863057994578</v>
      </c>
    </row>
    <row r="499" spans="1:9" x14ac:dyDescent="0.25">
      <c r="A499" s="2">
        <v>44349</v>
      </c>
      <c r="B499" s="4">
        <f t="shared" si="47"/>
        <v>359306003.09097934</v>
      </c>
      <c r="G499" s="26">
        <f t="shared" si="44"/>
        <v>18955.368714192275</v>
      </c>
      <c r="H499" s="26">
        <f t="shared" si="45"/>
        <v>710.92124221738197</v>
      </c>
      <c r="I499" s="26">
        <f t="shared" si="46"/>
        <v>19.699684959684166</v>
      </c>
    </row>
    <row r="500" spans="1:9" x14ac:dyDescent="0.25">
      <c r="A500" s="29">
        <v>44350</v>
      </c>
      <c r="B500" s="4">
        <f t="shared" si="47"/>
        <v>362921735.46310729</v>
      </c>
      <c r="G500" s="26">
        <f t="shared" si="44"/>
        <v>19050.504861108202</v>
      </c>
      <c r="H500" s="26">
        <f t="shared" si="45"/>
        <v>713.29797811746243</v>
      </c>
      <c r="I500" s="26">
        <f t="shared" si="46"/>
        <v>19.709697764198243</v>
      </c>
    </row>
    <row r="501" spans="1:9" x14ac:dyDescent="0.25">
      <c r="A501" s="2">
        <v>44351</v>
      </c>
      <c r="B501" s="4">
        <f t="shared" si="47"/>
        <v>366757592.74159229</v>
      </c>
      <c r="G501" s="26">
        <f t="shared" si="44"/>
        <v>19150.916237652764</v>
      </c>
      <c r="H501" s="26">
        <f t="shared" si="45"/>
        <v>715.80221481966146</v>
      </c>
      <c r="I501" s="26">
        <f t="shared" si="46"/>
        <v>19.72021167754496</v>
      </c>
    </row>
    <row r="502" spans="1:9" x14ac:dyDescent="0.25">
      <c r="A502" s="2">
        <v>44352</v>
      </c>
      <c r="B502" s="4">
        <f t="shared" si="47"/>
        <v>369942569.28125107</v>
      </c>
      <c r="G502" s="26">
        <f t="shared" si="44"/>
        <v>19233.891163289114</v>
      </c>
      <c r="H502" s="26">
        <f t="shared" si="45"/>
        <v>717.86828929824867</v>
      </c>
      <c r="I502" s="26">
        <f t="shared" si="46"/>
        <v>19.728858333396179</v>
      </c>
    </row>
    <row r="503" spans="1:9" x14ac:dyDescent="0.25">
      <c r="A503" s="2">
        <v>44353</v>
      </c>
      <c r="B503" s="4">
        <f t="shared" si="47"/>
        <v>372599890.12159675</v>
      </c>
      <c r="G503" s="26">
        <f t="shared" si="44"/>
        <v>19302.846684403747</v>
      </c>
      <c r="H503" s="26">
        <f t="shared" si="45"/>
        <v>719.5830212397882</v>
      </c>
      <c r="I503" s="26">
        <f t="shared" si="46"/>
        <v>19.736015721235308</v>
      </c>
    </row>
    <row r="504" spans="1:9" x14ac:dyDescent="0.25">
      <c r="A504" s="2">
        <v>44354</v>
      </c>
      <c r="B504" s="4">
        <f t="shared" si="47"/>
        <v>376702013.82608396</v>
      </c>
      <c r="G504" s="26">
        <f t="shared" si="44"/>
        <v>19408.812787650975</v>
      </c>
      <c r="H504" s="26">
        <f t="shared" si="45"/>
        <v>722.214129279654</v>
      </c>
      <c r="I504" s="26">
        <f t="shared" si="46"/>
        <v>19.746965018615818</v>
      </c>
    </row>
    <row r="505" spans="1:9" x14ac:dyDescent="0.25">
      <c r="A505" s="2">
        <v>44355</v>
      </c>
      <c r="B505" s="4">
        <f t="shared" si="47"/>
        <v>380319294.46606934</v>
      </c>
      <c r="G505" s="26">
        <f t="shared" si="44"/>
        <v>19501.776700241167</v>
      </c>
      <c r="H505" s="26">
        <f t="shared" si="45"/>
        <v>724.5184559515327</v>
      </c>
      <c r="I505" s="26">
        <f t="shared" si="46"/>
        <v>19.756521706468394</v>
      </c>
    </row>
    <row r="506" spans="1:9" x14ac:dyDescent="0.25">
      <c r="A506" s="2">
        <v>44356</v>
      </c>
      <c r="B506" s="4">
        <f t="shared" si="47"/>
        <v>384457423.30734789</v>
      </c>
      <c r="G506" s="26">
        <f t="shared" si="44"/>
        <v>19607.585861276955</v>
      </c>
      <c r="H506" s="26">
        <f t="shared" si="45"/>
        <v>727.13673139976481</v>
      </c>
      <c r="I506" s="26">
        <f t="shared" si="46"/>
        <v>19.767343608157983</v>
      </c>
    </row>
    <row r="507" spans="1:9" x14ac:dyDescent="0.25">
      <c r="A507" s="2">
        <v>44357</v>
      </c>
      <c r="B507" s="4">
        <f t="shared" si="47"/>
        <v>388326256.94552481</v>
      </c>
      <c r="G507" s="26">
        <f t="shared" si="44"/>
        <v>19705.995456853347</v>
      </c>
      <c r="H507" s="26">
        <f t="shared" si="45"/>
        <v>729.56767855840451</v>
      </c>
      <c r="I507" s="26">
        <f t="shared" si="46"/>
        <v>19.777356412672059</v>
      </c>
    </row>
    <row r="508" spans="1:9" x14ac:dyDescent="0.25">
      <c r="A508" s="2">
        <v>44358</v>
      </c>
      <c r="B508" s="4">
        <f t="shared" si="47"/>
        <v>392430624.23350376</v>
      </c>
      <c r="G508" s="26">
        <f t="shared" si="44"/>
        <v>19809.861792387743</v>
      </c>
      <c r="H508" s="26">
        <f t="shared" si="45"/>
        <v>732.12903470048411</v>
      </c>
      <c r="I508" s="26">
        <f t="shared" si="46"/>
        <v>19.787870326018776</v>
      </c>
    </row>
    <row r="509" spans="1:9" x14ac:dyDescent="0.25">
      <c r="A509" s="2">
        <v>44359</v>
      </c>
      <c r="B509" s="4">
        <f t="shared" si="47"/>
        <v>395838549.13093865</v>
      </c>
      <c r="G509" s="26">
        <f t="shared" si="44"/>
        <v>19895.691722856449</v>
      </c>
      <c r="H509" s="26">
        <f t="shared" si="45"/>
        <v>734.24223452343733</v>
      </c>
      <c r="I509" s="26">
        <f t="shared" si="46"/>
        <v>19.796516981869992</v>
      </c>
    </row>
    <row r="510" spans="1:9" x14ac:dyDescent="0.25">
      <c r="A510" s="2">
        <v>44360</v>
      </c>
      <c r="B510" s="4">
        <f t="shared" si="47"/>
        <v>398681882.43010855</v>
      </c>
      <c r="G510" s="26">
        <f t="shared" si="44"/>
        <v>19967.019868525913</v>
      </c>
      <c r="H510" s="26">
        <f t="shared" si="45"/>
        <v>735.99607799463445</v>
      </c>
      <c r="I510" s="26">
        <f t="shared" si="46"/>
        <v>19.803674369709121</v>
      </c>
    </row>
    <row r="511" spans="1:9" x14ac:dyDescent="0.25">
      <c r="A511" s="29">
        <v>44361</v>
      </c>
      <c r="B511" s="4">
        <f t="shared" si="47"/>
        <v>403071154.79390985</v>
      </c>
      <c r="G511" s="26">
        <f t="shared" si="44"/>
        <v>20076.632058039762</v>
      </c>
      <c r="H511" s="26">
        <f t="shared" si="45"/>
        <v>738.68719929817064</v>
      </c>
      <c r="I511" s="26">
        <f t="shared" si="46"/>
        <v>19.814623667089631</v>
      </c>
    </row>
    <row r="512" spans="1:9" x14ac:dyDescent="0.25">
      <c r="A512" s="2">
        <v>44362</v>
      </c>
      <c r="B512" s="4">
        <f t="shared" si="47"/>
        <v>406941645.07869422</v>
      </c>
      <c r="G512" s="26">
        <f t="shared" si="44"/>
        <v>20172.794676957732</v>
      </c>
      <c r="H512" s="26">
        <f t="shared" si="45"/>
        <v>741.04408563770539</v>
      </c>
      <c r="I512" s="26">
        <f t="shared" si="46"/>
        <v>19.824180354942207</v>
      </c>
    </row>
    <row r="513" spans="1:9" x14ac:dyDescent="0.25">
      <c r="A513" s="2">
        <v>44363</v>
      </c>
      <c r="B513" s="4">
        <f t="shared" si="47"/>
        <v>411369442.93886226</v>
      </c>
      <c r="G513" s="26">
        <f t="shared" si="44"/>
        <v>20282.244524185735</v>
      </c>
      <c r="H513" s="26">
        <f t="shared" si="45"/>
        <v>743.72208164946278</v>
      </c>
      <c r="I513" s="26">
        <f t="shared" si="46"/>
        <v>19.835002256631796</v>
      </c>
    </row>
    <row r="514" spans="1:9" x14ac:dyDescent="0.25">
      <c r="A514" s="2">
        <v>44364</v>
      </c>
      <c r="B514" s="4">
        <f t="shared" si="47"/>
        <v>415509094.93171155</v>
      </c>
      <c r="G514" s="26">
        <f t="shared" si="44"/>
        <v>20384.040201385778</v>
      </c>
      <c r="H514" s="26">
        <f t="shared" si="45"/>
        <v>746.20847657785953</v>
      </c>
      <c r="I514" s="26">
        <f t="shared" si="46"/>
        <v>19.845015061145872</v>
      </c>
    </row>
    <row r="515" spans="1:9" x14ac:dyDescent="0.25">
      <c r="A515" s="2">
        <v>44365</v>
      </c>
      <c r="B515" s="4">
        <f t="shared" si="47"/>
        <v>419900767.92984903</v>
      </c>
      <c r="G515" s="26">
        <f t="shared" ref="G515:G578" si="48">SQRT(B515)</f>
        <v>20491.480374288458</v>
      </c>
      <c r="H515" s="26">
        <f t="shared" ref="H515:H578" si="49">B515^(1/3)</f>
        <v>748.82825500407932</v>
      </c>
      <c r="I515" s="26">
        <f t="shared" ref="I515:I578" si="50">LN(B515)</f>
        <v>19.855528974492589</v>
      </c>
    </row>
    <row r="516" spans="1:9" x14ac:dyDescent="0.25">
      <c r="A516" s="2">
        <v>44366</v>
      </c>
      <c r="B516" s="4">
        <f t="shared" si="47"/>
        <v>423547247.57010436</v>
      </c>
      <c r="G516" s="26">
        <f t="shared" si="48"/>
        <v>20580.263544719353</v>
      </c>
      <c r="H516" s="26">
        <f t="shared" si="49"/>
        <v>750.9896550591186</v>
      </c>
      <c r="I516" s="26">
        <f t="shared" si="50"/>
        <v>19.864175630343809</v>
      </c>
    </row>
    <row r="517" spans="1:9" x14ac:dyDescent="0.25">
      <c r="A517" s="2">
        <v>44367</v>
      </c>
      <c r="B517" s="4">
        <f t="shared" si="47"/>
        <v>426589614.20021617</v>
      </c>
      <c r="G517" s="26">
        <f t="shared" si="48"/>
        <v>20654.045952312012</v>
      </c>
      <c r="H517" s="26">
        <f t="shared" si="49"/>
        <v>752.78350215961518</v>
      </c>
      <c r="I517" s="26">
        <f t="shared" si="50"/>
        <v>19.871333018182938</v>
      </c>
    </row>
    <row r="518" spans="1:9" x14ac:dyDescent="0.25">
      <c r="A518" s="2">
        <v>44368</v>
      </c>
      <c r="B518" s="4">
        <f t="shared" si="47"/>
        <v>431286135.62948358</v>
      </c>
      <c r="G518" s="26">
        <f t="shared" si="48"/>
        <v>20767.429682786544</v>
      </c>
      <c r="H518" s="26">
        <f t="shared" si="49"/>
        <v>755.53600557666073</v>
      </c>
      <c r="I518" s="26">
        <f t="shared" si="50"/>
        <v>19.882282315563447</v>
      </c>
    </row>
    <row r="519" spans="1:9" x14ac:dyDescent="0.25">
      <c r="A519" s="2">
        <v>44369</v>
      </c>
      <c r="B519" s="4">
        <f t="shared" si="47"/>
        <v>435427560.23420286</v>
      </c>
      <c r="G519" s="26">
        <f t="shared" si="48"/>
        <v>20866.901069258052</v>
      </c>
      <c r="H519" s="26">
        <f t="shared" si="49"/>
        <v>757.94665042371116</v>
      </c>
      <c r="I519" s="26">
        <f t="shared" si="50"/>
        <v>19.891839003416024</v>
      </c>
    </row>
    <row r="520" spans="1:9" x14ac:dyDescent="0.25">
      <c r="A520" s="2">
        <v>44370</v>
      </c>
      <c r="B520" s="4">
        <f t="shared" si="47"/>
        <v>440165303.94458264</v>
      </c>
      <c r="G520" s="26">
        <f t="shared" si="48"/>
        <v>20980.116871566341</v>
      </c>
      <c r="H520" s="26">
        <f t="shared" si="49"/>
        <v>760.68572917259939</v>
      </c>
      <c r="I520" s="26">
        <f t="shared" si="50"/>
        <v>19.902660905105613</v>
      </c>
    </row>
    <row r="521" spans="1:9" x14ac:dyDescent="0.25">
      <c r="A521" s="29">
        <v>44371</v>
      </c>
      <c r="B521" s="4">
        <f t="shared" si="47"/>
        <v>444594731.57693142</v>
      </c>
      <c r="G521" s="26">
        <f t="shared" si="48"/>
        <v>21085.415138833083</v>
      </c>
      <c r="H521" s="26">
        <f t="shared" si="49"/>
        <v>763.22883658568549</v>
      </c>
      <c r="I521" s="26">
        <f t="shared" si="50"/>
        <v>19.912673709619689</v>
      </c>
    </row>
    <row r="522" spans="1:9" x14ac:dyDescent="0.25">
      <c r="A522" s="2">
        <v>44372</v>
      </c>
      <c r="B522" s="4">
        <f t="shared" si="47"/>
        <v>449293821.68493849</v>
      </c>
      <c r="G522" s="26">
        <f t="shared" si="48"/>
        <v>21196.552117854888</v>
      </c>
      <c r="H522" s="26">
        <f t="shared" si="49"/>
        <v>765.90836985703845</v>
      </c>
      <c r="I522" s="26">
        <f t="shared" si="50"/>
        <v>19.923187622966406</v>
      </c>
    </row>
    <row r="523" spans="1:9" x14ac:dyDescent="0.25">
      <c r="A523" s="2">
        <v>44373</v>
      </c>
      <c r="B523" s="4">
        <f t="shared" si="47"/>
        <v>453195554.90001172</v>
      </c>
      <c r="G523" s="26">
        <f t="shared" si="48"/>
        <v>21288.390143456403</v>
      </c>
      <c r="H523" s="26">
        <f t="shared" si="49"/>
        <v>768.11906954912547</v>
      </c>
      <c r="I523" s="26">
        <f t="shared" si="50"/>
        <v>19.931834278817622</v>
      </c>
    </row>
    <row r="524" spans="1:9" x14ac:dyDescent="0.25">
      <c r="A524" s="2">
        <v>44374</v>
      </c>
      <c r="B524" s="4">
        <f t="shared" si="47"/>
        <v>456450887.19423133</v>
      </c>
      <c r="G524" s="26">
        <f t="shared" si="48"/>
        <v>21364.711259322728</v>
      </c>
      <c r="H524" s="26">
        <f t="shared" si="49"/>
        <v>769.95383272657341</v>
      </c>
      <c r="I524" s="26">
        <f t="shared" si="50"/>
        <v>19.938991666656751</v>
      </c>
    </row>
    <row r="525" spans="1:9" x14ac:dyDescent="0.25">
      <c r="A525" s="2">
        <v>44375</v>
      </c>
      <c r="B525" s="4">
        <f t="shared" si="47"/>
        <v>461476165.12354743</v>
      </c>
      <c r="G525" s="26">
        <f t="shared" si="48"/>
        <v>21481.996302102547</v>
      </c>
      <c r="H525" s="26">
        <f t="shared" si="49"/>
        <v>772.76911832922906</v>
      </c>
      <c r="I525" s="26">
        <f t="shared" si="50"/>
        <v>19.94994096403726</v>
      </c>
    </row>
    <row r="526" spans="1:9" x14ac:dyDescent="0.25">
      <c r="A526" s="2">
        <v>44376</v>
      </c>
      <c r="B526" s="4">
        <f t="shared" si="47"/>
        <v>465907489.45059711</v>
      </c>
      <c r="G526" s="26">
        <f t="shared" si="48"/>
        <v>21584.890304344775</v>
      </c>
      <c r="H526" s="26">
        <f t="shared" si="49"/>
        <v>775.23474786814006</v>
      </c>
      <c r="I526" s="26">
        <f t="shared" si="50"/>
        <v>19.959497651889837</v>
      </c>
    </row>
    <row r="527" spans="1:9" x14ac:dyDescent="0.25">
      <c r="A527" s="2">
        <v>44377</v>
      </c>
      <c r="B527" s="4">
        <f t="shared" si="47"/>
        <v>470976875.22070348</v>
      </c>
      <c r="G527" s="26">
        <f t="shared" si="48"/>
        <v>21702.001640878738</v>
      </c>
      <c r="H527" s="26">
        <f t="shared" si="49"/>
        <v>778.03630259774843</v>
      </c>
      <c r="I527" s="26">
        <f t="shared" si="50"/>
        <v>19.970319553579426</v>
      </c>
    </row>
    <row r="528" spans="1:9" x14ac:dyDescent="0.25">
      <c r="A528" s="2">
        <v>44378</v>
      </c>
      <c r="B528" s="4">
        <f t="shared" si="47"/>
        <v>475716362.78731662</v>
      </c>
      <c r="G528" s="26">
        <f t="shared" si="48"/>
        <v>21810.923015482786</v>
      </c>
      <c r="H528" s="26">
        <f t="shared" si="49"/>
        <v>780.63741605749215</v>
      </c>
      <c r="I528" s="26">
        <f t="shared" si="50"/>
        <v>19.980332358093502</v>
      </c>
    </row>
    <row r="529" spans="1:9" x14ac:dyDescent="0.25">
      <c r="A529" s="2">
        <v>44379</v>
      </c>
      <c r="B529" s="4">
        <f t="shared" si="47"/>
        <v>480744389.2028842</v>
      </c>
      <c r="G529" s="26">
        <f t="shared" si="48"/>
        <v>21925.884000488652</v>
      </c>
      <c r="H529" s="26">
        <f t="shared" si="49"/>
        <v>783.37806712951738</v>
      </c>
      <c r="I529" s="26">
        <f t="shared" si="50"/>
        <v>19.990846271440219</v>
      </c>
    </row>
    <row r="530" spans="1:9" x14ac:dyDescent="0.25">
      <c r="A530" s="29">
        <v>44380</v>
      </c>
      <c r="B530" s="4">
        <f t="shared" si="47"/>
        <v>484919243.74301255</v>
      </c>
      <c r="G530" s="26">
        <f t="shared" si="48"/>
        <v>22020.881992849707</v>
      </c>
      <c r="H530" s="26">
        <f t="shared" si="49"/>
        <v>785.63919094007872</v>
      </c>
      <c r="I530" s="26">
        <f t="shared" si="50"/>
        <v>19.999492927291438</v>
      </c>
    </row>
    <row r="531" spans="1:9" x14ac:dyDescent="0.25">
      <c r="A531" s="2">
        <v>44381</v>
      </c>
      <c r="B531" s="4">
        <f t="shared" si="47"/>
        <v>488402449.29782754</v>
      </c>
      <c r="G531" s="26">
        <f t="shared" si="48"/>
        <v>22099.829168973854</v>
      </c>
      <c r="H531" s="26">
        <f t="shared" si="49"/>
        <v>787.51580345425964</v>
      </c>
      <c r="I531" s="26">
        <f t="shared" si="50"/>
        <v>20.006650315130567</v>
      </c>
    </row>
    <row r="532" spans="1:9" x14ac:dyDescent="0.25">
      <c r="A532" s="2">
        <v>44382</v>
      </c>
      <c r="B532" s="4">
        <f t="shared" si="47"/>
        <v>493779496.68219578</v>
      </c>
      <c r="G532" s="26">
        <f t="shared" si="48"/>
        <v>22221.1497605816</v>
      </c>
      <c r="H532" s="26">
        <f t="shared" si="49"/>
        <v>790.39530324904263</v>
      </c>
      <c r="I532" s="26">
        <f t="shared" si="50"/>
        <v>20.017599612511077</v>
      </c>
    </row>
    <row r="533" spans="1:9" x14ac:dyDescent="0.25">
      <c r="A533" s="2">
        <v>44383</v>
      </c>
      <c r="B533" s="4">
        <f t="shared" ref="B533:B596" si="51">B526*1.07</f>
        <v>498521013.71213895</v>
      </c>
      <c r="G533" s="26">
        <f t="shared" si="48"/>
        <v>22327.58414410612</v>
      </c>
      <c r="H533" s="26">
        <f t="shared" si="49"/>
        <v>792.91717163234557</v>
      </c>
      <c r="I533" s="26">
        <f t="shared" si="50"/>
        <v>20.027156300363654</v>
      </c>
    </row>
    <row r="534" spans="1:9" x14ac:dyDescent="0.25">
      <c r="A534" s="2">
        <v>44384</v>
      </c>
      <c r="B534" s="4">
        <f t="shared" si="51"/>
        <v>503945256.48615277</v>
      </c>
      <c r="G534" s="26">
        <f t="shared" si="48"/>
        <v>22448.725052575988</v>
      </c>
      <c r="H534" s="26">
        <f t="shared" si="49"/>
        <v>795.78262736492593</v>
      </c>
      <c r="I534" s="26">
        <f t="shared" si="50"/>
        <v>20.037978202053242</v>
      </c>
    </row>
    <row r="535" spans="1:9" x14ac:dyDescent="0.25">
      <c r="A535" s="2">
        <v>44385</v>
      </c>
      <c r="B535" s="4">
        <f t="shared" si="51"/>
        <v>509016508.18242884</v>
      </c>
      <c r="G535" s="26">
        <f t="shared" si="48"/>
        <v>22561.394198551403</v>
      </c>
      <c r="H535" s="26">
        <f t="shared" si="49"/>
        <v>798.4430699383098</v>
      </c>
      <c r="I535" s="26">
        <f t="shared" si="50"/>
        <v>20.047991006567319</v>
      </c>
    </row>
    <row r="536" spans="1:9" x14ac:dyDescent="0.25">
      <c r="A536" s="30">
        <v>44386</v>
      </c>
      <c r="B536" s="4">
        <f t="shared" si="51"/>
        <v>514396496.4470861</v>
      </c>
      <c r="G536" s="26">
        <f t="shared" si="48"/>
        <v>22680.310766104729</v>
      </c>
      <c r="H536" s="26">
        <f t="shared" si="49"/>
        <v>801.24623285436496</v>
      </c>
      <c r="I536" s="26">
        <f t="shared" si="50"/>
        <v>20.058504919914036</v>
      </c>
    </row>
    <row r="537" spans="1:9" x14ac:dyDescent="0.25">
      <c r="A537" s="2">
        <v>44387</v>
      </c>
      <c r="B537" s="4">
        <f t="shared" si="51"/>
        <v>518863590.80502343</v>
      </c>
      <c r="G537" s="26">
        <f t="shared" si="48"/>
        <v>22778.57745349835</v>
      </c>
      <c r="H537" s="26">
        <f t="shared" si="49"/>
        <v>803.55893091325697</v>
      </c>
      <c r="I537" s="26">
        <f t="shared" si="50"/>
        <v>20.067151575765251</v>
      </c>
    </row>
    <row r="538" spans="1:9" x14ac:dyDescent="0.25">
      <c r="A538" s="2">
        <v>44388</v>
      </c>
      <c r="B538" s="4">
        <f t="shared" si="51"/>
        <v>522590620.74867553</v>
      </c>
      <c r="G538" s="26">
        <f t="shared" si="48"/>
        <v>22860.24104747532</v>
      </c>
      <c r="H538" s="26">
        <f t="shared" si="49"/>
        <v>805.47834731078751</v>
      </c>
      <c r="I538" s="26">
        <f t="shared" si="50"/>
        <v>20.074308963604381</v>
      </c>
    </row>
    <row r="539" spans="1:9" x14ac:dyDescent="0.25">
      <c r="A539" s="2">
        <v>44389</v>
      </c>
      <c r="B539" s="4">
        <f t="shared" si="51"/>
        <v>528344061.4499495</v>
      </c>
      <c r="G539" s="26">
        <f t="shared" si="48"/>
        <v>22985.736043249726</v>
      </c>
      <c r="H539" s="26">
        <f t="shared" si="49"/>
        <v>808.42352596702631</v>
      </c>
      <c r="I539" s="26">
        <f t="shared" si="50"/>
        <v>20.08525826098489</v>
      </c>
    </row>
    <row r="540" spans="1:9" x14ac:dyDescent="0.25">
      <c r="A540" s="29">
        <v>44390</v>
      </c>
      <c r="B540" s="4">
        <f t="shared" si="51"/>
        <v>533417484.67198873</v>
      </c>
      <c r="G540" s="26">
        <f t="shared" si="48"/>
        <v>23095.832625648913</v>
      </c>
      <c r="H540" s="26">
        <f t="shared" si="49"/>
        <v>811.00291595337035</v>
      </c>
      <c r="I540" s="26">
        <f t="shared" si="50"/>
        <v>20.094814948837467</v>
      </c>
    </row>
    <row r="541" spans="1:9" x14ac:dyDescent="0.25">
      <c r="A541" s="2">
        <v>44391</v>
      </c>
      <c r="B541" s="4">
        <f t="shared" si="51"/>
        <v>539221424.44018352</v>
      </c>
      <c r="G541" s="26">
        <f t="shared" si="48"/>
        <v>23221.141755740253</v>
      </c>
      <c r="H541" s="26">
        <f t="shared" si="49"/>
        <v>813.93373021468074</v>
      </c>
      <c r="I541" s="26">
        <f t="shared" si="50"/>
        <v>20.105636850527056</v>
      </c>
    </row>
    <row r="542" spans="1:9" x14ac:dyDescent="0.25">
      <c r="A542" s="2">
        <v>44392</v>
      </c>
      <c r="B542" s="4">
        <f t="shared" si="51"/>
        <v>544647663.75519884</v>
      </c>
      <c r="G542" s="26">
        <f t="shared" si="48"/>
        <v>23337.687626566581</v>
      </c>
      <c r="H542" s="26">
        <f t="shared" si="49"/>
        <v>816.65485514668273</v>
      </c>
      <c r="I542" s="26">
        <f t="shared" si="50"/>
        <v>20.115649655041132</v>
      </c>
    </row>
    <row r="543" spans="1:9" x14ac:dyDescent="0.25">
      <c r="A543" s="2">
        <v>44393</v>
      </c>
      <c r="B543" s="4">
        <f t="shared" si="51"/>
        <v>550404251.19838214</v>
      </c>
      <c r="G543" s="26">
        <f t="shared" si="48"/>
        <v>23460.695880522857</v>
      </c>
      <c r="H543" s="26">
        <f t="shared" si="49"/>
        <v>819.52195574703046</v>
      </c>
      <c r="I543" s="26">
        <f t="shared" si="50"/>
        <v>20.126163568387849</v>
      </c>
    </row>
    <row r="544" spans="1:9" x14ac:dyDescent="0.25">
      <c r="A544" s="2">
        <v>44394</v>
      </c>
      <c r="B544" s="4">
        <f t="shared" si="51"/>
        <v>555184042.16137505</v>
      </c>
      <c r="G544" s="26">
        <f t="shared" si="48"/>
        <v>23562.343732349189</v>
      </c>
      <c r="H544" s="26">
        <f t="shared" si="49"/>
        <v>821.88740441756499</v>
      </c>
      <c r="I544" s="26">
        <f t="shared" si="50"/>
        <v>20.134810224239068</v>
      </c>
    </row>
    <row r="545" spans="1:9" x14ac:dyDescent="0.25">
      <c r="A545" s="2">
        <v>44395</v>
      </c>
      <c r="B545" s="4">
        <f t="shared" si="51"/>
        <v>559171964.20108283</v>
      </c>
      <c r="G545" s="26">
        <f t="shared" si="48"/>
        <v>23646.817210802023</v>
      </c>
      <c r="H545" s="26">
        <f t="shared" si="49"/>
        <v>823.85060101743363</v>
      </c>
      <c r="I545" s="26">
        <f t="shared" si="50"/>
        <v>20.141967612078197</v>
      </c>
    </row>
    <row r="546" spans="1:9" x14ac:dyDescent="0.25">
      <c r="A546" s="2">
        <v>44396</v>
      </c>
      <c r="B546" s="4">
        <f t="shared" si="51"/>
        <v>565328145.75144601</v>
      </c>
      <c r="G546" s="26">
        <f t="shared" si="48"/>
        <v>23776.630243822314</v>
      </c>
      <c r="H546" s="26">
        <f t="shared" si="49"/>
        <v>826.86295661227587</v>
      </c>
      <c r="I546" s="26">
        <f t="shared" si="50"/>
        <v>20.152916909458707</v>
      </c>
    </row>
    <row r="547" spans="1:9" x14ac:dyDescent="0.25">
      <c r="A547" s="2">
        <v>44397</v>
      </c>
      <c r="B547" s="4">
        <f t="shared" si="51"/>
        <v>570756708.59902799</v>
      </c>
      <c r="G547" s="26">
        <f t="shared" si="48"/>
        <v>23890.515034193548</v>
      </c>
      <c r="H547" s="26">
        <f t="shared" si="49"/>
        <v>829.50118021890989</v>
      </c>
      <c r="I547" s="26">
        <f t="shared" si="50"/>
        <v>20.162473597311283</v>
      </c>
    </row>
    <row r="548" spans="1:9" x14ac:dyDescent="0.25">
      <c r="A548" s="29">
        <v>44398</v>
      </c>
      <c r="B548" s="4">
        <f t="shared" si="51"/>
        <v>576966924.15099645</v>
      </c>
      <c r="G548" s="26">
        <f t="shared" si="48"/>
        <v>24020.135806256309</v>
      </c>
      <c r="H548" s="26">
        <f t="shared" si="49"/>
        <v>832.49884377959086</v>
      </c>
      <c r="I548" s="26">
        <f t="shared" si="50"/>
        <v>20.173295499000872</v>
      </c>
    </row>
    <row r="549" spans="1:9" x14ac:dyDescent="0.25">
      <c r="A549" s="2">
        <v>44399</v>
      </c>
      <c r="B549" s="4">
        <f t="shared" si="51"/>
        <v>582773000.21806276</v>
      </c>
      <c r="G549" s="26">
        <f t="shared" si="48"/>
        <v>24140.691792449998</v>
      </c>
      <c r="H549" s="26">
        <f t="shared" si="49"/>
        <v>835.28203518151747</v>
      </c>
      <c r="I549" s="26">
        <f t="shared" si="50"/>
        <v>20.183308303514949</v>
      </c>
    </row>
    <row r="550" spans="1:9" x14ac:dyDescent="0.25">
      <c r="A550" s="2">
        <v>44400</v>
      </c>
      <c r="B550" s="4">
        <f t="shared" si="51"/>
        <v>588932548.78226888</v>
      </c>
      <c r="G550" s="26">
        <f t="shared" si="48"/>
        <v>24267.932519732061</v>
      </c>
      <c r="H550" s="26">
        <f t="shared" si="49"/>
        <v>838.21453182858443</v>
      </c>
      <c r="I550" s="26">
        <f t="shared" si="50"/>
        <v>20.193822216861665</v>
      </c>
    </row>
    <row r="551" spans="1:9" x14ac:dyDescent="0.25">
      <c r="A551" s="2">
        <v>44401</v>
      </c>
      <c r="B551" s="4">
        <f t="shared" si="51"/>
        <v>594046925.11267138</v>
      </c>
      <c r="G551" s="26">
        <f t="shared" si="48"/>
        <v>24373.077875243238</v>
      </c>
      <c r="H551" s="26">
        <f t="shared" si="49"/>
        <v>840.6339343058836</v>
      </c>
      <c r="I551" s="26">
        <f t="shared" si="50"/>
        <v>20.202468872712881</v>
      </c>
    </row>
    <row r="552" spans="1:9" x14ac:dyDescent="0.25">
      <c r="A552" s="2">
        <v>44402</v>
      </c>
      <c r="B552" s="4">
        <f t="shared" si="51"/>
        <v>598314001.6951586</v>
      </c>
      <c r="G552" s="26">
        <f t="shared" si="48"/>
        <v>24460.457920798592</v>
      </c>
      <c r="H552" s="26">
        <f t="shared" si="49"/>
        <v>842.64190969605704</v>
      </c>
      <c r="I552" s="26">
        <f t="shared" si="50"/>
        <v>20.20962626055201</v>
      </c>
    </row>
    <row r="553" spans="1:9" x14ac:dyDescent="0.25">
      <c r="A553" s="2">
        <v>44403</v>
      </c>
      <c r="B553" s="4">
        <f t="shared" si="51"/>
        <v>604901115.95404732</v>
      </c>
      <c r="G553" s="26">
        <f t="shared" si="48"/>
        <v>24594.737566277206</v>
      </c>
      <c r="H553" s="26">
        <f t="shared" si="49"/>
        <v>845.72297447647566</v>
      </c>
      <c r="I553" s="26">
        <f t="shared" si="50"/>
        <v>20.22057555793252</v>
      </c>
    </row>
    <row r="554" spans="1:9" x14ac:dyDescent="0.25">
      <c r="A554" s="2">
        <v>44404</v>
      </c>
      <c r="B554" s="4">
        <f t="shared" si="51"/>
        <v>610709678.20096004</v>
      </c>
      <c r="G554" s="26">
        <f t="shared" si="48"/>
        <v>24712.540909444338</v>
      </c>
      <c r="H554" s="26">
        <f t="shared" si="49"/>
        <v>848.42137364660903</v>
      </c>
      <c r="I554" s="26">
        <f t="shared" si="50"/>
        <v>20.230132245785097</v>
      </c>
    </row>
    <row r="555" spans="1:9" x14ac:dyDescent="0.25">
      <c r="A555" s="2">
        <v>44405</v>
      </c>
      <c r="B555" s="4">
        <f t="shared" si="51"/>
        <v>617354608.84156621</v>
      </c>
      <c r="G555" s="26">
        <f t="shared" si="48"/>
        <v>24846.621678642074</v>
      </c>
      <c r="H555" s="26">
        <f t="shared" si="49"/>
        <v>851.48741128047004</v>
      </c>
      <c r="I555" s="26">
        <f t="shared" si="50"/>
        <v>20.240954147474685</v>
      </c>
    </row>
    <row r="556" spans="1:9" x14ac:dyDescent="0.25">
      <c r="A556" s="2">
        <v>44406</v>
      </c>
      <c r="B556" s="4">
        <f t="shared" si="51"/>
        <v>623567110.23332715</v>
      </c>
      <c r="G556" s="26">
        <f t="shared" si="48"/>
        <v>24971.32576042624</v>
      </c>
      <c r="H556" s="26">
        <f t="shared" si="49"/>
        <v>854.33408483399148</v>
      </c>
      <c r="I556" s="26">
        <f t="shared" si="50"/>
        <v>20.250966951988762</v>
      </c>
    </row>
    <row r="557" spans="1:9" x14ac:dyDescent="0.25">
      <c r="A557" s="29">
        <v>44407</v>
      </c>
      <c r="B557" s="4">
        <f t="shared" si="51"/>
        <v>630157827.19702768</v>
      </c>
      <c r="G557" s="26">
        <f t="shared" si="48"/>
        <v>25102.944592159456</v>
      </c>
      <c r="H557" s="26">
        <f t="shared" si="49"/>
        <v>857.33346915417053</v>
      </c>
      <c r="I557" s="26">
        <f t="shared" si="50"/>
        <v>20.261480865335479</v>
      </c>
    </row>
    <row r="558" spans="1:9" x14ac:dyDescent="0.25">
      <c r="A558" s="2">
        <v>44408</v>
      </c>
      <c r="B558" s="4">
        <f t="shared" si="51"/>
        <v>635630209.87055838</v>
      </c>
      <c r="G558" s="26">
        <f t="shared" si="48"/>
        <v>25211.707793613634</v>
      </c>
      <c r="H558" s="26">
        <f t="shared" si="49"/>
        <v>859.80805607718503</v>
      </c>
      <c r="I558" s="26">
        <f t="shared" si="50"/>
        <v>20.270127521186698</v>
      </c>
    </row>
    <row r="559" spans="1:9" x14ac:dyDescent="0.25">
      <c r="A559" s="2">
        <v>44409</v>
      </c>
      <c r="B559" s="4">
        <f t="shared" si="51"/>
        <v>640195981.81381977</v>
      </c>
      <c r="G559" s="26">
        <f t="shared" si="48"/>
        <v>25302.094415558167</v>
      </c>
      <c r="H559" s="26">
        <f t="shared" si="49"/>
        <v>861.86183162254349</v>
      </c>
      <c r="I559" s="26">
        <f t="shared" si="50"/>
        <v>20.277284909025827</v>
      </c>
    </row>
    <row r="560" spans="1:9" x14ac:dyDescent="0.25">
      <c r="A560" s="2">
        <v>44410</v>
      </c>
      <c r="B560" s="4">
        <f t="shared" si="51"/>
        <v>647244194.0708307</v>
      </c>
      <c r="G560" s="26">
        <f t="shared" si="48"/>
        <v>25440.994360889879</v>
      </c>
      <c r="H560" s="26">
        <f t="shared" si="49"/>
        <v>865.01317278471902</v>
      </c>
      <c r="I560" s="26">
        <f t="shared" si="50"/>
        <v>20.288234206406337</v>
      </c>
    </row>
    <row r="561" spans="1:9" x14ac:dyDescent="0.25">
      <c r="A561" s="2">
        <v>44411</v>
      </c>
      <c r="B561" s="4">
        <f t="shared" si="51"/>
        <v>653459355.67502725</v>
      </c>
      <c r="G561" s="26">
        <f t="shared" si="48"/>
        <v>25562.851086587099</v>
      </c>
      <c r="H561" s="26">
        <f t="shared" si="49"/>
        <v>867.7731200701071</v>
      </c>
      <c r="I561" s="26">
        <f t="shared" si="50"/>
        <v>20.297790894258913</v>
      </c>
    </row>
    <row r="562" spans="1:9" x14ac:dyDescent="0.25">
      <c r="A562" s="2">
        <v>44412</v>
      </c>
      <c r="B562" s="4">
        <f t="shared" si="51"/>
        <v>660569431.46047592</v>
      </c>
      <c r="G562" s="26">
        <f t="shared" si="48"/>
        <v>25701.545312694252</v>
      </c>
      <c r="H562" s="26">
        <f t="shared" si="49"/>
        <v>870.90909132970921</v>
      </c>
      <c r="I562" s="26">
        <f t="shared" si="50"/>
        <v>20.308612795948502</v>
      </c>
    </row>
    <row r="563" spans="1:9" x14ac:dyDescent="0.25">
      <c r="A563" s="2">
        <v>44413</v>
      </c>
      <c r="B563" s="4">
        <f t="shared" si="51"/>
        <v>667216807.94966006</v>
      </c>
      <c r="G563" s="26">
        <f t="shared" si="48"/>
        <v>25830.540217921498</v>
      </c>
      <c r="H563" s="26">
        <f t="shared" si="49"/>
        <v>873.82069500695138</v>
      </c>
      <c r="I563" s="26">
        <f t="shared" si="50"/>
        <v>20.318625600462578</v>
      </c>
    </row>
    <row r="564" spans="1:9" x14ac:dyDescent="0.25">
      <c r="A564" s="2">
        <v>44414</v>
      </c>
      <c r="B564" s="4">
        <f t="shared" si="51"/>
        <v>674268875.10081971</v>
      </c>
      <c r="G564" s="26">
        <f t="shared" si="48"/>
        <v>25966.687796113307</v>
      </c>
      <c r="H564" s="26">
        <f t="shared" si="49"/>
        <v>876.88849264932344</v>
      </c>
      <c r="I564" s="26">
        <f t="shared" si="50"/>
        <v>20.329139513809295</v>
      </c>
    </row>
    <row r="565" spans="1:9" x14ac:dyDescent="0.25">
      <c r="A565" s="29">
        <v>44415</v>
      </c>
      <c r="B565" s="4">
        <f t="shared" si="51"/>
        <v>680124324.56149745</v>
      </c>
      <c r="G565" s="26">
        <f t="shared" si="48"/>
        <v>26079.193326510263</v>
      </c>
      <c r="H565" s="26">
        <f t="shared" si="49"/>
        <v>879.41952272679384</v>
      </c>
      <c r="I565" s="26">
        <f t="shared" si="50"/>
        <v>20.337786169660511</v>
      </c>
    </row>
    <row r="566" spans="1:9" x14ac:dyDescent="0.25">
      <c r="A566" s="2">
        <v>44416</v>
      </c>
      <c r="B566" s="4">
        <f t="shared" si="51"/>
        <v>685009700.54078722</v>
      </c>
      <c r="G566" s="26">
        <f t="shared" si="48"/>
        <v>26172.689975254496</v>
      </c>
      <c r="H566" s="26">
        <f t="shared" si="49"/>
        <v>881.52014308865398</v>
      </c>
      <c r="I566" s="26">
        <f t="shared" si="50"/>
        <v>20.34494355749964</v>
      </c>
    </row>
    <row r="567" spans="1:9" x14ac:dyDescent="0.25">
      <c r="A567" s="2">
        <v>44417</v>
      </c>
      <c r="B567" s="4">
        <f t="shared" si="51"/>
        <v>692551287.6557889</v>
      </c>
      <c r="G567" s="26">
        <f t="shared" si="48"/>
        <v>26316.369195916614</v>
      </c>
      <c r="H567" s="26">
        <f t="shared" si="49"/>
        <v>884.74336357513448</v>
      </c>
      <c r="I567" s="26">
        <f t="shared" si="50"/>
        <v>20.35589285488015</v>
      </c>
    </row>
    <row r="568" spans="1:9" x14ac:dyDescent="0.25">
      <c r="A568" s="2">
        <v>44418</v>
      </c>
      <c r="B568" s="4">
        <f t="shared" si="51"/>
        <v>699201510.57227921</v>
      </c>
      <c r="G568" s="26">
        <f t="shared" si="48"/>
        <v>26442.418773105444</v>
      </c>
      <c r="H568" s="26">
        <f t="shared" si="49"/>
        <v>887.56626283423361</v>
      </c>
      <c r="I568" s="26">
        <f t="shared" si="50"/>
        <v>20.365449542732726</v>
      </c>
    </row>
    <row r="569" spans="1:9" x14ac:dyDescent="0.25">
      <c r="A569" s="2">
        <v>44419</v>
      </c>
      <c r="B569" s="4">
        <f t="shared" si="51"/>
        <v>706809291.66270924</v>
      </c>
      <c r="G569" s="26">
        <f t="shared" si="48"/>
        <v>26585.885196147021</v>
      </c>
      <c r="H569" s="26">
        <f t="shared" si="49"/>
        <v>890.77376284416232</v>
      </c>
      <c r="I569" s="26">
        <f t="shared" si="50"/>
        <v>20.376271444422315</v>
      </c>
    </row>
    <row r="570" spans="1:9" x14ac:dyDescent="0.25">
      <c r="A570" s="2">
        <v>44420</v>
      </c>
      <c r="B570" s="4">
        <f t="shared" si="51"/>
        <v>713921984.5061363</v>
      </c>
      <c r="G570" s="26">
        <f t="shared" si="48"/>
        <v>26719.318563656077</v>
      </c>
      <c r="H570" s="26">
        <f t="shared" si="49"/>
        <v>893.7517776442229</v>
      </c>
      <c r="I570" s="26">
        <f t="shared" si="50"/>
        <v>20.386284248936391</v>
      </c>
    </row>
    <row r="571" spans="1:9" x14ac:dyDescent="0.25">
      <c r="A571" s="2">
        <v>44421</v>
      </c>
      <c r="B571" s="4">
        <f t="shared" si="51"/>
        <v>721467696.35787714</v>
      </c>
      <c r="G571" s="26">
        <f t="shared" si="48"/>
        <v>26860.150713610619</v>
      </c>
      <c r="H571" s="26">
        <f t="shared" si="49"/>
        <v>896.88954905658454</v>
      </c>
      <c r="I571" s="26">
        <f t="shared" si="50"/>
        <v>20.396798162283108</v>
      </c>
    </row>
    <row r="572" spans="1:9" x14ac:dyDescent="0.25">
      <c r="A572" s="2">
        <v>44422</v>
      </c>
      <c r="B572" s="4">
        <f t="shared" si="51"/>
        <v>727733027.28080237</v>
      </c>
      <c r="G572" s="26">
        <f t="shared" si="48"/>
        <v>26976.527339166587</v>
      </c>
      <c r="H572" s="26">
        <f t="shared" si="49"/>
        <v>899.47830970729626</v>
      </c>
      <c r="I572" s="26">
        <f t="shared" si="50"/>
        <v>20.405444818134328</v>
      </c>
    </row>
    <row r="573" spans="1:9" x14ac:dyDescent="0.25">
      <c r="A573" s="30">
        <v>44423</v>
      </c>
      <c r="B573" s="4">
        <f t="shared" si="51"/>
        <v>732960379.57864237</v>
      </c>
      <c r="G573" s="26">
        <f t="shared" si="48"/>
        <v>27073.241024647239</v>
      </c>
      <c r="H573" s="26">
        <f t="shared" si="49"/>
        <v>901.62684337478186</v>
      </c>
      <c r="I573" s="26">
        <f t="shared" si="50"/>
        <v>20.412602205973457</v>
      </c>
    </row>
    <row r="574" spans="1:9" x14ac:dyDescent="0.25">
      <c r="A574" s="2">
        <v>44424</v>
      </c>
      <c r="B574" s="4">
        <f t="shared" si="51"/>
        <v>741029877.79169416</v>
      </c>
      <c r="G574" s="26">
        <f t="shared" si="48"/>
        <v>27221.863966152174</v>
      </c>
      <c r="H574" s="26">
        <f t="shared" si="49"/>
        <v>904.923582689829</v>
      </c>
      <c r="I574" s="26">
        <f t="shared" si="50"/>
        <v>20.423551503353966</v>
      </c>
    </row>
    <row r="575" spans="1:9" x14ac:dyDescent="0.25">
      <c r="A575" s="2">
        <v>44425</v>
      </c>
      <c r="B575" s="4">
        <f t="shared" si="51"/>
        <v>748145616.31233883</v>
      </c>
      <c r="G575" s="26">
        <f t="shared" si="48"/>
        <v>27352.250662648199</v>
      </c>
      <c r="H575" s="26">
        <f t="shared" si="49"/>
        <v>907.81086980187251</v>
      </c>
      <c r="I575" s="26">
        <f t="shared" si="50"/>
        <v>20.433108191206543</v>
      </c>
    </row>
    <row r="576" spans="1:9" x14ac:dyDescent="0.25">
      <c r="A576" s="2">
        <v>44426</v>
      </c>
      <c r="B576" s="4">
        <f t="shared" si="51"/>
        <v>756285942.07909894</v>
      </c>
      <c r="G576" s="26">
        <f t="shared" si="48"/>
        <v>27500.65348458285</v>
      </c>
      <c r="H576" s="26">
        <f t="shared" si="49"/>
        <v>911.09153007010389</v>
      </c>
      <c r="I576" s="26">
        <f t="shared" si="50"/>
        <v>20.443930092896132</v>
      </c>
    </row>
    <row r="577" spans="1:9" x14ac:dyDescent="0.25">
      <c r="A577" s="2">
        <v>44427</v>
      </c>
      <c r="B577" s="4">
        <f t="shared" si="51"/>
        <v>763896523.42156589</v>
      </c>
      <c r="G577" s="26">
        <f t="shared" si="48"/>
        <v>27638.678033176006</v>
      </c>
      <c r="H577" s="26">
        <f t="shared" si="49"/>
        <v>914.13747077237099</v>
      </c>
      <c r="I577" s="26">
        <f t="shared" si="50"/>
        <v>20.453942897410208</v>
      </c>
    </row>
    <row r="578" spans="1:9" x14ac:dyDescent="0.25">
      <c r="A578" s="2">
        <v>44428</v>
      </c>
      <c r="B578" s="4">
        <f t="shared" si="51"/>
        <v>771970435.10292864</v>
      </c>
      <c r="G578" s="26">
        <f t="shared" si="48"/>
        <v>27784.355941841241</v>
      </c>
      <c r="H578" s="26">
        <f t="shared" si="49"/>
        <v>917.34681199496254</v>
      </c>
      <c r="I578" s="26">
        <f t="shared" si="50"/>
        <v>20.464456810756925</v>
      </c>
    </row>
    <row r="579" spans="1:9" x14ac:dyDescent="0.25">
      <c r="A579" s="2">
        <v>44429</v>
      </c>
      <c r="B579" s="4">
        <f t="shared" si="51"/>
        <v>778674339.19045854</v>
      </c>
      <c r="G579" s="26">
        <f t="shared" ref="G579:G642" si="52">SQRT(B579)</f>
        <v>27904.736859365985</v>
      </c>
      <c r="H579" s="26">
        <f t="shared" ref="H579:H642" si="53">B579^(1/3)</f>
        <v>919.99462000258802</v>
      </c>
      <c r="I579" s="26">
        <f t="shared" ref="I579:I642" si="54">LN(B579)</f>
        <v>20.473103466608141</v>
      </c>
    </row>
    <row r="580" spans="1:9" x14ac:dyDescent="0.25">
      <c r="A580" s="2">
        <v>44430</v>
      </c>
      <c r="B580" s="4">
        <f t="shared" si="51"/>
        <v>784267606.14914739</v>
      </c>
      <c r="G580" s="26">
        <f t="shared" si="52"/>
        <v>28004.778273522312</v>
      </c>
      <c r="H580" s="26">
        <f t="shared" si="53"/>
        <v>922.19215983612082</v>
      </c>
      <c r="I580" s="26">
        <f t="shared" si="54"/>
        <v>20.48026085444727</v>
      </c>
    </row>
    <row r="581" spans="1:9" x14ac:dyDescent="0.25">
      <c r="A581" s="2">
        <v>44431</v>
      </c>
      <c r="B581" s="4">
        <f t="shared" si="51"/>
        <v>792901969.23711276</v>
      </c>
      <c r="G581" s="26">
        <f t="shared" si="52"/>
        <v>28158.51503963078</v>
      </c>
      <c r="H581" s="26">
        <f t="shared" si="53"/>
        <v>925.56409487964856</v>
      </c>
      <c r="I581" s="26">
        <f t="shared" si="54"/>
        <v>20.491210151827779</v>
      </c>
    </row>
    <row r="582" spans="1:9" x14ac:dyDescent="0.25">
      <c r="A582" s="2">
        <v>44432</v>
      </c>
      <c r="B582" s="33">
        <f t="shared" si="51"/>
        <v>800515809.45420265</v>
      </c>
      <c r="G582" s="26">
        <f t="shared" si="52"/>
        <v>28293.388087222829</v>
      </c>
      <c r="H582" s="26">
        <f t="shared" si="53"/>
        <v>928.51723847501376</v>
      </c>
      <c r="I582" s="26">
        <f t="shared" si="54"/>
        <v>20.500766839680356</v>
      </c>
    </row>
    <row r="583" spans="1:9" x14ac:dyDescent="0.25">
      <c r="A583" s="2">
        <v>44433</v>
      </c>
      <c r="B583" s="4">
        <f t="shared" si="51"/>
        <v>809225958.02463591</v>
      </c>
      <c r="G583" s="26">
        <f t="shared" si="52"/>
        <v>28446.897159877313</v>
      </c>
      <c r="H583" s="26">
        <f t="shared" si="53"/>
        <v>931.87272772278811</v>
      </c>
      <c r="I583" s="26">
        <f t="shared" si="54"/>
        <v>20.511588741369945</v>
      </c>
    </row>
    <row r="584" spans="1:9" x14ac:dyDescent="0.25">
      <c r="A584" s="2">
        <v>44434</v>
      </c>
      <c r="B584" s="4">
        <f t="shared" si="51"/>
        <v>817369280.06107557</v>
      </c>
      <c r="G584" s="26">
        <f t="shared" si="52"/>
        <v>28589.670863112005</v>
      </c>
      <c r="H584" s="26">
        <f t="shared" si="53"/>
        <v>934.98814365743726</v>
      </c>
      <c r="I584" s="26">
        <f t="shared" si="54"/>
        <v>20.521601545884021</v>
      </c>
    </row>
    <row r="585" spans="1:9" x14ac:dyDescent="0.25">
      <c r="A585" s="2">
        <v>44435</v>
      </c>
      <c r="B585" s="4">
        <f t="shared" si="51"/>
        <v>826008365.5601337</v>
      </c>
      <c r="G585" s="26">
        <f t="shared" si="52"/>
        <v>28740.361263563365</v>
      </c>
      <c r="H585" s="26">
        <f t="shared" si="53"/>
        <v>938.27068713477536</v>
      </c>
      <c r="I585" s="26">
        <f t="shared" si="54"/>
        <v>20.532115459230738</v>
      </c>
    </row>
    <row r="586" spans="1:9" x14ac:dyDescent="0.25">
      <c r="A586" s="2">
        <v>44436</v>
      </c>
      <c r="B586" s="4">
        <f t="shared" si="51"/>
        <v>833181542.93379068</v>
      </c>
      <c r="G586" s="26">
        <f t="shared" si="52"/>
        <v>28864.88425290825</v>
      </c>
      <c r="H586" s="26">
        <f t="shared" si="53"/>
        <v>940.97888931767034</v>
      </c>
      <c r="I586" s="26">
        <f t="shared" si="54"/>
        <v>20.540762115081957</v>
      </c>
    </row>
    <row r="587" spans="1:9" x14ac:dyDescent="0.25">
      <c r="A587" s="2">
        <v>44437</v>
      </c>
      <c r="B587" s="4">
        <f t="shared" si="51"/>
        <v>839166338.5795877</v>
      </c>
      <c r="G587" s="26">
        <f t="shared" si="52"/>
        <v>28968.367896372547</v>
      </c>
      <c r="H587" s="26">
        <f t="shared" si="53"/>
        <v>943.22655310485982</v>
      </c>
      <c r="I587" s="26">
        <f t="shared" si="54"/>
        <v>20.547919502921086</v>
      </c>
    </row>
    <row r="588" spans="1:9" x14ac:dyDescent="0.25">
      <c r="A588" s="2">
        <v>44438</v>
      </c>
      <c r="B588" s="4">
        <f t="shared" si="51"/>
        <v>848405107.08371067</v>
      </c>
      <c r="G588" s="26">
        <f t="shared" si="52"/>
        <v>29127.394443782825</v>
      </c>
      <c r="H588" s="26">
        <f t="shared" si="53"/>
        <v>946.67539902539477</v>
      </c>
      <c r="I588" s="26">
        <f t="shared" si="54"/>
        <v>20.558868800301596</v>
      </c>
    </row>
    <row r="589" spans="1:9" x14ac:dyDescent="0.25">
      <c r="A589" s="2">
        <v>44439</v>
      </c>
      <c r="B589" s="4">
        <f t="shared" si="51"/>
        <v>856551916.11599684</v>
      </c>
      <c r="G589" s="26">
        <f t="shared" si="52"/>
        <v>29266.908209033576</v>
      </c>
      <c r="H589" s="26">
        <f t="shared" si="53"/>
        <v>949.69590123263004</v>
      </c>
      <c r="I589" s="26">
        <f t="shared" si="54"/>
        <v>20.568425488154173</v>
      </c>
    </row>
    <row r="590" spans="1:9" x14ac:dyDescent="0.25">
      <c r="A590" s="2">
        <v>44440</v>
      </c>
      <c r="B590" s="4">
        <f t="shared" si="51"/>
        <v>865871775.08636045</v>
      </c>
      <c r="G590" s="26">
        <f t="shared" si="52"/>
        <v>29425.699228503654</v>
      </c>
      <c r="H590" s="26">
        <f t="shared" si="53"/>
        <v>953.12792624325368</v>
      </c>
      <c r="I590" s="26">
        <f t="shared" si="54"/>
        <v>20.579247389843761</v>
      </c>
    </row>
    <row r="591" spans="1:9" x14ac:dyDescent="0.25">
      <c r="A591" s="2">
        <v>44441</v>
      </c>
      <c r="B591" s="4">
        <f t="shared" si="51"/>
        <v>874585129.66535091</v>
      </c>
      <c r="G591" s="26">
        <f t="shared" si="52"/>
        <v>29573.385495498329</v>
      </c>
      <c r="H591" s="26">
        <f t="shared" si="53"/>
        <v>956.31440207931939</v>
      </c>
      <c r="I591" s="26">
        <f t="shared" si="54"/>
        <v>20.589260194357838</v>
      </c>
    </row>
    <row r="592" spans="1:9" x14ac:dyDescent="0.25">
      <c r="A592" s="2">
        <v>44442</v>
      </c>
      <c r="B592" s="4">
        <f t="shared" si="51"/>
        <v>883828951.14934313</v>
      </c>
      <c r="G592" s="26">
        <f t="shared" si="52"/>
        <v>29729.260857770128</v>
      </c>
      <c r="H592" s="26">
        <f t="shared" si="53"/>
        <v>959.67181749054635</v>
      </c>
      <c r="I592" s="26">
        <f t="shared" si="54"/>
        <v>20.599774107704555</v>
      </c>
    </row>
    <row r="593" spans="1:9" x14ac:dyDescent="0.25">
      <c r="A593" s="2">
        <v>44443</v>
      </c>
      <c r="B593" s="4">
        <f t="shared" si="51"/>
        <v>891504250.93915606</v>
      </c>
      <c r="G593" s="26">
        <f t="shared" si="52"/>
        <v>29858.068439521605</v>
      </c>
      <c r="H593" s="26">
        <f t="shared" si="53"/>
        <v>962.44179138680624</v>
      </c>
      <c r="I593" s="26">
        <f t="shared" si="54"/>
        <v>20.60842076355577</v>
      </c>
    </row>
    <row r="594" spans="1:9" x14ac:dyDescent="0.25">
      <c r="A594" s="2">
        <v>44444</v>
      </c>
      <c r="B594" s="4">
        <f t="shared" si="51"/>
        <v>897907982.28015888</v>
      </c>
      <c r="G594" s="26">
        <f t="shared" si="52"/>
        <v>29965.112752668876</v>
      </c>
      <c r="H594" s="26">
        <f t="shared" si="53"/>
        <v>964.74072241101589</v>
      </c>
      <c r="I594" s="26">
        <f t="shared" si="54"/>
        <v>20.615578151394899</v>
      </c>
    </row>
    <row r="595" spans="1:9" x14ac:dyDescent="0.25">
      <c r="A595" s="2">
        <v>44445</v>
      </c>
      <c r="B595" s="4">
        <f t="shared" si="51"/>
        <v>907793464.57957041</v>
      </c>
      <c r="G595" s="26">
        <f t="shared" si="52"/>
        <v>30129.611092404935</v>
      </c>
      <c r="H595" s="26">
        <f t="shared" si="53"/>
        <v>968.26823347811717</v>
      </c>
      <c r="I595" s="26">
        <f t="shared" si="54"/>
        <v>20.626527448775409</v>
      </c>
    </row>
    <row r="596" spans="1:9" x14ac:dyDescent="0.25">
      <c r="A596" s="2">
        <v>44446</v>
      </c>
      <c r="B596" s="4">
        <f t="shared" si="51"/>
        <v>916510550.24411666</v>
      </c>
      <c r="G596" s="26">
        <f t="shared" si="52"/>
        <v>30273.925253328427</v>
      </c>
      <c r="H596" s="26">
        <f t="shared" si="53"/>
        <v>971.35763068800281</v>
      </c>
      <c r="I596" s="26">
        <f t="shared" si="54"/>
        <v>20.636084136627986</v>
      </c>
    </row>
    <row r="597" spans="1:9" x14ac:dyDescent="0.25">
      <c r="A597" s="2">
        <v>44447</v>
      </c>
      <c r="B597" s="4">
        <f t="shared" ref="B597:B660" si="55">B590*1.07</f>
        <v>926482799.3424058</v>
      </c>
      <c r="G597" s="26">
        <f t="shared" si="52"/>
        <v>30438.179961068727</v>
      </c>
      <c r="H597" s="26">
        <f t="shared" si="53"/>
        <v>974.8679371750103</v>
      </c>
      <c r="I597" s="26">
        <f t="shared" si="54"/>
        <v>20.646906038317574</v>
      </c>
    </row>
    <row r="598" spans="1:9" x14ac:dyDescent="0.25">
      <c r="A598" s="2">
        <v>44448</v>
      </c>
      <c r="B598" s="4">
        <f t="shared" si="55"/>
        <v>935806088.74192548</v>
      </c>
      <c r="G598" s="26">
        <f t="shared" si="52"/>
        <v>30590.947823529848</v>
      </c>
      <c r="H598" s="26">
        <f t="shared" si="53"/>
        <v>978.12709372643701</v>
      </c>
      <c r="I598" s="26">
        <f t="shared" si="54"/>
        <v>20.656918842831651</v>
      </c>
    </row>
    <row r="599" spans="1:9" x14ac:dyDescent="0.25">
      <c r="A599" s="2">
        <v>44449</v>
      </c>
      <c r="B599" s="4">
        <f t="shared" si="55"/>
        <v>945696977.72979724</v>
      </c>
      <c r="G599" s="26">
        <f t="shared" si="52"/>
        <v>30752.186552012805</v>
      </c>
      <c r="H599" s="26">
        <f t="shared" si="53"/>
        <v>981.5610888346099</v>
      </c>
      <c r="I599" s="26">
        <f t="shared" si="54"/>
        <v>20.667432756178368</v>
      </c>
    </row>
    <row r="600" spans="1:9" x14ac:dyDescent="0.25">
      <c r="A600" s="2">
        <v>44450</v>
      </c>
      <c r="B600" s="4">
        <f t="shared" si="55"/>
        <v>953909548.504897</v>
      </c>
      <c r="G600" s="26">
        <f t="shared" si="52"/>
        <v>30885.426150611827</v>
      </c>
      <c r="H600" s="26">
        <f t="shared" si="53"/>
        <v>984.39424340276923</v>
      </c>
      <c r="I600" s="26">
        <f t="shared" si="54"/>
        <v>20.676079412029587</v>
      </c>
    </row>
    <row r="601" spans="1:9" x14ac:dyDescent="0.25">
      <c r="A601" s="2">
        <v>44451</v>
      </c>
      <c r="B601" s="4">
        <f t="shared" si="55"/>
        <v>960761541.03977001</v>
      </c>
      <c r="G601" s="26">
        <f t="shared" si="52"/>
        <v>30996.153649118627</v>
      </c>
      <c r="H601" s="26">
        <f t="shared" si="53"/>
        <v>986.74561102464929</v>
      </c>
      <c r="I601" s="26">
        <f t="shared" si="54"/>
        <v>20.683236799868713</v>
      </c>
    </row>
    <row r="602" spans="1:9" x14ac:dyDescent="0.25">
      <c r="A602" s="2">
        <v>44452</v>
      </c>
      <c r="B602" s="4">
        <f t="shared" si="55"/>
        <v>971339007.10014045</v>
      </c>
      <c r="G602" s="26">
        <f t="shared" si="52"/>
        <v>31166.312054847625</v>
      </c>
      <c r="H602" s="26">
        <f t="shared" si="53"/>
        <v>990.3535815212249</v>
      </c>
      <c r="I602" s="26">
        <f t="shared" si="54"/>
        <v>20.694186097249226</v>
      </c>
    </row>
    <row r="603" spans="1:9" x14ac:dyDescent="0.25">
      <c r="A603" s="2">
        <v>44453</v>
      </c>
      <c r="B603" s="4">
        <f t="shared" si="55"/>
        <v>980666288.76120484</v>
      </c>
      <c r="G603" s="26">
        <f t="shared" si="52"/>
        <v>31315.591783665925</v>
      </c>
      <c r="H603" s="26">
        <f t="shared" si="53"/>
        <v>993.51344516826566</v>
      </c>
      <c r="I603" s="26">
        <f t="shared" si="54"/>
        <v>20.703742785101802</v>
      </c>
    </row>
    <row r="604" spans="1:9" x14ac:dyDescent="0.25">
      <c r="A604" s="2">
        <v>44454</v>
      </c>
      <c r="B604" s="4">
        <f t="shared" si="55"/>
        <v>991336595.2963742</v>
      </c>
      <c r="G604" s="26">
        <f t="shared" si="52"/>
        <v>31485.498174498909</v>
      </c>
      <c r="H604" s="26">
        <f t="shared" si="53"/>
        <v>997.10381866338423</v>
      </c>
      <c r="I604" s="26">
        <f t="shared" si="54"/>
        <v>20.714564686791391</v>
      </c>
    </row>
    <row r="605" spans="1:9" x14ac:dyDescent="0.25">
      <c r="A605" s="30">
        <v>44455</v>
      </c>
      <c r="B605" s="4">
        <f t="shared" si="55"/>
        <v>1001312514.9538603</v>
      </c>
      <c r="G605" s="26">
        <f t="shared" si="52"/>
        <v>31643.522480183212</v>
      </c>
      <c r="H605" s="26">
        <f t="shared" si="53"/>
        <v>1000.4373137134588</v>
      </c>
      <c r="I605" s="26">
        <f t="shared" si="54"/>
        <v>20.724577491305467</v>
      </c>
    </row>
    <row r="606" spans="1:9" x14ac:dyDescent="0.25">
      <c r="A606" s="2">
        <v>44456</v>
      </c>
      <c r="B606" s="4">
        <f t="shared" si="55"/>
        <v>1011895766.1708831</v>
      </c>
      <c r="G606" s="26">
        <f t="shared" si="52"/>
        <v>31810.309117814038</v>
      </c>
      <c r="H606" s="26">
        <f t="shared" si="53"/>
        <v>1003.9496352342105</v>
      </c>
      <c r="I606" s="26">
        <f t="shared" si="54"/>
        <v>20.735091404652184</v>
      </c>
    </row>
    <row r="607" spans="1:9" x14ac:dyDescent="0.25">
      <c r="A607" s="2">
        <v>44457</v>
      </c>
      <c r="B607" s="4">
        <f t="shared" si="55"/>
        <v>1020683216.9002398</v>
      </c>
      <c r="G607" s="26">
        <f t="shared" si="52"/>
        <v>31948.133230288116</v>
      </c>
      <c r="H607" s="26">
        <f t="shared" si="53"/>
        <v>1006.8474115699064</v>
      </c>
      <c r="I607" s="26">
        <f t="shared" si="54"/>
        <v>20.7437380605034</v>
      </c>
    </row>
    <row r="608" spans="1:9" x14ac:dyDescent="0.25">
      <c r="A608" s="2">
        <v>44458</v>
      </c>
      <c r="B608" s="4">
        <f t="shared" si="55"/>
        <v>1028014848.912554</v>
      </c>
      <c r="G608" s="26">
        <f t="shared" si="52"/>
        <v>32062.670645355698</v>
      </c>
      <c r="H608" s="26">
        <f t="shared" si="53"/>
        <v>1009.2524118222001</v>
      </c>
      <c r="I608" s="26">
        <f t="shared" si="54"/>
        <v>20.750895448342529</v>
      </c>
    </row>
    <row r="609" spans="1:9" x14ac:dyDescent="0.25">
      <c r="A609" s="2">
        <v>44459</v>
      </c>
      <c r="B609" s="4">
        <f t="shared" si="55"/>
        <v>1039332737.5971503</v>
      </c>
      <c r="G609" s="26">
        <f t="shared" si="52"/>
        <v>32238.683868873282</v>
      </c>
      <c r="H609" s="26">
        <f t="shared" si="53"/>
        <v>1012.9426769571716</v>
      </c>
      <c r="I609" s="26">
        <f t="shared" si="54"/>
        <v>20.761844745723039</v>
      </c>
    </row>
    <row r="610" spans="1:9" x14ac:dyDescent="0.25">
      <c r="A610" s="2">
        <v>44460</v>
      </c>
      <c r="B610" s="4">
        <f t="shared" si="55"/>
        <v>1049312928.9744892</v>
      </c>
      <c r="G610" s="26">
        <f t="shared" si="52"/>
        <v>32393.100021061418</v>
      </c>
      <c r="H610" s="26">
        <f t="shared" si="53"/>
        <v>1016.1746143189142</v>
      </c>
      <c r="I610" s="26">
        <f t="shared" si="54"/>
        <v>20.771401433575615</v>
      </c>
    </row>
    <row r="611" spans="1:9" x14ac:dyDescent="0.25">
      <c r="A611" s="2">
        <v>44461</v>
      </c>
      <c r="B611" s="4">
        <f t="shared" si="55"/>
        <v>1060730156.9671204</v>
      </c>
      <c r="G611" s="26">
        <f t="shared" si="52"/>
        <v>32568.852558343537</v>
      </c>
      <c r="H611" s="26">
        <f t="shared" si="53"/>
        <v>1019.8468810802815</v>
      </c>
      <c r="I611" s="26">
        <f t="shared" si="54"/>
        <v>20.782223335265204</v>
      </c>
    </row>
    <row r="612" spans="1:9" x14ac:dyDescent="0.25">
      <c r="A612" s="2">
        <v>44462</v>
      </c>
      <c r="B612" s="4">
        <f t="shared" si="55"/>
        <v>1071404391.0006306</v>
      </c>
      <c r="G612" s="26">
        <f t="shared" si="52"/>
        <v>32732.314171176939</v>
      </c>
      <c r="H612" s="26">
        <f t="shared" si="53"/>
        <v>1023.2564102248709</v>
      </c>
      <c r="I612" s="26">
        <f t="shared" si="54"/>
        <v>20.792236139779281</v>
      </c>
    </row>
    <row r="613" spans="1:9" x14ac:dyDescent="0.25">
      <c r="A613" s="2">
        <v>44463</v>
      </c>
      <c r="B613" s="4">
        <f t="shared" si="55"/>
        <v>1082728469.802845</v>
      </c>
      <c r="G613" s="26">
        <f t="shared" si="52"/>
        <v>32904.839610653704</v>
      </c>
      <c r="H613" s="26">
        <f t="shared" si="53"/>
        <v>1026.8488447148839</v>
      </c>
      <c r="I613" s="26">
        <f t="shared" si="54"/>
        <v>20.802750053125997</v>
      </c>
    </row>
    <row r="614" spans="1:9" x14ac:dyDescent="0.25">
      <c r="A614" s="2">
        <v>44464</v>
      </c>
      <c r="B614" s="4">
        <f t="shared" si="55"/>
        <v>1092131042.0832567</v>
      </c>
      <c r="G614" s="26">
        <f t="shared" si="52"/>
        <v>33047.405981154661</v>
      </c>
      <c r="H614" s="26">
        <f t="shared" si="53"/>
        <v>1029.8127167838836</v>
      </c>
      <c r="I614" s="26">
        <f t="shared" si="54"/>
        <v>20.811396708977217</v>
      </c>
    </row>
    <row r="615" spans="1:9" x14ac:dyDescent="0.25">
      <c r="A615" s="2">
        <v>44465</v>
      </c>
      <c r="B615" s="4">
        <f t="shared" si="55"/>
        <v>1099975888.3364329</v>
      </c>
      <c r="G615" s="26">
        <f t="shared" si="52"/>
        <v>33165.884404556935</v>
      </c>
      <c r="H615" s="26">
        <f t="shared" si="53"/>
        <v>1032.272572979788</v>
      </c>
      <c r="I615" s="26">
        <f t="shared" si="54"/>
        <v>20.818554096816346</v>
      </c>
    </row>
    <row r="616" spans="1:9" x14ac:dyDescent="0.25">
      <c r="A616" s="2">
        <v>44466</v>
      </c>
      <c r="B616" s="4">
        <f t="shared" si="55"/>
        <v>1112086029.228951</v>
      </c>
      <c r="G616" s="26">
        <f t="shared" si="52"/>
        <v>33347.953898686959</v>
      </c>
      <c r="H616" s="26">
        <f t="shared" si="53"/>
        <v>1036.0470098215853</v>
      </c>
      <c r="I616" s="26">
        <f t="shared" si="54"/>
        <v>20.829503394196855</v>
      </c>
    </row>
    <row r="617" spans="1:9" x14ac:dyDescent="0.25">
      <c r="A617" s="2">
        <v>44467</v>
      </c>
      <c r="B617" s="4">
        <f t="shared" si="55"/>
        <v>1122764834.0027034</v>
      </c>
      <c r="G617" s="26">
        <f t="shared" si="52"/>
        <v>33507.68320852254</v>
      </c>
      <c r="H617" s="26">
        <f t="shared" si="53"/>
        <v>1039.352664836164</v>
      </c>
      <c r="I617" s="26">
        <f t="shared" si="54"/>
        <v>20.839060082049432</v>
      </c>
    </row>
    <row r="618" spans="1:9" x14ac:dyDescent="0.25">
      <c r="A618" s="2">
        <v>44468</v>
      </c>
      <c r="B618" s="4">
        <f t="shared" si="55"/>
        <v>1134981267.954819</v>
      </c>
      <c r="G618" s="26">
        <f t="shared" si="52"/>
        <v>33689.483046713838</v>
      </c>
      <c r="H618" s="26">
        <f t="shared" si="53"/>
        <v>1043.1086927772619</v>
      </c>
      <c r="I618" s="26">
        <f t="shared" si="54"/>
        <v>20.849881983739021</v>
      </c>
    </row>
    <row r="619" spans="1:9" x14ac:dyDescent="0.25">
      <c r="A619" s="2">
        <v>44469</v>
      </c>
      <c r="B619" s="4">
        <f t="shared" si="55"/>
        <v>1146402698.3706748</v>
      </c>
      <c r="G619" s="26">
        <f t="shared" si="52"/>
        <v>33858.56905379604</v>
      </c>
      <c r="H619" s="26">
        <f t="shared" si="53"/>
        <v>1046.5959902872876</v>
      </c>
      <c r="I619" s="26">
        <f t="shared" si="54"/>
        <v>20.859894788253097</v>
      </c>
    </row>
    <row r="620" spans="1:9" x14ac:dyDescent="0.25">
      <c r="A620" s="2">
        <v>44470</v>
      </c>
      <c r="B620" s="4">
        <f t="shared" si="55"/>
        <v>1158519462.6890442</v>
      </c>
      <c r="G620" s="26">
        <f t="shared" si="52"/>
        <v>34037.030756061024</v>
      </c>
      <c r="H620" s="26">
        <f t="shared" si="53"/>
        <v>1050.2703650530327</v>
      </c>
      <c r="I620" s="26">
        <f t="shared" si="54"/>
        <v>20.870408701599814</v>
      </c>
    </row>
    <row r="621" spans="1:9" x14ac:dyDescent="0.25">
      <c r="A621" s="2">
        <v>44471</v>
      </c>
      <c r="B621" s="4">
        <f t="shared" si="55"/>
        <v>1168580215.0290847</v>
      </c>
      <c r="G621" s="26">
        <f t="shared" si="52"/>
        <v>34184.50255640829</v>
      </c>
      <c r="H621" s="26">
        <f t="shared" si="53"/>
        <v>1053.3018404409631</v>
      </c>
      <c r="I621" s="26">
        <f t="shared" si="54"/>
        <v>20.87905535745103</v>
      </c>
    </row>
    <row r="622" spans="1:9" x14ac:dyDescent="0.25">
      <c r="A622" s="2">
        <v>44472</v>
      </c>
      <c r="B622" s="4">
        <f t="shared" si="55"/>
        <v>1176974200.5199833</v>
      </c>
      <c r="G622" s="26">
        <f t="shared" si="52"/>
        <v>34307.057590530603</v>
      </c>
      <c r="H622" s="26">
        <f t="shared" si="53"/>
        <v>1055.8178037963748</v>
      </c>
      <c r="I622" s="26">
        <f t="shared" si="54"/>
        <v>20.886212745290159</v>
      </c>
    </row>
    <row r="623" spans="1:9" x14ac:dyDescent="0.25">
      <c r="A623" s="2">
        <v>44473</v>
      </c>
      <c r="B623" s="4">
        <f t="shared" si="55"/>
        <v>1189932051.2749777</v>
      </c>
      <c r="G623" s="26">
        <f t="shared" si="52"/>
        <v>34495.391739694416</v>
      </c>
      <c r="H623" s="26">
        <f t="shared" si="53"/>
        <v>1059.6783322277097</v>
      </c>
      <c r="I623" s="26">
        <f t="shared" si="54"/>
        <v>20.897162042670669</v>
      </c>
    </row>
    <row r="624" spans="1:9" x14ac:dyDescent="0.25">
      <c r="A624" s="2">
        <v>44474</v>
      </c>
      <c r="B624" s="4">
        <f t="shared" si="55"/>
        <v>1201358372.3828928</v>
      </c>
      <c r="G624" s="26">
        <f t="shared" si="52"/>
        <v>34660.61702253572</v>
      </c>
      <c r="H624" s="26">
        <f t="shared" si="53"/>
        <v>1063.0593863300435</v>
      </c>
      <c r="I624" s="26">
        <f t="shared" si="54"/>
        <v>20.906718730523245</v>
      </c>
    </row>
    <row r="625" spans="1:9" x14ac:dyDescent="0.25">
      <c r="A625" s="2">
        <v>44475</v>
      </c>
      <c r="B625" s="4">
        <f t="shared" si="55"/>
        <v>1214429956.7116563</v>
      </c>
      <c r="G625" s="26">
        <f t="shared" si="52"/>
        <v>34848.672237427585</v>
      </c>
      <c r="H625" s="26">
        <f t="shared" si="53"/>
        <v>1066.9010859698203</v>
      </c>
      <c r="I625" s="26">
        <f t="shared" si="54"/>
        <v>20.917540632212834</v>
      </c>
    </row>
    <row r="626" spans="1:9" x14ac:dyDescent="0.25">
      <c r="A626" s="2">
        <v>44476</v>
      </c>
      <c r="B626" s="4">
        <f t="shared" si="55"/>
        <v>1226650887.2566221</v>
      </c>
      <c r="G626" s="26">
        <f t="shared" si="52"/>
        <v>35023.576163159327</v>
      </c>
      <c r="H626" s="26">
        <f t="shared" si="53"/>
        <v>1070.4679256734</v>
      </c>
      <c r="I626" s="26">
        <f t="shared" si="54"/>
        <v>20.92755343672691</v>
      </c>
    </row>
    <row r="627" spans="1:9" x14ac:dyDescent="0.25">
      <c r="A627" s="2">
        <v>44477</v>
      </c>
      <c r="B627" s="4">
        <f t="shared" si="55"/>
        <v>1239615825.0772774</v>
      </c>
      <c r="G627" s="26">
        <f t="shared" si="52"/>
        <v>35208.178383399463</v>
      </c>
      <c r="H627" s="26">
        <f t="shared" si="53"/>
        <v>1074.2261097006044</v>
      </c>
      <c r="I627" s="26">
        <f t="shared" si="54"/>
        <v>20.938067350073627</v>
      </c>
    </row>
    <row r="628" spans="1:9" x14ac:dyDescent="0.25">
      <c r="A628" s="2">
        <v>44478</v>
      </c>
      <c r="B628" s="4">
        <f t="shared" si="55"/>
        <v>1250380830.0811207</v>
      </c>
      <c r="G628" s="26">
        <f t="shared" si="52"/>
        <v>35360.72439983549</v>
      </c>
      <c r="H628" s="26">
        <f t="shared" si="53"/>
        <v>1077.3267303798009</v>
      </c>
      <c r="I628" s="26">
        <f t="shared" si="54"/>
        <v>20.946714005924846</v>
      </c>
    </row>
    <row r="629" spans="1:9" x14ac:dyDescent="0.25">
      <c r="A629" s="2">
        <v>44479</v>
      </c>
      <c r="B629" s="4">
        <f t="shared" si="55"/>
        <v>1259362394.5563822</v>
      </c>
      <c r="G629" s="26">
        <f t="shared" si="52"/>
        <v>35487.496312875919</v>
      </c>
      <c r="H629" s="26">
        <f t="shared" si="53"/>
        <v>1079.900080649754</v>
      </c>
      <c r="I629" s="26">
        <f t="shared" si="54"/>
        <v>20.953871393763976</v>
      </c>
    </row>
    <row r="630" spans="1:9" x14ac:dyDescent="0.25">
      <c r="A630" s="2">
        <v>44480</v>
      </c>
      <c r="B630" s="4">
        <f t="shared" si="55"/>
        <v>1273227294.8642261</v>
      </c>
      <c r="G630" s="26">
        <f t="shared" si="52"/>
        <v>35682.310671595049</v>
      </c>
      <c r="H630" s="26">
        <f t="shared" si="53"/>
        <v>1083.8486643441747</v>
      </c>
      <c r="I630" s="26">
        <f t="shared" si="54"/>
        <v>20.964820691144485</v>
      </c>
    </row>
    <row r="631" spans="1:9" x14ac:dyDescent="0.25">
      <c r="A631" s="2">
        <v>44481</v>
      </c>
      <c r="B631" s="4">
        <f t="shared" si="55"/>
        <v>1285453458.4496953</v>
      </c>
      <c r="G631" s="26">
        <f t="shared" si="52"/>
        <v>35853.221033119124</v>
      </c>
      <c r="H631" s="26">
        <f t="shared" si="53"/>
        <v>1087.3068373212384</v>
      </c>
      <c r="I631" s="26">
        <f t="shared" si="54"/>
        <v>20.974377378997062</v>
      </c>
    </row>
    <row r="632" spans="1:9" x14ac:dyDescent="0.25">
      <c r="A632" s="2">
        <v>44482</v>
      </c>
      <c r="B632" s="4">
        <f t="shared" si="55"/>
        <v>1299440053.6814723</v>
      </c>
      <c r="G632" s="26">
        <f t="shared" si="52"/>
        <v>36047.746859983803</v>
      </c>
      <c r="H632" s="26">
        <f t="shared" si="53"/>
        <v>1091.2361627559012</v>
      </c>
      <c r="I632" s="26">
        <f t="shared" si="54"/>
        <v>20.985199280686651</v>
      </c>
    </row>
    <row r="633" spans="1:9" x14ac:dyDescent="0.25">
      <c r="A633" s="2">
        <v>44483</v>
      </c>
      <c r="B633" s="4">
        <f t="shared" si="55"/>
        <v>1312516449.3645856</v>
      </c>
      <c r="G633" s="26">
        <f t="shared" si="52"/>
        <v>36228.668887561762</v>
      </c>
      <c r="H633" s="26">
        <f t="shared" si="53"/>
        <v>1094.8843589406129</v>
      </c>
      <c r="I633" s="26">
        <f t="shared" si="54"/>
        <v>20.995212085200727</v>
      </c>
    </row>
    <row r="634" spans="1:9" x14ac:dyDescent="0.25">
      <c r="A634" s="2">
        <v>44484</v>
      </c>
      <c r="B634" s="4">
        <f t="shared" si="55"/>
        <v>1326388932.8326869</v>
      </c>
      <c r="G634" s="26">
        <f t="shared" si="52"/>
        <v>36419.6229089853</v>
      </c>
      <c r="H634" s="26">
        <f t="shared" si="53"/>
        <v>1098.7282638449267</v>
      </c>
      <c r="I634" s="26">
        <f t="shared" si="54"/>
        <v>21.005725998547444</v>
      </c>
    </row>
    <row r="635" spans="1:9" x14ac:dyDescent="0.25">
      <c r="A635" s="30">
        <v>44485</v>
      </c>
      <c r="B635" s="4">
        <f t="shared" si="55"/>
        <v>1337907488.1867993</v>
      </c>
      <c r="G635" s="26">
        <f t="shared" si="52"/>
        <v>36577.417735356867</v>
      </c>
      <c r="H635" s="26">
        <f t="shared" si="53"/>
        <v>1101.8996069587545</v>
      </c>
      <c r="I635" s="26">
        <f t="shared" si="54"/>
        <v>21.01437265439866</v>
      </c>
    </row>
    <row r="636" spans="1:9" x14ac:dyDescent="0.25">
      <c r="A636" s="2">
        <v>44486</v>
      </c>
      <c r="B636" s="4">
        <f t="shared" si="55"/>
        <v>1347517762.175329</v>
      </c>
      <c r="G636" s="26">
        <f t="shared" si="52"/>
        <v>36708.551621867744</v>
      </c>
      <c r="H636" s="26">
        <f t="shared" si="53"/>
        <v>1104.5316530883722</v>
      </c>
      <c r="I636" s="26">
        <f t="shared" si="54"/>
        <v>21.021530042237789</v>
      </c>
    </row>
    <row r="637" spans="1:9" x14ac:dyDescent="0.25">
      <c r="A637" s="2">
        <v>44487</v>
      </c>
      <c r="B637" s="4">
        <f t="shared" si="55"/>
        <v>1362353205.5047221</v>
      </c>
      <c r="G637" s="26">
        <f t="shared" si="52"/>
        <v>36910.069161473024</v>
      </c>
      <c r="H637" s="26">
        <f t="shared" si="53"/>
        <v>1108.5703005090963</v>
      </c>
      <c r="I637" s="26">
        <f t="shared" si="54"/>
        <v>21.032479339618298</v>
      </c>
    </row>
    <row r="638" spans="1:9" x14ac:dyDescent="0.25">
      <c r="A638" s="2">
        <v>44488</v>
      </c>
      <c r="B638" s="4">
        <f t="shared" si="55"/>
        <v>1375435200.5411742</v>
      </c>
      <c r="G638" s="26">
        <f t="shared" si="52"/>
        <v>37086.860214113221</v>
      </c>
      <c r="H638" s="26">
        <f t="shared" si="53"/>
        <v>1112.1073513746946</v>
      </c>
      <c r="I638" s="26">
        <f t="shared" si="54"/>
        <v>21.042036027470875</v>
      </c>
    </row>
    <row r="639" spans="1:9" x14ac:dyDescent="0.25">
      <c r="A639" s="2">
        <v>44489</v>
      </c>
      <c r="B639" s="4">
        <f t="shared" si="55"/>
        <v>1390400857.4391754</v>
      </c>
      <c r="G639" s="26">
        <f t="shared" si="52"/>
        <v>37288.079294047522</v>
      </c>
      <c r="H639" s="26">
        <f t="shared" si="53"/>
        <v>1116.1263012716695</v>
      </c>
      <c r="I639" s="26">
        <f t="shared" si="54"/>
        <v>21.052857929160464</v>
      </c>
    </row>
    <row r="640" spans="1:9" x14ac:dyDescent="0.25">
      <c r="A640" s="2">
        <v>44490</v>
      </c>
      <c r="B640" s="4">
        <f t="shared" si="55"/>
        <v>1404392600.8201067</v>
      </c>
      <c r="G640" s="26">
        <f t="shared" si="52"/>
        <v>37475.226494580478</v>
      </c>
      <c r="H640" s="26">
        <f t="shared" si="53"/>
        <v>1119.8577096073977</v>
      </c>
      <c r="I640" s="26">
        <f t="shared" si="54"/>
        <v>21.06287073367454</v>
      </c>
    </row>
    <row r="641" spans="1:9" x14ac:dyDescent="0.25">
      <c r="A641" s="2">
        <v>44491</v>
      </c>
      <c r="B641" s="4">
        <f t="shared" si="55"/>
        <v>1419236158.130975</v>
      </c>
      <c r="G641" s="26">
        <f t="shared" si="52"/>
        <v>37672.750870237433</v>
      </c>
      <c r="H641" s="26">
        <f t="shared" si="53"/>
        <v>1123.789290606745</v>
      </c>
      <c r="I641" s="26">
        <f t="shared" si="54"/>
        <v>21.073384647021257</v>
      </c>
    </row>
    <row r="642" spans="1:9" x14ac:dyDescent="0.25">
      <c r="A642" s="2">
        <v>44492</v>
      </c>
      <c r="B642" s="4">
        <f t="shared" si="55"/>
        <v>1431561012.3598752</v>
      </c>
      <c r="G642" s="26">
        <f t="shared" si="52"/>
        <v>37835.975107823971</v>
      </c>
      <c r="H642" s="26">
        <f t="shared" si="53"/>
        <v>1127.0329692718306</v>
      </c>
      <c r="I642" s="26">
        <f t="shared" si="54"/>
        <v>21.082031302872476</v>
      </c>
    </row>
    <row r="643" spans="1:9" x14ac:dyDescent="0.25">
      <c r="A643" s="2">
        <v>44493</v>
      </c>
      <c r="B643" s="4">
        <f t="shared" si="55"/>
        <v>1441844005.5276022</v>
      </c>
      <c r="G643" s="26">
        <f t="shared" ref="G643:G706" si="56">SQRT(B643)</f>
        <v>37971.621054777243</v>
      </c>
      <c r="H643" s="26">
        <f t="shared" ref="H643:H706" si="57">B643^(1/3)</f>
        <v>1129.7250500621221</v>
      </c>
      <c r="I643" s="26">
        <f t="shared" ref="I643:I706" si="58">LN(B643)</f>
        <v>21.089188690711605</v>
      </c>
    </row>
    <row r="644" spans="1:9" x14ac:dyDescent="0.25">
      <c r="A644" s="2">
        <v>44494</v>
      </c>
      <c r="B644" s="4">
        <f t="shared" si="55"/>
        <v>1457717929.8900528</v>
      </c>
      <c r="G644" s="26">
        <f t="shared" si="56"/>
        <v>38180.072418606709</v>
      </c>
      <c r="H644" s="26">
        <f t="shared" si="57"/>
        <v>1133.8558154836505</v>
      </c>
      <c r="I644" s="26">
        <f t="shared" si="58"/>
        <v>21.100137988092115</v>
      </c>
    </row>
    <row r="645" spans="1:9" x14ac:dyDescent="0.25">
      <c r="A645" s="2">
        <v>44495</v>
      </c>
      <c r="B645" s="4">
        <f t="shared" si="55"/>
        <v>1471715664.5790565</v>
      </c>
      <c r="G645" s="26">
        <f t="shared" si="56"/>
        <v>38362.946505437467</v>
      </c>
      <c r="H645" s="26">
        <f t="shared" si="57"/>
        <v>1137.4735433731475</v>
      </c>
      <c r="I645" s="26">
        <f t="shared" si="58"/>
        <v>21.109694675944692</v>
      </c>
    </row>
    <row r="646" spans="1:9" x14ac:dyDescent="0.25">
      <c r="A646" s="2">
        <v>44496</v>
      </c>
      <c r="B646" s="4">
        <f t="shared" si="55"/>
        <v>1487728917.4599178</v>
      </c>
      <c r="G646" s="26">
        <f t="shared" si="56"/>
        <v>38571.089140182674</v>
      </c>
      <c r="H646" s="26">
        <f t="shared" si="57"/>
        <v>1141.5841619877087</v>
      </c>
      <c r="I646" s="26">
        <f t="shared" si="58"/>
        <v>21.12051657763428</v>
      </c>
    </row>
    <row r="647" spans="1:9" x14ac:dyDescent="0.25">
      <c r="A647" s="2">
        <v>44497</v>
      </c>
      <c r="B647" s="4">
        <f t="shared" si="55"/>
        <v>1502700082.8775144</v>
      </c>
      <c r="G647" s="26">
        <f t="shared" si="56"/>
        <v>38764.675709691088</v>
      </c>
      <c r="H647" s="26">
        <f t="shared" si="57"/>
        <v>1145.4006804705391</v>
      </c>
      <c r="I647" s="26">
        <f t="shared" si="58"/>
        <v>21.130529382148357</v>
      </c>
    </row>
    <row r="648" spans="1:9" x14ac:dyDescent="0.25">
      <c r="A648" s="2">
        <v>44498</v>
      </c>
      <c r="B648" s="4">
        <f t="shared" si="55"/>
        <v>1518582689.2001433</v>
      </c>
      <c r="G648" s="26">
        <f t="shared" si="56"/>
        <v>38968.996512614271</v>
      </c>
      <c r="H648" s="26">
        <f t="shared" si="57"/>
        <v>1149.4219373796477</v>
      </c>
      <c r="I648" s="26">
        <f t="shared" si="58"/>
        <v>21.141043295495074</v>
      </c>
    </row>
    <row r="649" spans="1:9" x14ac:dyDescent="0.25">
      <c r="A649" s="2">
        <v>44499</v>
      </c>
      <c r="B649" s="4">
        <f t="shared" si="55"/>
        <v>1531770283.2250667</v>
      </c>
      <c r="G649" s="26">
        <f t="shared" si="56"/>
        <v>39137.836976831852</v>
      </c>
      <c r="H649" s="26">
        <f t="shared" si="57"/>
        <v>1152.739601506386</v>
      </c>
      <c r="I649" s="26">
        <f t="shared" si="58"/>
        <v>21.149689951346289</v>
      </c>
    </row>
    <row r="650" spans="1:9" x14ac:dyDescent="0.25">
      <c r="A650" s="2">
        <v>44500</v>
      </c>
      <c r="B650" s="4">
        <f t="shared" si="55"/>
        <v>1542773085.9145343</v>
      </c>
      <c r="G650" s="26">
        <f t="shared" si="56"/>
        <v>39278.150235398491</v>
      </c>
      <c r="H650" s="26">
        <f t="shared" si="57"/>
        <v>1155.4930862952369</v>
      </c>
      <c r="I650" s="26">
        <f t="shared" si="58"/>
        <v>21.156847339185418</v>
      </c>
    </row>
    <row r="651" spans="1:9" x14ac:dyDescent="0.25">
      <c r="A651" s="2">
        <v>44501</v>
      </c>
      <c r="B651" s="4">
        <f t="shared" si="55"/>
        <v>1559758184.9823565</v>
      </c>
      <c r="G651" s="26">
        <f t="shared" si="56"/>
        <v>39493.774002776139</v>
      </c>
      <c r="H651" s="26">
        <f t="shared" si="57"/>
        <v>1159.7180708482658</v>
      </c>
      <c r="I651" s="26">
        <f t="shared" si="58"/>
        <v>21.167796636565928</v>
      </c>
    </row>
    <row r="652" spans="1:9" x14ac:dyDescent="0.25">
      <c r="A652" s="2">
        <v>44502</v>
      </c>
      <c r="B652" s="4">
        <f t="shared" si="55"/>
        <v>1574735761.0995905</v>
      </c>
      <c r="G652" s="26">
        <f t="shared" si="56"/>
        <v>39682.940429101152</v>
      </c>
      <c r="H652" s="26">
        <f t="shared" si="57"/>
        <v>1163.4183159337251</v>
      </c>
      <c r="I652" s="26">
        <f t="shared" si="58"/>
        <v>21.177353324418505</v>
      </c>
    </row>
    <row r="653" spans="1:9" x14ac:dyDescent="0.25">
      <c r="A653" s="2">
        <v>44503</v>
      </c>
      <c r="B653" s="4">
        <f t="shared" si="55"/>
        <v>1591869941.6821122</v>
      </c>
      <c r="G653" s="26">
        <f t="shared" si="56"/>
        <v>39898.244844630848</v>
      </c>
      <c r="H653" s="26">
        <f t="shared" si="57"/>
        <v>1167.6226941488144</v>
      </c>
      <c r="I653" s="26">
        <f t="shared" si="58"/>
        <v>21.188175226108093</v>
      </c>
    </row>
    <row r="654" spans="1:9" x14ac:dyDescent="0.25">
      <c r="A654" s="2">
        <v>44504</v>
      </c>
      <c r="B654" s="4">
        <f t="shared" si="55"/>
        <v>1607889088.6789405</v>
      </c>
      <c r="G654" s="26">
        <f t="shared" si="56"/>
        <v>40098.492349201115</v>
      </c>
      <c r="H654" s="26">
        <f t="shared" si="57"/>
        <v>1171.5262640664548</v>
      </c>
      <c r="I654" s="26">
        <f t="shared" si="58"/>
        <v>21.19818803062217</v>
      </c>
    </row>
    <row r="655" spans="1:9" x14ac:dyDescent="0.25">
      <c r="A655" s="2">
        <v>44505</v>
      </c>
      <c r="B655" s="4">
        <f t="shared" si="55"/>
        <v>1624883477.4441535</v>
      </c>
      <c r="G655" s="26">
        <f t="shared" si="56"/>
        <v>40309.843431154055</v>
      </c>
      <c r="H655" s="26">
        <f t="shared" si="57"/>
        <v>1175.6392423140705</v>
      </c>
      <c r="I655" s="26">
        <f t="shared" si="58"/>
        <v>21.208701943968887</v>
      </c>
    </row>
    <row r="656" spans="1:9" x14ac:dyDescent="0.25">
      <c r="A656" s="2">
        <v>44506</v>
      </c>
      <c r="B656" s="4">
        <f t="shared" si="55"/>
        <v>1638994203.0508213</v>
      </c>
      <c r="G656" s="26">
        <f t="shared" si="56"/>
        <v>40484.493365371651</v>
      </c>
      <c r="H656" s="26">
        <f t="shared" si="57"/>
        <v>1179.0325794458686</v>
      </c>
      <c r="I656" s="26">
        <f t="shared" si="58"/>
        <v>21.217348599820106</v>
      </c>
    </row>
    <row r="657" spans="1:9" x14ac:dyDescent="0.25">
      <c r="A657" s="2">
        <v>44507</v>
      </c>
      <c r="B657" s="4">
        <f t="shared" si="55"/>
        <v>1650767201.9285519</v>
      </c>
      <c r="G657" s="26">
        <f t="shared" si="56"/>
        <v>40629.634528611648</v>
      </c>
      <c r="H657" s="26">
        <f t="shared" si="57"/>
        <v>1181.8488688045593</v>
      </c>
      <c r="I657" s="26">
        <f t="shared" si="58"/>
        <v>21.224505987659235</v>
      </c>
    </row>
    <row r="658" spans="1:9" x14ac:dyDescent="0.25">
      <c r="A658" s="2">
        <v>44508</v>
      </c>
      <c r="B658" s="4">
        <f t="shared" si="55"/>
        <v>1668941257.9311216</v>
      </c>
      <c r="G658" s="26">
        <f t="shared" si="56"/>
        <v>40852.677487909183</v>
      </c>
      <c r="H658" s="26">
        <f t="shared" si="57"/>
        <v>1186.1702215447333</v>
      </c>
      <c r="I658" s="26">
        <f t="shared" si="58"/>
        <v>21.235455285039745</v>
      </c>
    </row>
    <row r="659" spans="1:9" x14ac:dyDescent="0.25">
      <c r="A659" s="2">
        <v>44509</v>
      </c>
      <c r="B659" s="4">
        <f t="shared" si="55"/>
        <v>1684967264.3765619</v>
      </c>
      <c r="G659" s="26">
        <f t="shared" si="56"/>
        <v>41048.352760818088</v>
      </c>
      <c r="H659" s="26">
        <f t="shared" si="57"/>
        <v>1189.9548659709242</v>
      </c>
      <c r="I659" s="26">
        <f t="shared" si="58"/>
        <v>21.245011972892321</v>
      </c>
    </row>
    <row r="660" spans="1:9" x14ac:dyDescent="0.25">
      <c r="A660" s="2">
        <v>44510</v>
      </c>
      <c r="B660" s="4">
        <f t="shared" si="55"/>
        <v>1703300837.5998602</v>
      </c>
      <c r="G660" s="26">
        <f t="shared" si="56"/>
        <v>41271.065379995467</v>
      </c>
      <c r="H660" s="26">
        <f t="shared" si="57"/>
        <v>1194.2551423606874</v>
      </c>
      <c r="I660" s="26">
        <f t="shared" si="58"/>
        <v>21.25583387458191</v>
      </c>
    </row>
    <row r="661" spans="1:9" x14ac:dyDescent="0.25">
      <c r="A661" s="2">
        <v>44511</v>
      </c>
      <c r="B661" s="4">
        <f t="shared" ref="B661:B724" si="59">B654*1.07</f>
        <v>1720441324.8864665</v>
      </c>
      <c r="G661" s="26">
        <f t="shared" si="56"/>
        <v>41478.20300936947</v>
      </c>
      <c r="H661" s="26">
        <f t="shared" si="57"/>
        <v>1198.2477492799158</v>
      </c>
      <c r="I661" s="26">
        <f t="shared" si="58"/>
        <v>21.265846679095986</v>
      </c>
    </row>
    <row r="662" spans="1:9" x14ac:dyDescent="0.25">
      <c r="A662" s="30">
        <v>44512</v>
      </c>
      <c r="B662" s="4">
        <f t="shared" si="59"/>
        <v>1738625320.8652444</v>
      </c>
      <c r="G662" s="26">
        <f t="shared" si="56"/>
        <v>41696.826268497272</v>
      </c>
      <c r="H662" s="26">
        <f t="shared" si="57"/>
        <v>1202.4545409492173</v>
      </c>
      <c r="I662" s="26">
        <f t="shared" si="58"/>
        <v>21.276360592442703</v>
      </c>
    </row>
    <row r="663" spans="1:9" x14ac:dyDescent="0.25">
      <c r="A663" s="2">
        <v>44513</v>
      </c>
      <c r="B663" s="4">
        <f t="shared" si="59"/>
        <v>1753723797.2643788</v>
      </c>
      <c r="G663" s="26">
        <f t="shared" si="56"/>
        <v>41877.485565210081</v>
      </c>
      <c r="H663" s="26">
        <f t="shared" si="57"/>
        <v>1205.9252771208589</v>
      </c>
      <c r="I663" s="26">
        <f t="shared" si="58"/>
        <v>21.285007248293919</v>
      </c>
    </row>
    <row r="664" spans="1:9" x14ac:dyDescent="0.25">
      <c r="A664" s="2">
        <v>44514</v>
      </c>
      <c r="B664" s="4">
        <f t="shared" si="59"/>
        <v>1766320906.0635507</v>
      </c>
      <c r="G664" s="26">
        <f t="shared" si="56"/>
        <v>42027.620751876384</v>
      </c>
      <c r="H664" s="26">
        <f t="shared" si="57"/>
        <v>1208.8058035664696</v>
      </c>
      <c r="I664" s="26">
        <f t="shared" si="58"/>
        <v>21.292164636133048</v>
      </c>
    </row>
    <row r="665" spans="1:9" x14ac:dyDescent="0.25">
      <c r="A665" s="2">
        <v>44515</v>
      </c>
      <c r="B665" s="4">
        <f t="shared" si="59"/>
        <v>1785767145.9863002</v>
      </c>
      <c r="G665" s="26">
        <f t="shared" si="56"/>
        <v>42258.338182970474</v>
      </c>
      <c r="H665" s="26">
        <f t="shared" si="57"/>
        <v>1213.225722567505</v>
      </c>
      <c r="I665" s="26">
        <f t="shared" si="58"/>
        <v>21.303113933513558</v>
      </c>
    </row>
    <row r="666" spans="1:9" x14ac:dyDescent="0.25">
      <c r="A666" s="2">
        <v>44516</v>
      </c>
      <c r="B666" s="4">
        <f t="shared" si="59"/>
        <v>1802914972.8829212</v>
      </c>
      <c r="G666" s="26">
        <f t="shared" si="56"/>
        <v>42460.746259138228</v>
      </c>
      <c r="H666" s="26">
        <f t="shared" si="57"/>
        <v>1217.0966914092669</v>
      </c>
      <c r="I666" s="26">
        <f t="shared" si="58"/>
        <v>21.312670621366134</v>
      </c>
    </row>
    <row r="667" spans="1:9" x14ac:dyDescent="0.25">
      <c r="A667" s="2">
        <v>44517</v>
      </c>
      <c r="B667" s="4">
        <f t="shared" si="59"/>
        <v>1822531896.2318506</v>
      </c>
      <c r="G667" s="26">
        <f t="shared" si="56"/>
        <v>42691.121983755016</v>
      </c>
      <c r="H667" s="26">
        <f t="shared" si="57"/>
        <v>1221.4950533268473</v>
      </c>
      <c r="I667" s="26">
        <f t="shared" si="58"/>
        <v>21.323492523055723</v>
      </c>
    </row>
    <row r="668" spans="1:9" x14ac:dyDescent="0.25">
      <c r="A668" s="2">
        <v>44518</v>
      </c>
      <c r="B668" s="4">
        <f t="shared" si="59"/>
        <v>1840872217.6285193</v>
      </c>
      <c r="G668" s="26">
        <f t="shared" si="56"/>
        <v>42905.3868136452</v>
      </c>
      <c r="H668" s="26">
        <f t="shared" si="57"/>
        <v>1225.5787281034759</v>
      </c>
      <c r="I668" s="26">
        <f t="shared" si="58"/>
        <v>21.333505327569799</v>
      </c>
    </row>
    <row r="669" spans="1:9" x14ac:dyDescent="0.25">
      <c r="A669" s="2">
        <v>44519</v>
      </c>
      <c r="B669" s="4">
        <f t="shared" si="59"/>
        <v>1860329093.3258116</v>
      </c>
      <c r="G669" s="26">
        <f t="shared" si="56"/>
        <v>43131.532471334838</v>
      </c>
      <c r="H669" s="26">
        <f t="shared" si="57"/>
        <v>1229.8814729962221</v>
      </c>
      <c r="I669" s="26">
        <f t="shared" si="58"/>
        <v>21.344019240916516</v>
      </c>
    </row>
    <row r="670" spans="1:9" x14ac:dyDescent="0.25">
      <c r="A670" s="2">
        <v>44520</v>
      </c>
      <c r="B670" s="4">
        <f t="shared" si="59"/>
        <v>1876484463.0728855</v>
      </c>
      <c r="G670" s="26">
        <f t="shared" si="56"/>
        <v>43318.40790094767</v>
      </c>
      <c r="H670" s="26">
        <f t="shared" si="57"/>
        <v>1233.4313736118343</v>
      </c>
      <c r="I670" s="26">
        <f t="shared" si="58"/>
        <v>21.352665896767736</v>
      </c>
    </row>
    <row r="671" spans="1:9" x14ac:dyDescent="0.25">
      <c r="A671" s="2">
        <v>44521</v>
      </c>
      <c r="B671" s="4">
        <f t="shared" si="59"/>
        <v>1889963369.4879994</v>
      </c>
      <c r="G671" s="26">
        <f t="shared" si="56"/>
        <v>43473.708945614468</v>
      </c>
      <c r="H671" s="26">
        <f t="shared" si="57"/>
        <v>1236.3776023359037</v>
      </c>
      <c r="I671" s="26">
        <f t="shared" si="58"/>
        <v>21.359823284606865</v>
      </c>
    </row>
    <row r="672" spans="1:9" x14ac:dyDescent="0.25">
      <c r="A672" s="2">
        <v>44522</v>
      </c>
      <c r="B672" s="4">
        <f t="shared" si="59"/>
        <v>1910770846.2053413</v>
      </c>
      <c r="G672" s="26">
        <f t="shared" si="56"/>
        <v>43712.364912062825</v>
      </c>
      <c r="H672" s="26">
        <f t="shared" si="57"/>
        <v>1240.8983358076457</v>
      </c>
      <c r="I672" s="26">
        <f t="shared" si="58"/>
        <v>21.370772581987374</v>
      </c>
    </row>
    <row r="673" spans="1:9" x14ac:dyDescent="0.25">
      <c r="A673" s="2">
        <v>44523</v>
      </c>
      <c r="B673" s="4">
        <f t="shared" si="59"/>
        <v>1929119020.9847257</v>
      </c>
      <c r="G673" s="26">
        <f t="shared" si="56"/>
        <v>43921.737454075352</v>
      </c>
      <c r="H673" s="26">
        <f t="shared" si="57"/>
        <v>1244.8575980490859</v>
      </c>
      <c r="I673" s="26">
        <f t="shared" si="58"/>
        <v>21.380329269839951</v>
      </c>
    </row>
    <row r="674" spans="1:9" x14ac:dyDescent="0.25">
      <c r="A674" s="2">
        <v>44524</v>
      </c>
      <c r="B674" s="4">
        <f t="shared" si="59"/>
        <v>1950109128.9680803</v>
      </c>
      <c r="G674" s="26">
        <f t="shared" si="56"/>
        <v>44160.039956595152</v>
      </c>
      <c r="H674" s="26">
        <f t="shared" si="57"/>
        <v>1249.3562827392316</v>
      </c>
      <c r="I674" s="26">
        <f t="shared" si="58"/>
        <v>21.39115117152954</v>
      </c>
    </row>
    <row r="675" spans="1:9" x14ac:dyDescent="0.25">
      <c r="A675" s="2">
        <v>44525</v>
      </c>
      <c r="B675" s="4">
        <f t="shared" si="59"/>
        <v>1969733272.8625157</v>
      </c>
      <c r="G675" s="26">
        <f t="shared" si="56"/>
        <v>44381.677220025333</v>
      </c>
      <c r="H675" s="26">
        <f t="shared" si="57"/>
        <v>1253.533102551108</v>
      </c>
      <c r="I675" s="26">
        <f t="shared" si="58"/>
        <v>21.401163976043616</v>
      </c>
    </row>
    <row r="676" spans="1:9" x14ac:dyDescent="0.25">
      <c r="A676" s="2">
        <v>44526</v>
      </c>
      <c r="B676" s="4">
        <f t="shared" si="59"/>
        <v>1990552129.8586185</v>
      </c>
      <c r="G676" s="26">
        <f t="shared" si="56"/>
        <v>44615.604107292085</v>
      </c>
      <c r="H676" s="26">
        <f t="shared" si="57"/>
        <v>1257.9339892760568</v>
      </c>
      <c r="I676" s="26">
        <f t="shared" si="58"/>
        <v>21.411677889390333</v>
      </c>
    </row>
    <row r="677" spans="1:9" x14ac:dyDescent="0.25">
      <c r="A677" s="2">
        <v>44527</v>
      </c>
      <c r="B677" s="4">
        <f t="shared" si="59"/>
        <v>2007838375.4879875</v>
      </c>
      <c r="G677" s="26">
        <f t="shared" si="56"/>
        <v>44808.909554774793</v>
      </c>
      <c r="H677" s="26">
        <f t="shared" si="57"/>
        <v>1261.5648600070783</v>
      </c>
      <c r="I677" s="26">
        <f t="shared" si="58"/>
        <v>21.420324545241549</v>
      </c>
    </row>
    <row r="678" spans="1:9" x14ac:dyDescent="0.25">
      <c r="A678" s="2">
        <v>44528</v>
      </c>
      <c r="B678" s="4">
        <f t="shared" si="59"/>
        <v>2022260805.3521595</v>
      </c>
      <c r="G678" s="26">
        <f t="shared" si="56"/>
        <v>44969.554204507738</v>
      </c>
      <c r="H678" s="26">
        <f t="shared" si="57"/>
        <v>1264.5782896208775</v>
      </c>
      <c r="I678" s="26">
        <f t="shared" si="58"/>
        <v>21.427481933080678</v>
      </c>
    </row>
    <row r="679" spans="1:9" x14ac:dyDescent="0.25">
      <c r="A679" s="2">
        <v>44529</v>
      </c>
      <c r="B679" s="4">
        <f t="shared" si="59"/>
        <v>2044524805.4397154</v>
      </c>
      <c r="G679" s="26">
        <f t="shared" si="56"/>
        <v>45216.421855778412</v>
      </c>
      <c r="H679" s="26">
        <f t="shared" si="57"/>
        <v>1269.2021370528646</v>
      </c>
      <c r="I679" s="26">
        <f t="shared" si="58"/>
        <v>21.438431230461187</v>
      </c>
    </row>
    <row r="680" spans="1:9" x14ac:dyDescent="0.25">
      <c r="A680" s="2">
        <v>44530</v>
      </c>
      <c r="B680" s="4">
        <f t="shared" si="59"/>
        <v>2064157352.4536567</v>
      </c>
      <c r="G680" s="26">
        <f t="shared" si="56"/>
        <v>45432.998497277906</v>
      </c>
      <c r="H680" s="26">
        <f t="shared" si="57"/>
        <v>1273.2517065888878</v>
      </c>
      <c r="I680" s="26">
        <f t="shared" si="58"/>
        <v>21.447987918313764</v>
      </c>
    </row>
    <row r="681" spans="1:9" x14ac:dyDescent="0.25">
      <c r="A681" s="2">
        <v>44531</v>
      </c>
      <c r="B681" s="4">
        <f t="shared" si="59"/>
        <v>2086616767.995846</v>
      </c>
      <c r="G681" s="26">
        <f t="shared" si="56"/>
        <v>45679.500522617869</v>
      </c>
      <c r="H681" s="26">
        <f t="shared" si="57"/>
        <v>1277.8530023259345</v>
      </c>
      <c r="I681" s="26">
        <f t="shared" si="58"/>
        <v>21.458809820003353</v>
      </c>
    </row>
    <row r="682" spans="1:9" x14ac:dyDescent="0.25">
      <c r="A682" s="2">
        <v>44532</v>
      </c>
      <c r="B682" s="4">
        <f t="shared" si="59"/>
        <v>2107614601.9628918</v>
      </c>
      <c r="G682" s="26">
        <f t="shared" si="56"/>
        <v>45908.763890600363</v>
      </c>
      <c r="H682" s="26">
        <f t="shared" si="57"/>
        <v>1282.1250917295099</v>
      </c>
      <c r="I682" s="26">
        <f t="shared" si="58"/>
        <v>21.468822624517429</v>
      </c>
    </row>
    <row r="683" spans="1:9" x14ac:dyDescent="0.25">
      <c r="A683" s="2">
        <v>44533</v>
      </c>
      <c r="B683" s="4">
        <f t="shared" si="59"/>
        <v>2129890778.9487219</v>
      </c>
      <c r="G683" s="26">
        <f t="shared" si="56"/>
        <v>46150.739744328283</v>
      </c>
      <c r="H683" s="26">
        <f t="shared" si="57"/>
        <v>1286.6263588156626</v>
      </c>
      <c r="I683" s="26">
        <f t="shared" si="58"/>
        <v>21.479336537864146</v>
      </c>
    </row>
    <row r="684" spans="1:9" x14ac:dyDescent="0.25">
      <c r="A684" s="2">
        <v>44534</v>
      </c>
      <c r="B684" s="4">
        <f t="shared" si="59"/>
        <v>2148387061.7721467</v>
      </c>
      <c r="G684" s="26">
        <f t="shared" si="56"/>
        <v>46350.696454014011</v>
      </c>
      <c r="H684" s="26">
        <f t="shared" si="57"/>
        <v>1290.340046519319</v>
      </c>
      <c r="I684" s="26">
        <f t="shared" si="58"/>
        <v>21.487983193715365</v>
      </c>
    </row>
    <row r="685" spans="1:9" x14ac:dyDescent="0.25">
      <c r="A685" s="2">
        <v>44535</v>
      </c>
      <c r="B685" s="4">
        <f t="shared" si="59"/>
        <v>2163819061.7268109</v>
      </c>
      <c r="G685" s="26">
        <f t="shared" si="56"/>
        <v>46516.868571807485</v>
      </c>
      <c r="H685" s="26">
        <f t="shared" si="57"/>
        <v>1293.4222098161238</v>
      </c>
      <c r="I685" s="26">
        <f t="shared" si="58"/>
        <v>21.495140581554494</v>
      </c>
    </row>
    <row r="686" spans="1:9" x14ac:dyDescent="0.25">
      <c r="A686" s="2">
        <v>44536</v>
      </c>
      <c r="B686" s="33">
        <f t="shared" si="59"/>
        <v>2187641541.8204956</v>
      </c>
      <c r="G686" s="26">
        <f t="shared" si="56"/>
        <v>46772.230455907229</v>
      </c>
      <c r="H686" s="26">
        <f t="shared" si="57"/>
        <v>1298.1515231472315</v>
      </c>
      <c r="I686" s="26">
        <f t="shared" si="58"/>
        <v>21.506089878935004</v>
      </c>
    </row>
    <row r="687" spans="1:9" x14ac:dyDescent="0.25">
      <c r="A687" s="30">
        <v>44537</v>
      </c>
      <c r="B687" s="4">
        <f t="shared" si="59"/>
        <v>2208648367.1254129</v>
      </c>
      <c r="G687" s="26">
        <f t="shared" si="56"/>
        <v>46996.259075860631</v>
      </c>
      <c r="H687" s="26">
        <f t="shared" si="57"/>
        <v>1302.2934598079166</v>
      </c>
      <c r="I687" s="26">
        <f t="shared" si="58"/>
        <v>21.515646566787581</v>
      </c>
    </row>
    <row r="688" spans="1:9" x14ac:dyDescent="0.25">
      <c r="A688" s="2">
        <v>44538</v>
      </c>
      <c r="B688" s="4">
        <f t="shared" si="59"/>
        <v>2232679941.7555552</v>
      </c>
      <c r="G688" s="26">
        <f t="shared" si="56"/>
        <v>47251.242753556813</v>
      </c>
      <c r="H688" s="26">
        <f t="shared" si="57"/>
        <v>1306.9997070597278</v>
      </c>
      <c r="I688" s="26">
        <f t="shared" si="58"/>
        <v>21.526468468477169</v>
      </c>
    </row>
    <row r="689" spans="1:9" x14ac:dyDescent="0.25">
      <c r="A689" s="2">
        <v>44539</v>
      </c>
      <c r="B689" s="4">
        <f t="shared" si="59"/>
        <v>2255147624.1002946</v>
      </c>
      <c r="G689" s="26">
        <f t="shared" si="56"/>
        <v>47488.394625427114</v>
      </c>
      <c r="H689" s="26">
        <f t="shared" si="57"/>
        <v>1311.3692390707204</v>
      </c>
      <c r="I689" s="26">
        <f t="shared" si="58"/>
        <v>21.536481272991246</v>
      </c>
    </row>
    <row r="690" spans="1:9" x14ac:dyDescent="0.25">
      <c r="A690" s="2">
        <v>44540</v>
      </c>
      <c r="B690" s="4">
        <f t="shared" si="59"/>
        <v>2278983133.4751325</v>
      </c>
      <c r="G690" s="26">
        <f t="shared" si="56"/>
        <v>47738.696394802537</v>
      </c>
      <c r="H690" s="26">
        <f t="shared" si="57"/>
        <v>1315.9731761059588</v>
      </c>
      <c r="I690" s="26">
        <f t="shared" si="58"/>
        <v>21.546995186337963</v>
      </c>
    </row>
    <row r="691" spans="1:9" x14ac:dyDescent="0.25">
      <c r="A691" s="2">
        <v>44541</v>
      </c>
      <c r="B691" s="4">
        <f t="shared" si="59"/>
        <v>2298774156.0961971</v>
      </c>
      <c r="G691" s="26">
        <f t="shared" si="56"/>
        <v>47945.533223609025</v>
      </c>
      <c r="H691" s="26">
        <f t="shared" si="57"/>
        <v>1319.7715697646615</v>
      </c>
      <c r="I691" s="26">
        <f t="shared" si="58"/>
        <v>21.555641842189178</v>
      </c>
    </row>
    <row r="692" spans="1:9" x14ac:dyDescent="0.25">
      <c r="A692" s="2">
        <v>44542</v>
      </c>
      <c r="B692" s="4">
        <f t="shared" si="59"/>
        <v>2315286396.047688</v>
      </c>
      <c r="G692" s="26">
        <f t="shared" si="56"/>
        <v>48117.422998823284</v>
      </c>
      <c r="H692" s="26">
        <f t="shared" si="57"/>
        <v>1322.9240344994171</v>
      </c>
      <c r="I692" s="26">
        <f t="shared" si="58"/>
        <v>21.562799230028308</v>
      </c>
    </row>
    <row r="693" spans="1:9" x14ac:dyDescent="0.25">
      <c r="A693" s="2">
        <v>44543</v>
      </c>
      <c r="B693" s="4">
        <f t="shared" si="59"/>
        <v>2340776449.7479305</v>
      </c>
      <c r="G693" s="26">
        <f t="shared" si="56"/>
        <v>48381.571385682902</v>
      </c>
      <c r="H693" s="26">
        <f t="shared" si="57"/>
        <v>1327.7612193141797</v>
      </c>
      <c r="I693" s="26">
        <f t="shared" si="58"/>
        <v>21.573748527408817</v>
      </c>
    </row>
    <row r="694" spans="1:9" x14ac:dyDescent="0.25">
      <c r="A694" s="2">
        <v>44544</v>
      </c>
      <c r="B694" s="4">
        <f t="shared" si="59"/>
        <v>2363253752.824192</v>
      </c>
      <c r="G694" s="26">
        <f t="shared" si="56"/>
        <v>48613.308392087369</v>
      </c>
      <c r="H694" s="26">
        <f t="shared" si="57"/>
        <v>1331.9976299125219</v>
      </c>
      <c r="I694" s="26">
        <f t="shared" si="58"/>
        <v>21.583305215261394</v>
      </c>
    </row>
    <row r="695" spans="1:9" x14ac:dyDescent="0.25">
      <c r="A695" s="2">
        <v>44545</v>
      </c>
      <c r="B695" s="4">
        <f t="shared" si="59"/>
        <v>2388967537.6784444</v>
      </c>
      <c r="G695" s="26">
        <f t="shared" si="56"/>
        <v>48877.065559201124</v>
      </c>
      <c r="H695" s="26">
        <f t="shared" si="57"/>
        <v>1336.8112225309778</v>
      </c>
      <c r="I695" s="26">
        <f t="shared" si="58"/>
        <v>21.594127116950983</v>
      </c>
    </row>
    <row r="696" spans="1:9" x14ac:dyDescent="0.25">
      <c r="A696" s="2">
        <v>44546</v>
      </c>
      <c r="B696" s="4">
        <f t="shared" si="59"/>
        <v>2413007957.7873154</v>
      </c>
      <c r="G696" s="26">
        <f t="shared" si="56"/>
        <v>49122.377362942396</v>
      </c>
      <c r="H696" s="26">
        <f t="shared" si="57"/>
        <v>1341.2804197296844</v>
      </c>
      <c r="I696" s="26">
        <f t="shared" si="58"/>
        <v>21.604139921465059</v>
      </c>
    </row>
    <row r="697" spans="1:9" x14ac:dyDescent="0.25">
      <c r="A697" s="2">
        <v>44547</v>
      </c>
      <c r="B697" s="4">
        <f t="shared" si="59"/>
        <v>2438511952.8183918</v>
      </c>
      <c r="G697" s="26">
        <f t="shared" si="56"/>
        <v>49381.291526431261</v>
      </c>
      <c r="H697" s="26">
        <f t="shared" si="57"/>
        <v>1345.9893685253796</v>
      </c>
      <c r="I697" s="26">
        <f t="shared" si="58"/>
        <v>21.614653834811776</v>
      </c>
    </row>
    <row r="698" spans="1:9" x14ac:dyDescent="0.25">
      <c r="A698" s="2">
        <v>44548</v>
      </c>
      <c r="B698" s="4">
        <f t="shared" si="59"/>
        <v>2459688347.0229311</v>
      </c>
      <c r="G698" s="26">
        <f t="shared" si="56"/>
        <v>49595.245205794992</v>
      </c>
      <c r="H698" s="26">
        <f t="shared" si="57"/>
        <v>1349.874400207575</v>
      </c>
      <c r="I698" s="26">
        <f t="shared" si="58"/>
        <v>21.623300490662995</v>
      </c>
    </row>
    <row r="699" spans="1:9" x14ac:dyDescent="0.25">
      <c r="A699" s="2">
        <v>44549</v>
      </c>
      <c r="B699" s="4">
        <f t="shared" si="59"/>
        <v>2477356443.7710261</v>
      </c>
      <c r="G699" s="26">
        <f t="shared" si="56"/>
        <v>49773.049371834015</v>
      </c>
      <c r="H699" s="26">
        <f t="shared" si="57"/>
        <v>1353.0987698943402</v>
      </c>
      <c r="I699" s="26">
        <f t="shared" si="58"/>
        <v>21.630457878502124</v>
      </c>
    </row>
    <row r="700" spans="1:9" x14ac:dyDescent="0.25">
      <c r="A700" s="2">
        <v>44550</v>
      </c>
      <c r="B700" s="4">
        <f t="shared" si="59"/>
        <v>2504630801.2302856</v>
      </c>
      <c r="G700" s="26">
        <f t="shared" si="56"/>
        <v>50046.286587820738</v>
      </c>
      <c r="H700" s="26">
        <f t="shared" si="57"/>
        <v>1358.0462866465652</v>
      </c>
      <c r="I700" s="26">
        <f t="shared" si="58"/>
        <v>21.641407175882634</v>
      </c>
    </row>
    <row r="701" spans="1:9" x14ac:dyDescent="0.25">
      <c r="A701" s="2">
        <v>44551</v>
      </c>
      <c r="B701" s="4">
        <f t="shared" si="59"/>
        <v>2528681515.5218859</v>
      </c>
      <c r="G701" s="26">
        <f t="shared" si="56"/>
        <v>50285.997211170885</v>
      </c>
      <c r="H701" s="26">
        <f t="shared" si="57"/>
        <v>1362.3793260501113</v>
      </c>
      <c r="I701" s="26">
        <f t="shared" si="58"/>
        <v>21.65096386373521</v>
      </c>
    </row>
    <row r="702" spans="1:9" x14ac:dyDescent="0.25">
      <c r="A702" s="2">
        <v>44552</v>
      </c>
      <c r="B702" s="4">
        <f t="shared" si="59"/>
        <v>2556195265.3159356</v>
      </c>
      <c r="G702" s="26">
        <f t="shared" si="56"/>
        <v>50558.829746305797</v>
      </c>
      <c r="H702" s="26">
        <f t="shared" si="57"/>
        <v>1367.3027124887512</v>
      </c>
      <c r="I702" s="26">
        <f t="shared" si="58"/>
        <v>21.661785765424799</v>
      </c>
    </row>
    <row r="703" spans="1:9" x14ac:dyDescent="0.25">
      <c r="A703" s="2">
        <v>44553</v>
      </c>
      <c r="B703" s="4">
        <f t="shared" si="59"/>
        <v>2581918514.8324275</v>
      </c>
      <c r="G703" s="26">
        <f t="shared" si="56"/>
        <v>50812.582249207015</v>
      </c>
      <c r="H703" s="26">
        <f t="shared" si="57"/>
        <v>1371.8738481505757</v>
      </c>
      <c r="I703" s="26">
        <f t="shared" si="58"/>
        <v>21.671798569938876</v>
      </c>
    </row>
    <row r="704" spans="1:9" x14ac:dyDescent="0.25">
      <c r="A704" s="2">
        <v>44554</v>
      </c>
      <c r="B704" s="4">
        <f t="shared" si="59"/>
        <v>2609207789.5156794</v>
      </c>
      <c r="G704" s="26">
        <f t="shared" si="56"/>
        <v>51080.405142438714</v>
      </c>
      <c r="H704" s="26">
        <f t="shared" si="57"/>
        <v>1376.690203932759</v>
      </c>
      <c r="I704" s="26">
        <f t="shared" si="58"/>
        <v>21.682312483285592</v>
      </c>
    </row>
    <row r="705" spans="1:9" x14ac:dyDescent="0.25">
      <c r="A705" s="2">
        <v>44555</v>
      </c>
      <c r="B705" s="4">
        <f t="shared" si="59"/>
        <v>2631866531.3145366</v>
      </c>
      <c r="G705" s="26">
        <f t="shared" si="56"/>
        <v>51301.720549261663</v>
      </c>
      <c r="H705" s="26">
        <f t="shared" si="57"/>
        <v>1380.6638497756715</v>
      </c>
      <c r="I705" s="26">
        <f t="shared" si="58"/>
        <v>21.690959139136808</v>
      </c>
    </row>
    <row r="706" spans="1:9" x14ac:dyDescent="0.25">
      <c r="A706" s="2">
        <v>44556</v>
      </c>
      <c r="B706" s="4">
        <f t="shared" si="59"/>
        <v>2650771394.8349981</v>
      </c>
      <c r="G706" s="26">
        <f t="shared" si="56"/>
        <v>51485.642608740913</v>
      </c>
      <c r="H706" s="26">
        <f t="shared" si="57"/>
        <v>1383.9617645032513</v>
      </c>
      <c r="I706" s="26">
        <f t="shared" si="58"/>
        <v>21.698116526975937</v>
      </c>
    </row>
    <row r="707" spans="1:9" x14ac:dyDescent="0.25">
      <c r="A707" s="2">
        <v>44557</v>
      </c>
      <c r="B707" s="4">
        <f t="shared" si="59"/>
        <v>2679954957.3164058</v>
      </c>
      <c r="G707" s="26">
        <f t="shared" ref="G707:G770" si="60">SQRT(B707)</f>
        <v>51768.281382680703</v>
      </c>
      <c r="H707" s="26">
        <f t="shared" ref="H707:H770" si="61">B707^(1/3)</f>
        <v>1389.0221297675366</v>
      </c>
      <c r="I707" s="26">
        <f t="shared" ref="I707:I770" si="62">LN(B707)</f>
        <v>21.709065824356447</v>
      </c>
    </row>
    <row r="708" spans="1:9" x14ac:dyDescent="0.25">
      <c r="A708" s="2">
        <v>44558</v>
      </c>
      <c r="B708" s="4">
        <f t="shared" si="59"/>
        <v>2705689221.608418</v>
      </c>
      <c r="G708" s="26">
        <f t="shared" si="60"/>
        <v>52016.239979533486</v>
      </c>
      <c r="H708" s="26">
        <f t="shared" si="61"/>
        <v>1393.4540019944698</v>
      </c>
      <c r="I708" s="26">
        <f t="shared" si="62"/>
        <v>21.718622512209024</v>
      </c>
    </row>
    <row r="709" spans="1:9" x14ac:dyDescent="0.25">
      <c r="A709" s="2">
        <v>44559</v>
      </c>
      <c r="B709" s="4">
        <f t="shared" si="59"/>
        <v>2735128933.888051</v>
      </c>
      <c r="G709" s="26">
        <f t="shared" si="60"/>
        <v>52298.460148345199</v>
      </c>
      <c r="H709" s="26">
        <f t="shared" si="61"/>
        <v>1398.4896865539076</v>
      </c>
      <c r="I709" s="26">
        <f t="shared" si="62"/>
        <v>21.729444413898612</v>
      </c>
    </row>
    <row r="710" spans="1:9" x14ac:dyDescent="0.25">
      <c r="A710" s="30">
        <v>44560</v>
      </c>
      <c r="B710" s="4">
        <f t="shared" si="59"/>
        <v>2762652810.8706975</v>
      </c>
      <c r="G710" s="26">
        <f t="shared" si="60"/>
        <v>52560.943778348366</v>
      </c>
      <c r="H710" s="26">
        <f t="shared" si="61"/>
        <v>1403.1650858056696</v>
      </c>
      <c r="I710" s="26">
        <f t="shared" si="62"/>
        <v>21.739457218412689</v>
      </c>
    </row>
    <row r="711" spans="1:9" x14ac:dyDescent="0.25">
      <c r="A711" s="2">
        <v>44561</v>
      </c>
      <c r="B711" s="4">
        <f t="shared" si="59"/>
        <v>2791852334.7817769</v>
      </c>
      <c r="G711" s="26">
        <f t="shared" si="60"/>
        <v>52837.981933281451</v>
      </c>
      <c r="H711" s="26">
        <f t="shared" si="61"/>
        <v>1408.091298433375</v>
      </c>
      <c r="I711" s="26">
        <f t="shared" si="62"/>
        <v>21.749971131759406</v>
      </c>
    </row>
    <row r="712" spans="1:9" x14ac:dyDescent="0.25">
      <c r="A712" s="2">
        <v>44562</v>
      </c>
      <c r="B712" s="4">
        <f t="shared" si="59"/>
        <v>2816097188.5065541</v>
      </c>
      <c r="G712" s="26">
        <f t="shared" si="60"/>
        <v>53066.912370200647</v>
      </c>
      <c r="H712" s="26">
        <f t="shared" si="61"/>
        <v>1412.1555796481891</v>
      </c>
      <c r="I712" s="26">
        <f t="shared" si="62"/>
        <v>21.758617787610625</v>
      </c>
    </row>
    <row r="713" spans="1:9" x14ac:dyDescent="0.25">
      <c r="A713" s="2">
        <v>44563</v>
      </c>
      <c r="B713" s="4">
        <f t="shared" si="59"/>
        <v>2836325392.4734483</v>
      </c>
      <c r="G713" s="26">
        <f t="shared" si="60"/>
        <v>53257.162827862398</v>
      </c>
      <c r="H713" s="26">
        <f t="shared" si="61"/>
        <v>1415.5287169143762</v>
      </c>
      <c r="I713" s="26">
        <f t="shared" si="62"/>
        <v>21.765775175449754</v>
      </c>
    </row>
    <row r="714" spans="1:9" x14ac:dyDescent="0.25">
      <c r="A714" s="2">
        <v>44564</v>
      </c>
      <c r="B714" s="4">
        <f t="shared" si="59"/>
        <v>2867551804.3285542</v>
      </c>
      <c r="G714" s="26">
        <f t="shared" si="60"/>
        <v>53549.526648968189</v>
      </c>
      <c r="H714" s="26">
        <f t="shared" si="61"/>
        <v>1420.7045046661738</v>
      </c>
      <c r="I714" s="26">
        <f t="shared" si="62"/>
        <v>21.776724472830264</v>
      </c>
    </row>
    <row r="715" spans="1:9" x14ac:dyDescent="0.25">
      <c r="A715" s="2">
        <v>44565</v>
      </c>
      <c r="B715" s="4">
        <f t="shared" si="59"/>
        <v>2895087467.1210074</v>
      </c>
      <c r="G715" s="26">
        <f t="shared" si="60"/>
        <v>53806.01701595285</v>
      </c>
      <c r="H715" s="26">
        <f t="shared" si="61"/>
        <v>1425.2374640063986</v>
      </c>
      <c r="I715" s="26">
        <f t="shared" si="62"/>
        <v>21.78628116068284</v>
      </c>
    </row>
    <row r="716" spans="1:9" x14ac:dyDescent="0.25">
      <c r="A716" s="2">
        <v>44566</v>
      </c>
      <c r="B716" s="4">
        <f t="shared" si="59"/>
        <v>2926587959.2602148</v>
      </c>
      <c r="G716" s="26">
        <f t="shared" si="60"/>
        <v>54097.9478285472</v>
      </c>
      <c r="H716" s="26">
        <f t="shared" si="61"/>
        <v>1430.3880081081463</v>
      </c>
      <c r="I716" s="26">
        <f t="shared" si="62"/>
        <v>21.797103062372429</v>
      </c>
    </row>
    <row r="717" spans="1:9" x14ac:dyDescent="0.25">
      <c r="A717" s="2">
        <v>44567</v>
      </c>
      <c r="B717" s="4">
        <f t="shared" si="59"/>
        <v>2956038507.6316466</v>
      </c>
      <c r="G717" s="26">
        <f t="shared" si="60"/>
        <v>54369.463006651509</v>
      </c>
      <c r="H717" s="26">
        <f t="shared" si="61"/>
        <v>1435.1700491107636</v>
      </c>
      <c r="I717" s="26">
        <f t="shared" si="62"/>
        <v>21.807115866886505</v>
      </c>
    </row>
    <row r="718" spans="1:9" x14ac:dyDescent="0.25">
      <c r="A718" s="2">
        <v>44568</v>
      </c>
      <c r="B718" s="4">
        <f t="shared" si="59"/>
        <v>2987281998.2165012</v>
      </c>
      <c r="G718" s="26">
        <f t="shared" si="60"/>
        <v>54656.033502409424</v>
      </c>
      <c r="H718" s="26">
        <f t="shared" si="61"/>
        <v>1440.2086243221574</v>
      </c>
      <c r="I718" s="26">
        <f t="shared" si="62"/>
        <v>21.817629780233222</v>
      </c>
    </row>
    <row r="719" spans="1:9" x14ac:dyDescent="0.25">
      <c r="A719" s="2">
        <v>44569</v>
      </c>
      <c r="B719" s="4">
        <f t="shared" si="59"/>
        <v>3013223991.702013</v>
      </c>
      <c r="G719" s="26">
        <f t="shared" si="60"/>
        <v>54892.840987709984</v>
      </c>
      <c r="H719" s="26">
        <f t="shared" si="61"/>
        <v>1444.3656082221041</v>
      </c>
      <c r="I719" s="26">
        <f t="shared" si="62"/>
        <v>21.826276436084438</v>
      </c>
    </row>
    <row r="720" spans="1:9" x14ac:dyDescent="0.25">
      <c r="A720" s="2">
        <v>44570</v>
      </c>
      <c r="B720" s="4">
        <f t="shared" si="59"/>
        <v>3034868169.9465899</v>
      </c>
      <c r="G720" s="26">
        <f t="shared" si="60"/>
        <v>55089.637591352788</v>
      </c>
      <c r="H720" s="26">
        <f t="shared" si="61"/>
        <v>1447.8156837869428</v>
      </c>
      <c r="I720" s="26">
        <f t="shared" si="62"/>
        <v>21.833433823923567</v>
      </c>
    </row>
    <row r="721" spans="1:9" x14ac:dyDescent="0.25">
      <c r="A721" s="2">
        <v>44571</v>
      </c>
      <c r="B721" s="4">
        <f t="shared" si="59"/>
        <v>3068280430.6315532</v>
      </c>
      <c r="G721" s="26">
        <f t="shared" si="60"/>
        <v>55392.06107946836</v>
      </c>
      <c r="H721" s="26">
        <f t="shared" si="61"/>
        <v>1453.1095267118249</v>
      </c>
      <c r="I721" s="26">
        <f t="shared" si="62"/>
        <v>21.844383121304077</v>
      </c>
    </row>
    <row r="722" spans="1:9" x14ac:dyDescent="0.25">
      <c r="A722" s="2">
        <v>44572</v>
      </c>
      <c r="B722" s="4">
        <f t="shared" si="59"/>
        <v>3097743589.819478</v>
      </c>
      <c r="G722" s="26">
        <f t="shared" si="60"/>
        <v>55657.376778100836</v>
      </c>
      <c r="H722" s="26">
        <f t="shared" si="61"/>
        <v>1457.745878873618</v>
      </c>
      <c r="I722" s="26">
        <f t="shared" si="62"/>
        <v>21.853939809156653</v>
      </c>
    </row>
    <row r="723" spans="1:9" x14ac:dyDescent="0.25">
      <c r="A723" s="2">
        <v>44573</v>
      </c>
      <c r="B723" s="4">
        <f t="shared" si="59"/>
        <v>3131449116.4084301</v>
      </c>
      <c r="G723" s="26">
        <f t="shared" si="60"/>
        <v>55959.352358729368</v>
      </c>
      <c r="H723" s="26">
        <f t="shared" si="61"/>
        <v>1463.0139023629624</v>
      </c>
      <c r="I723" s="26">
        <f t="shared" si="62"/>
        <v>21.864761710846242</v>
      </c>
    </row>
    <row r="724" spans="1:9" x14ac:dyDescent="0.25">
      <c r="A724" s="2">
        <v>44574</v>
      </c>
      <c r="B724" s="4">
        <f t="shared" si="59"/>
        <v>3162961203.1658621</v>
      </c>
      <c r="G724" s="26">
        <f t="shared" si="60"/>
        <v>56240.209842832752</v>
      </c>
      <c r="H724" s="26">
        <f t="shared" si="61"/>
        <v>1467.9050175211162</v>
      </c>
      <c r="I724" s="26">
        <f t="shared" si="62"/>
        <v>21.874774515360318</v>
      </c>
    </row>
    <row r="725" spans="1:9" x14ac:dyDescent="0.25">
      <c r="A725" s="2">
        <v>44575</v>
      </c>
      <c r="B725" s="4">
        <f t="shared" ref="B725:B788" si="63">B718*1.07</f>
        <v>3196391738.0916567</v>
      </c>
      <c r="G725" s="26">
        <f t="shared" si="60"/>
        <v>56536.640668611151</v>
      </c>
      <c r="H725" s="26">
        <f t="shared" si="61"/>
        <v>1473.0585182080522</v>
      </c>
      <c r="I725" s="26">
        <f t="shared" si="62"/>
        <v>21.885288428707035</v>
      </c>
    </row>
    <row r="726" spans="1:9" x14ac:dyDescent="0.25">
      <c r="A726" s="2">
        <v>44576</v>
      </c>
      <c r="B726" s="4">
        <f t="shared" si="63"/>
        <v>3224149671.1211543</v>
      </c>
      <c r="G726" s="26">
        <f t="shared" si="60"/>
        <v>56781.596236114696</v>
      </c>
      <c r="H726" s="26">
        <f t="shared" si="61"/>
        <v>1477.3103192599685</v>
      </c>
      <c r="I726" s="26">
        <f t="shared" si="62"/>
        <v>21.893935084558255</v>
      </c>
    </row>
    <row r="727" spans="1:9" x14ac:dyDescent="0.25">
      <c r="A727" s="2">
        <v>44577</v>
      </c>
      <c r="B727" s="4">
        <f t="shared" si="63"/>
        <v>3247308941.8428516</v>
      </c>
      <c r="G727" s="26">
        <f t="shared" si="60"/>
        <v>56985.164225812769</v>
      </c>
      <c r="H727" s="26">
        <f t="shared" si="61"/>
        <v>1480.8390880184802</v>
      </c>
      <c r="I727" s="26">
        <f t="shared" si="62"/>
        <v>21.901092472397384</v>
      </c>
    </row>
    <row r="728" spans="1:9" x14ac:dyDescent="0.25">
      <c r="A728" s="2">
        <v>44578</v>
      </c>
      <c r="B728" s="4">
        <f t="shared" si="63"/>
        <v>3283060060.7757621</v>
      </c>
      <c r="G728" s="26">
        <f t="shared" si="60"/>
        <v>57297.993514395966</v>
      </c>
      <c r="H728" s="26">
        <f t="shared" si="61"/>
        <v>1486.2536788512657</v>
      </c>
      <c r="I728" s="26">
        <f t="shared" si="62"/>
        <v>21.912041769777893</v>
      </c>
    </row>
    <row r="729" spans="1:9" x14ac:dyDescent="0.25">
      <c r="A729" s="2">
        <v>44579</v>
      </c>
      <c r="B729" s="4">
        <f t="shared" si="63"/>
        <v>3314585641.1068416</v>
      </c>
      <c r="G729" s="26">
        <f t="shared" si="60"/>
        <v>57572.43820706955</v>
      </c>
      <c r="H729" s="26">
        <f t="shared" si="61"/>
        <v>1490.995782134084</v>
      </c>
      <c r="I729" s="26">
        <f t="shared" si="62"/>
        <v>21.92159845763047</v>
      </c>
    </row>
    <row r="730" spans="1:9" x14ac:dyDescent="0.25">
      <c r="A730" s="2">
        <v>44580</v>
      </c>
      <c r="B730" s="4">
        <f t="shared" si="63"/>
        <v>3350650554.5570202</v>
      </c>
      <c r="G730" s="26">
        <f t="shared" si="60"/>
        <v>57884.804176545505</v>
      </c>
      <c r="H730" s="26">
        <f t="shared" si="61"/>
        <v>1496.3839646126826</v>
      </c>
      <c r="I730" s="26">
        <f t="shared" si="62"/>
        <v>21.932420359320059</v>
      </c>
    </row>
    <row r="731" spans="1:9" x14ac:dyDescent="0.25">
      <c r="A731" s="30">
        <v>44581</v>
      </c>
      <c r="B731" s="4">
        <f t="shared" si="63"/>
        <v>3384368487.3874726</v>
      </c>
      <c r="G731" s="26">
        <f t="shared" si="60"/>
        <v>58175.325417117114</v>
      </c>
      <c r="H731" s="26">
        <f t="shared" si="61"/>
        <v>1501.3866418120679</v>
      </c>
      <c r="I731" s="26">
        <f t="shared" si="62"/>
        <v>21.942433163834135</v>
      </c>
    </row>
    <row r="732" spans="1:9" x14ac:dyDescent="0.25">
      <c r="A732" s="2">
        <v>44582</v>
      </c>
      <c r="B732" s="4">
        <f t="shared" si="63"/>
        <v>3420139159.7580729</v>
      </c>
      <c r="G732" s="26">
        <f t="shared" si="60"/>
        <v>58481.955847578087</v>
      </c>
      <c r="H732" s="26">
        <f t="shared" si="61"/>
        <v>1506.6576893237125</v>
      </c>
      <c r="I732" s="26">
        <f t="shared" si="62"/>
        <v>21.952947077180852</v>
      </c>
    </row>
    <row r="733" spans="1:9" x14ac:dyDescent="0.25">
      <c r="A733" s="2">
        <v>44583</v>
      </c>
      <c r="B733" s="4">
        <f t="shared" si="63"/>
        <v>3449840148.0996351</v>
      </c>
      <c r="G733" s="26">
        <f t="shared" si="60"/>
        <v>58735.339856849685</v>
      </c>
      <c r="H733" s="26">
        <f t="shared" si="61"/>
        <v>1511.0064702235611</v>
      </c>
      <c r="I733" s="26">
        <f t="shared" si="62"/>
        <v>21.961593733032068</v>
      </c>
    </row>
    <row r="734" spans="1:9" x14ac:dyDescent="0.25">
      <c r="A734" s="2">
        <v>44584</v>
      </c>
      <c r="B734" s="4">
        <f t="shared" si="63"/>
        <v>3474620567.7718515</v>
      </c>
      <c r="G734" s="26">
        <f t="shared" si="60"/>
        <v>58945.912222747487</v>
      </c>
      <c r="H734" s="26">
        <f t="shared" si="61"/>
        <v>1514.6157270983826</v>
      </c>
      <c r="I734" s="26">
        <f t="shared" si="62"/>
        <v>21.968751120871197</v>
      </c>
    </row>
    <row r="735" spans="1:9" x14ac:dyDescent="0.25">
      <c r="A735" s="2">
        <v>44585</v>
      </c>
      <c r="B735" s="4">
        <f t="shared" si="63"/>
        <v>3512874265.0300655</v>
      </c>
      <c r="G735" s="26">
        <f t="shared" si="60"/>
        <v>59269.505355031142</v>
      </c>
      <c r="H735" s="26">
        <f t="shared" si="61"/>
        <v>1520.1538199928045</v>
      </c>
      <c r="I735" s="26">
        <f t="shared" si="62"/>
        <v>21.979700418251706</v>
      </c>
    </row>
    <row r="736" spans="1:9" x14ac:dyDescent="0.25">
      <c r="A736" s="2">
        <v>44586</v>
      </c>
      <c r="B736" s="4">
        <f t="shared" si="63"/>
        <v>3546606635.9843206</v>
      </c>
      <c r="G736" s="26">
        <f t="shared" si="60"/>
        <v>59553.393152567893</v>
      </c>
      <c r="H736" s="26">
        <f t="shared" si="61"/>
        <v>1525.0040864868465</v>
      </c>
      <c r="I736" s="26">
        <f t="shared" si="62"/>
        <v>21.989257106104283</v>
      </c>
    </row>
    <row r="737" spans="1:9" x14ac:dyDescent="0.25">
      <c r="A737" s="2">
        <v>44587</v>
      </c>
      <c r="B737" s="4">
        <f t="shared" si="63"/>
        <v>3585196093.3760118</v>
      </c>
      <c r="G737" s="26">
        <f t="shared" si="60"/>
        <v>59876.507023840422</v>
      </c>
      <c r="H737" s="26">
        <f t="shared" si="61"/>
        <v>1530.5151686757167</v>
      </c>
      <c r="I737" s="26">
        <f t="shared" si="62"/>
        <v>22.000079007793872</v>
      </c>
    </row>
    <row r="738" spans="1:9" x14ac:dyDescent="0.25">
      <c r="A738" s="2">
        <v>44588</v>
      </c>
      <c r="B738" s="4">
        <f t="shared" si="63"/>
        <v>3621274281.5045958</v>
      </c>
      <c r="G738" s="26">
        <f t="shared" si="60"/>
        <v>60177.024531831048</v>
      </c>
      <c r="H738" s="26">
        <f t="shared" si="61"/>
        <v>1535.6319525485158</v>
      </c>
      <c r="I738" s="26">
        <f t="shared" si="62"/>
        <v>22.010091812307948</v>
      </c>
    </row>
    <row r="739" spans="1:9" x14ac:dyDescent="0.25">
      <c r="A739" s="2">
        <v>44589</v>
      </c>
      <c r="B739" s="4">
        <f t="shared" si="63"/>
        <v>3659548900.9411383</v>
      </c>
      <c r="G739" s="26">
        <f t="shared" si="60"/>
        <v>60494.205515413938</v>
      </c>
      <c r="H739" s="26">
        <f t="shared" si="61"/>
        <v>1541.0232280247071</v>
      </c>
      <c r="I739" s="26">
        <f t="shared" si="62"/>
        <v>22.020605725654665</v>
      </c>
    </row>
    <row r="740" spans="1:9" x14ac:dyDescent="0.25">
      <c r="A740" s="2">
        <v>44590</v>
      </c>
      <c r="B740" s="4">
        <f t="shared" si="63"/>
        <v>3691328958.46661</v>
      </c>
      <c r="G740" s="26">
        <f t="shared" si="60"/>
        <v>60756.307972642724</v>
      </c>
      <c r="H740" s="26">
        <f t="shared" si="61"/>
        <v>1545.4712007976527</v>
      </c>
      <c r="I740" s="26">
        <f t="shared" si="62"/>
        <v>22.029252381505884</v>
      </c>
    </row>
    <row r="741" spans="1:9" x14ac:dyDescent="0.25">
      <c r="A741" s="2">
        <v>44591</v>
      </c>
      <c r="B741" s="4">
        <f t="shared" si="63"/>
        <v>3717844007.5158815</v>
      </c>
      <c r="G741" s="26">
        <f t="shared" si="60"/>
        <v>60974.125721619668</v>
      </c>
      <c r="H741" s="26">
        <f t="shared" si="61"/>
        <v>1549.1627816520302</v>
      </c>
      <c r="I741" s="26">
        <f t="shared" si="62"/>
        <v>22.036409769345013</v>
      </c>
    </row>
    <row r="742" spans="1:9" x14ac:dyDescent="0.25">
      <c r="A742" s="2">
        <v>44592</v>
      </c>
      <c r="B742" s="4">
        <f t="shared" si="63"/>
        <v>3758775463.5821705</v>
      </c>
      <c r="G742" s="26">
        <f t="shared" si="60"/>
        <v>61308.853060403686</v>
      </c>
      <c r="H742" s="26">
        <f t="shared" si="61"/>
        <v>1554.8271935816529</v>
      </c>
      <c r="I742" s="26">
        <f t="shared" si="62"/>
        <v>22.047359066725523</v>
      </c>
    </row>
    <row r="743" spans="1:9" x14ac:dyDescent="0.25">
      <c r="A743" s="2">
        <v>44593</v>
      </c>
      <c r="B743" s="4">
        <f t="shared" si="63"/>
        <v>3794869100.5032234</v>
      </c>
      <c r="G743" s="26">
        <f t="shared" si="60"/>
        <v>61602.508881564419</v>
      </c>
      <c r="H743" s="26">
        <f t="shared" si="61"/>
        <v>1559.7880903947728</v>
      </c>
      <c r="I743" s="26">
        <f t="shared" si="62"/>
        <v>22.0569157545781</v>
      </c>
    </row>
    <row r="744" spans="1:9" x14ac:dyDescent="0.25">
      <c r="A744" s="2">
        <v>44594</v>
      </c>
      <c r="B744" s="4">
        <f t="shared" si="63"/>
        <v>3836159819.912333</v>
      </c>
      <c r="G744" s="26">
        <f t="shared" si="60"/>
        <v>61936.740468903699</v>
      </c>
      <c r="H744" s="26">
        <f t="shared" si="61"/>
        <v>1565.4248755283713</v>
      </c>
      <c r="I744" s="26">
        <f t="shared" si="62"/>
        <v>22.067737656267688</v>
      </c>
    </row>
    <row r="745" spans="1:9" x14ac:dyDescent="0.25">
      <c r="A745" s="2">
        <v>44595</v>
      </c>
      <c r="B745" s="4">
        <f t="shared" si="63"/>
        <v>3874763481.2099175</v>
      </c>
      <c r="G745" s="26">
        <f t="shared" si="60"/>
        <v>62247.598196315317</v>
      </c>
      <c r="H745" s="26">
        <f t="shared" si="61"/>
        <v>1570.6583687475943</v>
      </c>
      <c r="I745" s="26">
        <f t="shared" si="62"/>
        <v>22.077750460781765</v>
      </c>
    </row>
    <row r="746" spans="1:9" x14ac:dyDescent="0.25">
      <c r="A746" s="2">
        <v>44596</v>
      </c>
      <c r="B746" s="4">
        <f t="shared" si="63"/>
        <v>3915717324.0070181</v>
      </c>
      <c r="G746" s="26">
        <f t="shared" si="60"/>
        <v>62575.69275690856</v>
      </c>
      <c r="H746" s="26">
        <f t="shared" si="61"/>
        <v>1576.1726144826159</v>
      </c>
      <c r="I746" s="26">
        <f t="shared" si="62"/>
        <v>22.088264374128482</v>
      </c>
    </row>
    <row r="747" spans="1:9" x14ac:dyDescent="0.25">
      <c r="A747" s="2">
        <v>44597</v>
      </c>
      <c r="B747" s="4">
        <f t="shared" si="63"/>
        <v>3949721985.5592728</v>
      </c>
      <c r="G747" s="26">
        <f t="shared" si="60"/>
        <v>62846.813646829163</v>
      </c>
      <c r="H747" s="26">
        <f t="shared" si="61"/>
        <v>1580.7220416081664</v>
      </c>
      <c r="I747" s="26">
        <f t="shared" si="62"/>
        <v>22.096911029979697</v>
      </c>
    </row>
    <row r="748" spans="1:9" x14ac:dyDescent="0.25">
      <c r="A748" s="2">
        <v>44598</v>
      </c>
      <c r="B748" s="4">
        <f t="shared" si="63"/>
        <v>3978093088.0419936</v>
      </c>
      <c r="G748" s="26">
        <f t="shared" si="60"/>
        <v>63072.126078339817</v>
      </c>
      <c r="H748" s="26">
        <f t="shared" si="61"/>
        <v>1584.4978241797726</v>
      </c>
      <c r="I748" s="26">
        <f t="shared" si="62"/>
        <v>22.104068417818826</v>
      </c>
    </row>
    <row r="749" spans="1:9" x14ac:dyDescent="0.25">
      <c r="A749" s="2">
        <v>44599</v>
      </c>
      <c r="B749" s="4">
        <f t="shared" si="63"/>
        <v>4021889746.0329227</v>
      </c>
      <c r="G749" s="26">
        <f t="shared" si="60"/>
        <v>63418.370729883332</v>
      </c>
      <c r="H749" s="26">
        <f t="shared" si="61"/>
        <v>1590.2914363708528</v>
      </c>
      <c r="I749" s="26">
        <f t="shared" si="62"/>
        <v>22.115017715199336</v>
      </c>
    </row>
    <row r="750" spans="1:9" x14ac:dyDescent="0.25">
      <c r="A750" s="2">
        <v>44600</v>
      </c>
      <c r="B750" s="4">
        <f t="shared" si="63"/>
        <v>4060509937.5384493</v>
      </c>
      <c r="G750" s="26">
        <f t="shared" si="60"/>
        <v>63722.130673247651</v>
      </c>
      <c r="H750" s="26">
        <f t="shared" si="61"/>
        <v>1595.3654868834685</v>
      </c>
      <c r="I750" s="26">
        <f t="shared" si="62"/>
        <v>22.124574403051913</v>
      </c>
    </row>
    <row r="751" spans="1:9" x14ac:dyDescent="0.25">
      <c r="A751" s="30">
        <v>44601</v>
      </c>
      <c r="B751" s="4">
        <f t="shared" si="63"/>
        <v>4104691007.3061967</v>
      </c>
      <c r="G751" s="26">
        <f t="shared" si="60"/>
        <v>64067.86251550926</v>
      </c>
      <c r="H751" s="26">
        <f t="shared" si="61"/>
        <v>1601.1308421355691</v>
      </c>
      <c r="I751" s="26">
        <f t="shared" si="62"/>
        <v>22.135396304741501</v>
      </c>
    </row>
    <row r="752" spans="1:9" x14ac:dyDescent="0.25">
      <c r="A752" s="2">
        <v>44602</v>
      </c>
      <c r="B752" s="4">
        <f t="shared" si="63"/>
        <v>4145996924.8946118</v>
      </c>
      <c r="G752" s="26">
        <f t="shared" si="60"/>
        <v>64389.416249059221</v>
      </c>
      <c r="H752" s="26">
        <f t="shared" si="61"/>
        <v>1606.4837067389115</v>
      </c>
      <c r="I752" s="26">
        <f t="shared" si="62"/>
        <v>22.145409109255578</v>
      </c>
    </row>
    <row r="753" spans="1:9" x14ac:dyDescent="0.25">
      <c r="A753" s="2">
        <v>44603</v>
      </c>
      <c r="B753" s="4">
        <f t="shared" si="63"/>
        <v>4189817536.6875095</v>
      </c>
      <c r="G753" s="26">
        <f t="shared" si="60"/>
        <v>64728.799901492916</v>
      </c>
      <c r="H753" s="26">
        <f t="shared" si="61"/>
        <v>1612.123727576371</v>
      </c>
      <c r="I753" s="26">
        <f t="shared" si="62"/>
        <v>22.155923022602295</v>
      </c>
    </row>
    <row r="754" spans="1:9" x14ac:dyDescent="0.25">
      <c r="A754" s="2">
        <v>44604</v>
      </c>
      <c r="B754" s="4">
        <f t="shared" si="63"/>
        <v>4226202524.5484223</v>
      </c>
      <c r="G754" s="26">
        <f t="shared" si="60"/>
        <v>65009.24953072772</v>
      </c>
      <c r="H754" s="26">
        <f t="shared" si="61"/>
        <v>1616.7769231392119</v>
      </c>
      <c r="I754" s="26">
        <f t="shared" si="62"/>
        <v>22.164569678453514</v>
      </c>
    </row>
    <row r="755" spans="1:9" x14ac:dyDescent="0.25">
      <c r="A755" s="2">
        <v>44605</v>
      </c>
      <c r="B755" s="4">
        <f t="shared" si="63"/>
        <v>4256559604.2049336</v>
      </c>
      <c r="G755" s="26">
        <f t="shared" si="60"/>
        <v>65242.314522133056</v>
      </c>
      <c r="H755" s="26">
        <f t="shared" si="61"/>
        <v>1620.6388279952696</v>
      </c>
      <c r="I755" s="26">
        <f t="shared" si="62"/>
        <v>22.171727066292643</v>
      </c>
    </row>
    <row r="756" spans="1:9" x14ac:dyDescent="0.25">
      <c r="A756" s="2">
        <v>44606</v>
      </c>
      <c r="B756" s="4">
        <f t="shared" si="63"/>
        <v>4303422028.255228</v>
      </c>
      <c r="G756" s="26">
        <f t="shared" si="60"/>
        <v>65600.472774631955</v>
      </c>
      <c r="H756" s="26">
        <f t="shared" si="61"/>
        <v>1626.5645873923024</v>
      </c>
      <c r="I756" s="26">
        <f t="shared" si="62"/>
        <v>22.182676363673153</v>
      </c>
    </row>
    <row r="757" spans="1:9" x14ac:dyDescent="0.25">
      <c r="A757" s="2">
        <v>44607</v>
      </c>
      <c r="B757" s="4">
        <f t="shared" si="63"/>
        <v>4344745633.1661406</v>
      </c>
      <c r="G757" s="26">
        <f t="shared" si="60"/>
        <v>65914.684503273937</v>
      </c>
      <c r="H757" s="26">
        <f t="shared" si="61"/>
        <v>1631.7543725409259</v>
      </c>
      <c r="I757" s="26">
        <f t="shared" si="62"/>
        <v>22.192233051525729</v>
      </c>
    </row>
    <row r="758" spans="1:9" x14ac:dyDescent="0.25">
      <c r="A758" s="2">
        <v>44608</v>
      </c>
      <c r="B758" s="4">
        <f t="shared" si="63"/>
        <v>4392019377.8176308</v>
      </c>
      <c r="G758" s="26">
        <f t="shared" si="60"/>
        <v>66272.312301726968</v>
      </c>
      <c r="H758" s="26">
        <f t="shared" si="61"/>
        <v>1637.6512304830169</v>
      </c>
      <c r="I758" s="26">
        <f t="shared" si="62"/>
        <v>22.203054953215318</v>
      </c>
    </row>
    <row r="759" spans="1:9" x14ac:dyDescent="0.25">
      <c r="A759" s="2">
        <v>44609</v>
      </c>
      <c r="B759" s="4">
        <f t="shared" si="63"/>
        <v>4436216709.6372347</v>
      </c>
      <c r="G759" s="26">
        <f t="shared" si="60"/>
        <v>66604.93007005738</v>
      </c>
      <c r="H759" s="26">
        <f t="shared" si="61"/>
        <v>1643.1261892269135</v>
      </c>
      <c r="I759" s="26">
        <f t="shared" si="62"/>
        <v>22.213067757729394</v>
      </c>
    </row>
    <row r="760" spans="1:9" x14ac:dyDescent="0.25">
      <c r="A760" s="2">
        <v>44610</v>
      </c>
      <c r="B760" s="4">
        <f t="shared" si="63"/>
        <v>4483104764.2556353</v>
      </c>
      <c r="G760" s="26">
        <f t="shared" si="60"/>
        <v>66955.991249892162</v>
      </c>
      <c r="H760" s="26">
        <f t="shared" si="61"/>
        <v>1648.8948539864382</v>
      </c>
      <c r="I760" s="26">
        <f t="shared" si="62"/>
        <v>22.223581671076111</v>
      </c>
    </row>
    <row r="761" spans="1:9" x14ac:dyDescent="0.25">
      <c r="A761" s="2">
        <v>44611</v>
      </c>
      <c r="B761" s="4">
        <f t="shared" si="63"/>
        <v>4522036701.2668123</v>
      </c>
      <c r="G761" s="26">
        <f t="shared" si="60"/>
        <v>67246.090602107215</v>
      </c>
      <c r="H761" s="26">
        <f t="shared" si="61"/>
        <v>1653.6541848534871</v>
      </c>
      <c r="I761" s="26">
        <f t="shared" si="62"/>
        <v>22.232228326927327</v>
      </c>
    </row>
    <row r="762" spans="1:9" x14ac:dyDescent="0.25">
      <c r="A762" s="2">
        <v>44612</v>
      </c>
      <c r="B762" s="4">
        <f t="shared" si="63"/>
        <v>4554518776.499279</v>
      </c>
      <c r="G762" s="26">
        <f t="shared" si="60"/>
        <v>67487.174903823601</v>
      </c>
      <c r="H762" s="26">
        <f t="shared" si="61"/>
        <v>1657.604176367671</v>
      </c>
      <c r="I762" s="26">
        <f t="shared" si="62"/>
        <v>22.239385714766456</v>
      </c>
    </row>
    <row r="763" spans="1:9" x14ac:dyDescent="0.25">
      <c r="A763" s="2">
        <v>44613</v>
      </c>
      <c r="B763" s="4">
        <f t="shared" si="63"/>
        <v>4604661570.2330942</v>
      </c>
      <c r="G763" s="26">
        <f t="shared" si="60"/>
        <v>67857.656680975168</v>
      </c>
      <c r="H763" s="26">
        <f t="shared" si="61"/>
        <v>1663.6650971323686</v>
      </c>
      <c r="I763" s="26">
        <f t="shared" si="62"/>
        <v>22.250335012146966</v>
      </c>
    </row>
    <row r="764" spans="1:9" x14ac:dyDescent="0.25">
      <c r="A764" s="2">
        <v>44614</v>
      </c>
      <c r="B764" s="4">
        <f t="shared" si="63"/>
        <v>4648877827.487771</v>
      </c>
      <c r="G764" s="26">
        <f t="shared" si="60"/>
        <v>68182.679820374993</v>
      </c>
      <c r="H764" s="26">
        <f t="shared" si="61"/>
        <v>1668.9732567224055</v>
      </c>
      <c r="I764" s="26">
        <f t="shared" si="62"/>
        <v>22.259891699999542</v>
      </c>
    </row>
    <row r="765" spans="1:9" x14ac:dyDescent="0.25">
      <c r="A765" s="2">
        <v>44615</v>
      </c>
      <c r="B765" s="4">
        <f t="shared" si="63"/>
        <v>4699460734.2648649</v>
      </c>
      <c r="G765" s="26">
        <f t="shared" si="60"/>
        <v>68552.612891594908</v>
      </c>
      <c r="H765" s="26">
        <f t="shared" si="61"/>
        <v>1675.004616815356</v>
      </c>
      <c r="I765" s="26">
        <f t="shared" si="62"/>
        <v>22.270713601689131</v>
      </c>
    </row>
    <row r="766" spans="1:9" x14ac:dyDescent="0.25">
      <c r="A766" s="2">
        <v>44616</v>
      </c>
      <c r="B766" s="4">
        <f t="shared" si="63"/>
        <v>4746751879.311841</v>
      </c>
      <c r="G766" s="26">
        <f t="shared" si="60"/>
        <v>68896.675386493371</v>
      </c>
      <c r="H766" s="26">
        <f t="shared" si="61"/>
        <v>1680.6044545599259</v>
      </c>
      <c r="I766" s="26">
        <f t="shared" si="62"/>
        <v>22.280726406203208</v>
      </c>
    </row>
    <row r="767" spans="1:9" x14ac:dyDescent="0.25">
      <c r="A767" s="2">
        <v>44617</v>
      </c>
      <c r="B767" s="4">
        <f t="shared" si="63"/>
        <v>4796922097.7535295</v>
      </c>
      <c r="G767" s="26">
        <f t="shared" si="60"/>
        <v>69259.815894597414</v>
      </c>
      <c r="H767" s="26">
        <f t="shared" si="61"/>
        <v>1686.5046974963993</v>
      </c>
      <c r="I767" s="26">
        <f t="shared" si="62"/>
        <v>22.291240319549924</v>
      </c>
    </row>
    <row r="768" spans="1:9" x14ac:dyDescent="0.25">
      <c r="A768" s="2">
        <v>44618</v>
      </c>
      <c r="B768" s="4">
        <f t="shared" si="63"/>
        <v>4838579270.3554897</v>
      </c>
      <c r="G768" s="26">
        <f t="shared" si="60"/>
        <v>69559.896997878663</v>
      </c>
      <c r="H768" s="26">
        <f t="shared" si="61"/>
        <v>1691.3725845207382</v>
      </c>
      <c r="I768" s="26">
        <f t="shared" si="62"/>
        <v>22.299886975401144</v>
      </c>
    </row>
    <row r="769" spans="1:9" x14ac:dyDescent="0.25">
      <c r="A769" s="2">
        <v>44619</v>
      </c>
      <c r="B769" s="4">
        <f t="shared" si="63"/>
        <v>4873335090.854229</v>
      </c>
      <c r="G769" s="26">
        <f t="shared" si="60"/>
        <v>69809.276538682374</v>
      </c>
      <c r="H769" s="26">
        <f t="shared" si="61"/>
        <v>1695.4126718723583</v>
      </c>
      <c r="I769" s="26">
        <f t="shared" si="62"/>
        <v>22.307044363240273</v>
      </c>
    </row>
    <row r="770" spans="1:9" x14ac:dyDescent="0.25">
      <c r="A770" s="30">
        <v>44620</v>
      </c>
      <c r="B770" s="4">
        <f t="shared" si="63"/>
        <v>4926987880.1494112</v>
      </c>
      <c r="G770" s="26">
        <f t="shared" si="60"/>
        <v>70192.505868856199</v>
      </c>
      <c r="H770" s="26">
        <f t="shared" si="61"/>
        <v>1701.6118369168141</v>
      </c>
      <c r="I770" s="26">
        <f t="shared" si="62"/>
        <v>22.317993660620782</v>
      </c>
    </row>
    <row r="771" spans="1:9" x14ac:dyDescent="0.25">
      <c r="A771" s="2">
        <v>44621</v>
      </c>
      <c r="B771" s="4">
        <f t="shared" si="63"/>
        <v>4974299275.4119148</v>
      </c>
      <c r="G771" s="26">
        <f t="shared" ref="G771:G834" si="64">SQRT(B771)</f>
        <v>70528.712418503113</v>
      </c>
      <c r="H771" s="26">
        <f t="shared" ref="H771:H834" si="65">B771^(1/3)</f>
        <v>1707.0410709653131</v>
      </c>
      <c r="I771" s="26">
        <f t="shared" ref="I771:I834" si="66">LN(B771)</f>
        <v>22.327550348473359</v>
      </c>
    </row>
    <row r="772" spans="1:9" x14ac:dyDescent="0.25">
      <c r="A772" s="2">
        <v>44622</v>
      </c>
      <c r="B772" s="4">
        <f t="shared" si="63"/>
        <v>5028422985.6634054</v>
      </c>
      <c r="G772" s="26">
        <f t="shared" si="64"/>
        <v>70911.374162847846</v>
      </c>
      <c r="H772" s="26">
        <f t="shared" si="65"/>
        <v>1713.2100010850604</v>
      </c>
      <c r="I772" s="26">
        <f t="shared" si="66"/>
        <v>22.338372250162948</v>
      </c>
    </row>
    <row r="773" spans="1:9" x14ac:dyDescent="0.25">
      <c r="A773" s="2">
        <v>44623</v>
      </c>
      <c r="B773" s="4">
        <f t="shared" si="63"/>
        <v>5079024510.8636703</v>
      </c>
      <c r="G773" s="26">
        <f t="shared" si="64"/>
        <v>71267.275174961411</v>
      </c>
      <c r="H773" s="26">
        <f t="shared" si="65"/>
        <v>1718.9375662106368</v>
      </c>
      <c r="I773" s="26">
        <f t="shared" si="66"/>
        <v>22.348385054677024</v>
      </c>
    </row>
    <row r="774" spans="1:9" x14ac:dyDescent="0.25">
      <c r="A774" s="2">
        <v>44624</v>
      </c>
      <c r="B774" s="4">
        <f t="shared" si="63"/>
        <v>5132706644.5962772</v>
      </c>
      <c r="G774" s="26">
        <f t="shared" si="64"/>
        <v>71642.910637384615</v>
      </c>
      <c r="H774" s="26">
        <f t="shared" si="65"/>
        <v>1724.9723885067187</v>
      </c>
      <c r="I774" s="26">
        <f t="shared" si="66"/>
        <v>22.358898968023741</v>
      </c>
    </row>
    <row r="775" spans="1:9" x14ac:dyDescent="0.25">
      <c r="A775" s="2">
        <v>44625</v>
      </c>
      <c r="B775" s="4">
        <f t="shared" si="63"/>
        <v>5177279819.2803745</v>
      </c>
      <c r="G775" s="26">
        <f t="shared" si="64"/>
        <v>71953.316944254722</v>
      </c>
      <c r="H775" s="26">
        <f t="shared" si="65"/>
        <v>1729.9513077589554</v>
      </c>
      <c r="I775" s="26">
        <f t="shared" si="66"/>
        <v>22.367545623874957</v>
      </c>
    </row>
    <row r="776" spans="1:9" x14ac:dyDescent="0.25">
      <c r="A776" s="2">
        <v>44626</v>
      </c>
      <c r="B776" s="4">
        <f t="shared" si="63"/>
        <v>5214468547.2140255</v>
      </c>
      <c r="G776" s="26">
        <f t="shared" si="64"/>
        <v>72211.27714709127</v>
      </c>
      <c r="H776" s="26">
        <f t="shared" si="65"/>
        <v>1734.0835459549385</v>
      </c>
      <c r="I776" s="26">
        <f t="shared" si="66"/>
        <v>22.374703011714086</v>
      </c>
    </row>
    <row r="777" spans="1:9" x14ac:dyDescent="0.25">
      <c r="A777" s="2">
        <v>44627</v>
      </c>
      <c r="B777" s="4">
        <f t="shared" si="63"/>
        <v>5271877031.7598705</v>
      </c>
      <c r="G777" s="26">
        <f t="shared" si="64"/>
        <v>72607.692648643439</v>
      </c>
      <c r="H777" s="26">
        <f t="shared" si="65"/>
        <v>1740.4241085097622</v>
      </c>
      <c r="I777" s="26">
        <f t="shared" si="66"/>
        <v>22.385652309094596</v>
      </c>
    </row>
    <row r="778" spans="1:9" x14ac:dyDescent="0.25">
      <c r="A778" s="2">
        <v>44628</v>
      </c>
      <c r="B778" s="4">
        <f t="shared" si="63"/>
        <v>5322500224.6907492</v>
      </c>
      <c r="G778" s="26">
        <f t="shared" si="64"/>
        <v>72955.467407801247</v>
      </c>
      <c r="H778" s="26">
        <f t="shared" si="65"/>
        <v>1745.977178618791</v>
      </c>
      <c r="I778" s="26">
        <f t="shared" si="66"/>
        <v>22.395208996947172</v>
      </c>
    </row>
    <row r="779" spans="1:9" x14ac:dyDescent="0.25">
      <c r="A779" s="2">
        <v>44629</v>
      </c>
      <c r="B779" s="4">
        <f t="shared" si="63"/>
        <v>5380412594.6598444</v>
      </c>
      <c r="G779" s="26">
        <f t="shared" si="64"/>
        <v>73351.295794006553</v>
      </c>
      <c r="H779" s="26">
        <f t="shared" si="65"/>
        <v>1752.2868166168282</v>
      </c>
      <c r="I779" s="26">
        <f t="shared" si="66"/>
        <v>22.406030898636761</v>
      </c>
    </row>
    <row r="780" spans="1:9" x14ac:dyDescent="0.25">
      <c r="A780" s="2">
        <v>44630</v>
      </c>
      <c r="B780" s="4">
        <f t="shared" si="63"/>
        <v>5434556226.6241274</v>
      </c>
      <c r="G780" s="26">
        <f t="shared" si="64"/>
        <v>73719.442663547903</v>
      </c>
      <c r="H780" s="26">
        <f t="shared" si="65"/>
        <v>1758.145022472796</v>
      </c>
      <c r="I780" s="26">
        <f t="shared" si="66"/>
        <v>22.416043703150837</v>
      </c>
    </row>
    <row r="781" spans="1:9" x14ac:dyDescent="0.25">
      <c r="A781" s="2">
        <v>44631</v>
      </c>
      <c r="B781" s="4">
        <f t="shared" si="63"/>
        <v>5491996109.7180166</v>
      </c>
      <c r="G781" s="26">
        <f t="shared" si="64"/>
        <v>74108.003007219246</v>
      </c>
      <c r="H781" s="26">
        <f t="shared" si="65"/>
        <v>1764.3174937654876</v>
      </c>
      <c r="I781" s="26">
        <f t="shared" si="66"/>
        <v>22.426557616497554</v>
      </c>
    </row>
    <row r="782" spans="1:9" x14ac:dyDescent="0.25">
      <c r="A782" s="2">
        <v>44632</v>
      </c>
      <c r="B782" s="4">
        <f t="shared" si="63"/>
        <v>5539689406.6300011</v>
      </c>
      <c r="G782" s="26">
        <f t="shared" si="64"/>
        <v>74429.089787730176</v>
      </c>
      <c r="H782" s="26">
        <f t="shared" si="65"/>
        <v>1769.4099777932329</v>
      </c>
      <c r="I782" s="26">
        <f t="shared" si="66"/>
        <v>22.435204272348773</v>
      </c>
    </row>
    <row r="783" spans="1:9" x14ac:dyDescent="0.25">
      <c r="A783" s="2">
        <v>44633</v>
      </c>
      <c r="B783" s="4">
        <f t="shared" si="63"/>
        <v>5579481345.5190077</v>
      </c>
      <c r="G783" s="26">
        <f t="shared" si="64"/>
        <v>74695.925896390137</v>
      </c>
      <c r="H783" s="26">
        <f t="shared" si="65"/>
        <v>1773.6364687134096</v>
      </c>
      <c r="I783" s="26">
        <f t="shared" si="66"/>
        <v>22.442361660187903</v>
      </c>
    </row>
    <row r="784" spans="1:9" x14ac:dyDescent="0.25">
      <c r="A784" s="2">
        <v>44634</v>
      </c>
      <c r="B784" s="4">
        <f t="shared" si="63"/>
        <v>5640908423.9830618</v>
      </c>
      <c r="G784" s="26">
        <f t="shared" si="64"/>
        <v>75105.98127967614</v>
      </c>
      <c r="H784" s="26">
        <f t="shared" si="65"/>
        <v>1780.1216539316345</v>
      </c>
      <c r="I784" s="26">
        <f t="shared" si="66"/>
        <v>22.453310957568412</v>
      </c>
    </row>
    <row r="785" spans="1:9" x14ac:dyDescent="0.25">
      <c r="A785" s="2">
        <v>44635</v>
      </c>
      <c r="B785" s="4">
        <f t="shared" si="63"/>
        <v>5695075240.4191017</v>
      </c>
      <c r="G785" s="26">
        <f t="shared" si="64"/>
        <v>75465.722287798329</v>
      </c>
      <c r="H785" s="26">
        <f t="shared" si="65"/>
        <v>1785.8013846929755</v>
      </c>
      <c r="I785" s="26">
        <f t="shared" si="66"/>
        <v>22.462867645420989</v>
      </c>
    </row>
    <row r="786" spans="1:9" x14ac:dyDescent="0.25">
      <c r="A786" s="2">
        <v>44636</v>
      </c>
      <c r="B786" s="4">
        <f t="shared" si="63"/>
        <v>5757041476.2860336</v>
      </c>
      <c r="G786" s="26">
        <f t="shared" si="64"/>
        <v>75875.17035424721</v>
      </c>
      <c r="H786" s="26">
        <f t="shared" si="65"/>
        <v>1792.2549399924326</v>
      </c>
      <c r="I786" s="26">
        <f t="shared" si="66"/>
        <v>22.473689547110578</v>
      </c>
    </row>
    <row r="787" spans="1:9" x14ac:dyDescent="0.25">
      <c r="A787" s="2">
        <v>44637</v>
      </c>
      <c r="B787" s="4">
        <f t="shared" si="63"/>
        <v>5814975162.4878168</v>
      </c>
      <c r="G787" s="26">
        <f t="shared" si="64"/>
        <v>76255.98443720871</v>
      </c>
      <c r="H787" s="26">
        <f t="shared" si="65"/>
        <v>1798.246766379121</v>
      </c>
      <c r="I787" s="26">
        <f t="shared" si="66"/>
        <v>22.483702351624654</v>
      </c>
    </row>
    <row r="788" spans="1:9" x14ac:dyDescent="0.25">
      <c r="A788" s="30">
        <v>44638</v>
      </c>
      <c r="B788" s="4">
        <f t="shared" si="63"/>
        <v>5876435837.3982782</v>
      </c>
      <c r="G788" s="26">
        <f t="shared" si="64"/>
        <v>76657.914382001545</v>
      </c>
      <c r="H788" s="26">
        <f t="shared" si="65"/>
        <v>1804.5600263211472</v>
      </c>
      <c r="I788" s="26">
        <f t="shared" si="66"/>
        <v>22.494216264971371</v>
      </c>
    </row>
    <row r="789" spans="1:9" x14ac:dyDescent="0.25">
      <c r="A789" s="2">
        <v>44639</v>
      </c>
      <c r="B789" s="33">
        <f t="shared" ref="B789:B852" si="67">B782*1.07</f>
        <v>5927467665.0941019</v>
      </c>
      <c r="G789" s="26">
        <f t="shared" si="64"/>
        <v>76990.049130352563</v>
      </c>
      <c r="H789" s="26">
        <f t="shared" si="65"/>
        <v>1809.7686654371901</v>
      </c>
      <c r="I789" s="26">
        <f t="shared" si="66"/>
        <v>22.502862920822587</v>
      </c>
    </row>
    <row r="790" spans="1:9" x14ac:dyDescent="0.25">
      <c r="A790" s="2">
        <v>44640</v>
      </c>
      <c r="B790" s="4">
        <f t="shared" si="67"/>
        <v>5970045039.7053385</v>
      </c>
      <c r="G790" s="26">
        <f t="shared" si="64"/>
        <v>77266.066547387658</v>
      </c>
      <c r="H790" s="26">
        <f t="shared" si="65"/>
        <v>1814.0915589034219</v>
      </c>
      <c r="I790" s="26">
        <f t="shared" si="66"/>
        <v>22.510020308661716</v>
      </c>
    </row>
    <row r="791" spans="1:9" x14ac:dyDescent="0.25">
      <c r="A791" s="2">
        <v>44641</v>
      </c>
      <c r="B791" s="4">
        <f t="shared" si="67"/>
        <v>6035772013.6618767</v>
      </c>
      <c r="G791" s="26">
        <f t="shared" si="64"/>
        <v>77690.231134048488</v>
      </c>
      <c r="H791" s="26">
        <f t="shared" si="65"/>
        <v>1820.7246655009897</v>
      </c>
      <c r="I791" s="26">
        <f t="shared" si="66"/>
        <v>22.520969606042225</v>
      </c>
    </row>
    <row r="792" spans="1:9" x14ac:dyDescent="0.25">
      <c r="A792" s="2">
        <v>44642</v>
      </c>
      <c r="B792" s="4">
        <f t="shared" si="67"/>
        <v>6093730507.2484388</v>
      </c>
      <c r="G792" s="26">
        <f t="shared" si="64"/>
        <v>78062.35012634733</v>
      </c>
      <c r="H792" s="26">
        <f t="shared" si="65"/>
        <v>1826.5339459328834</v>
      </c>
      <c r="I792" s="26">
        <f t="shared" si="66"/>
        <v>22.530526293894802</v>
      </c>
    </row>
    <row r="793" spans="1:9" x14ac:dyDescent="0.25">
      <c r="A793" s="2">
        <v>44643</v>
      </c>
      <c r="B793" s="4">
        <f t="shared" si="67"/>
        <v>6160034379.6260567</v>
      </c>
      <c r="G793" s="26">
        <f t="shared" si="64"/>
        <v>78485.886499587024</v>
      </c>
      <c r="H793" s="26">
        <f t="shared" si="65"/>
        <v>1833.1347011610133</v>
      </c>
      <c r="I793" s="26">
        <f t="shared" si="66"/>
        <v>22.541348195584391</v>
      </c>
    </row>
    <row r="794" spans="1:9" x14ac:dyDescent="0.25">
      <c r="A794" s="2">
        <v>44644</v>
      </c>
      <c r="B794" s="4">
        <f t="shared" si="67"/>
        <v>6222023423.8619642</v>
      </c>
      <c r="G794" s="26">
        <f t="shared" si="64"/>
        <v>78879.803649996262</v>
      </c>
      <c r="H794" s="26">
        <f t="shared" si="65"/>
        <v>1839.2631958453799</v>
      </c>
      <c r="I794" s="26">
        <f t="shared" si="66"/>
        <v>22.551361000098467</v>
      </c>
    </row>
    <row r="795" spans="1:9" x14ac:dyDescent="0.25">
      <c r="A795" s="2">
        <v>44645</v>
      </c>
      <c r="B795" s="4">
        <f t="shared" si="67"/>
        <v>6287786346.0161581</v>
      </c>
      <c r="G795" s="26">
        <f t="shared" si="64"/>
        <v>79295.563217724601</v>
      </c>
      <c r="H795" s="26">
        <f t="shared" si="65"/>
        <v>1845.7204557021876</v>
      </c>
      <c r="I795" s="26">
        <f t="shared" si="66"/>
        <v>22.561874913445184</v>
      </c>
    </row>
    <row r="796" spans="1:9" x14ac:dyDescent="0.25">
      <c r="A796" s="2">
        <v>44646</v>
      </c>
      <c r="B796" s="4">
        <f t="shared" si="67"/>
        <v>6342390401.6506891</v>
      </c>
      <c r="G796" s="26">
        <f t="shared" si="64"/>
        <v>79639.126072871295</v>
      </c>
      <c r="H796" s="26">
        <f t="shared" si="65"/>
        <v>1851.047899302084</v>
      </c>
      <c r="I796" s="26">
        <f t="shared" si="66"/>
        <v>22.570521569296403</v>
      </c>
    </row>
    <row r="797" spans="1:9" x14ac:dyDescent="0.25">
      <c r="A797" s="2">
        <v>44647</v>
      </c>
      <c r="B797" s="4">
        <f t="shared" si="67"/>
        <v>6387948192.4847126</v>
      </c>
      <c r="G797" s="26">
        <f t="shared" si="64"/>
        <v>79924.640709137457</v>
      </c>
      <c r="H797" s="26">
        <f t="shared" si="65"/>
        <v>1855.4693941717844</v>
      </c>
      <c r="I797" s="26">
        <f t="shared" si="66"/>
        <v>22.577678957135532</v>
      </c>
    </row>
    <row r="798" spans="1:9" x14ac:dyDescent="0.25">
      <c r="A798" s="2">
        <v>44648</v>
      </c>
      <c r="B798" s="4">
        <f t="shared" si="67"/>
        <v>6458276054.6182089</v>
      </c>
      <c r="G798" s="26">
        <f t="shared" si="64"/>
        <v>80363.399969253471</v>
      </c>
      <c r="H798" s="26">
        <f t="shared" si="65"/>
        <v>1862.2537961054472</v>
      </c>
      <c r="I798" s="26">
        <f t="shared" si="66"/>
        <v>22.588628254516042</v>
      </c>
    </row>
    <row r="799" spans="1:9" x14ac:dyDescent="0.25">
      <c r="A799" s="2">
        <v>44649</v>
      </c>
      <c r="B799" s="4">
        <f t="shared" si="67"/>
        <v>6520291642.7558298</v>
      </c>
      <c r="G799" s="26">
        <f t="shared" si="64"/>
        <v>80748.322847944219</v>
      </c>
      <c r="H799" s="26">
        <f t="shared" si="65"/>
        <v>1868.1955811221062</v>
      </c>
      <c r="I799" s="26">
        <f t="shared" si="66"/>
        <v>22.598184942368619</v>
      </c>
    </row>
    <row r="800" spans="1:9" x14ac:dyDescent="0.25">
      <c r="A800" s="2">
        <v>44650</v>
      </c>
      <c r="B800" s="4">
        <f t="shared" si="67"/>
        <v>6591236786.1998806</v>
      </c>
      <c r="G800" s="26">
        <f t="shared" si="64"/>
        <v>81186.432279044515</v>
      </c>
      <c r="H800" s="26">
        <f t="shared" si="65"/>
        <v>1874.9468937800063</v>
      </c>
      <c r="I800" s="26">
        <f t="shared" si="66"/>
        <v>22.609006844058207</v>
      </c>
    </row>
    <row r="801" spans="1:9" x14ac:dyDescent="0.25">
      <c r="A801" s="2">
        <v>44651</v>
      </c>
      <c r="B801" s="4">
        <f t="shared" si="67"/>
        <v>6657565063.5323019</v>
      </c>
      <c r="G801" s="26">
        <f t="shared" si="64"/>
        <v>81593.903347813321</v>
      </c>
      <c r="H801" s="26">
        <f t="shared" si="65"/>
        <v>1881.2151740458935</v>
      </c>
      <c r="I801" s="26">
        <f t="shared" si="66"/>
        <v>22.619019648572284</v>
      </c>
    </row>
    <row r="802" spans="1:9" x14ac:dyDescent="0.25">
      <c r="A802" s="2">
        <v>44652</v>
      </c>
      <c r="B802" s="4">
        <f t="shared" si="67"/>
        <v>6727931390.2372894</v>
      </c>
      <c r="G802" s="26">
        <f t="shared" si="64"/>
        <v>82023.968388741647</v>
      </c>
      <c r="H802" s="26">
        <f t="shared" si="65"/>
        <v>1887.8197183290733</v>
      </c>
      <c r="I802" s="26">
        <f t="shared" si="66"/>
        <v>22.629533561919001</v>
      </c>
    </row>
    <row r="803" spans="1:9" x14ac:dyDescent="0.25">
      <c r="A803" s="2">
        <v>44653</v>
      </c>
      <c r="B803" s="4">
        <f t="shared" si="67"/>
        <v>6786357729.7662382</v>
      </c>
      <c r="G803" s="26">
        <f t="shared" si="64"/>
        <v>82379.352569477254</v>
      </c>
      <c r="H803" s="26">
        <f t="shared" si="65"/>
        <v>1893.2686762387575</v>
      </c>
      <c r="I803" s="26">
        <f t="shared" si="66"/>
        <v>22.638180217770216</v>
      </c>
    </row>
    <row r="804" spans="1:9" x14ac:dyDescent="0.25">
      <c r="A804" s="2">
        <v>44654</v>
      </c>
      <c r="B804" s="4">
        <f t="shared" si="67"/>
        <v>6835104565.958643</v>
      </c>
      <c r="G804" s="26">
        <f t="shared" si="64"/>
        <v>82674.691205704803</v>
      </c>
      <c r="H804" s="26">
        <f t="shared" si="65"/>
        <v>1897.7910215233467</v>
      </c>
      <c r="I804" s="26">
        <f t="shared" si="66"/>
        <v>22.645337605609345</v>
      </c>
    </row>
    <row r="805" spans="1:9" x14ac:dyDescent="0.25">
      <c r="A805" s="30">
        <v>44655</v>
      </c>
      <c r="B805" s="4">
        <f t="shared" si="67"/>
        <v>6910355378.4414835</v>
      </c>
      <c r="G805" s="26">
        <f t="shared" si="64"/>
        <v>83128.547313431889</v>
      </c>
      <c r="H805" s="26">
        <f t="shared" si="65"/>
        <v>1904.730169706849</v>
      </c>
      <c r="I805" s="26">
        <f t="shared" si="66"/>
        <v>22.656286902989855</v>
      </c>
    </row>
    <row r="806" spans="1:9" x14ac:dyDescent="0.25">
      <c r="A806" s="2">
        <v>44656</v>
      </c>
      <c r="B806" s="4">
        <f t="shared" si="67"/>
        <v>6976712057.7487383</v>
      </c>
      <c r="G806" s="26">
        <f t="shared" si="64"/>
        <v>83526.714635191645</v>
      </c>
      <c r="H806" s="26">
        <f t="shared" si="65"/>
        <v>1910.8074816214821</v>
      </c>
      <c r="I806" s="26">
        <f t="shared" si="66"/>
        <v>22.665843590842432</v>
      </c>
    </row>
    <row r="807" spans="1:9" x14ac:dyDescent="0.25">
      <c r="A807" s="2">
        <v>44657</v>
      </c>
      <c r="B807" s="4">
        <f t="shared" si="67"/>
        <v>7052623361.2338724</v>
      </c>
      <c r="G807" s="26">
        <f t="shared" si="64"/>
        <v>83979.898554558124</v>
      </c>
      <c r="H807" s="26">
        <f t="shared" si="65"/>
        <v>1917.7127857919013</v>
      </c>
      <c r="I807" s="26">
        <f t="shared" si="66"/>
        <v>22.67666549253202</v>
      </c>
    </row>
    <row r="808" spans="1:9" x14ac:dyDescent="0.25">
      <c r="A808" s="2">
        <v>44658</v>
      </c>
      <c r="B808" s="4">
        <f t="shared" si="67"/>
        <v>7123594617.9795637</v>
      </c>
      <c r="G808" s="26">
        <f t="shared" si="64"/>
        <v>84401.389905496006</v>
      </c>
      <c r="H808" s="26">
        <f t="shared" si="65"/>
        <v>1924.1240400256595</v>
      </c>
      <c r="I808" s="26">
        <f t="shared" si="66"/>
        <v>22.686678297046097</v>
      </c>
    </row>
    <row r="809" spans="1:9" x14ac:dyDescent="0.25">
      <c r="A809" s="2">
        <v>44659</v>
      </c>
      <c r="B809" s="4">
        <f t="shared" si="67"/>
        <v>7198886587.5538998</v>
      </c>
      <c r="G809" s="26">
        <f t="shared" si="64"/>
        <v>84846.252642965323</v>
      </c>
      <c r="H809" s="26">
        <f t="shared" si="65"/>
        <v>1930.8792281636277</v>
      </c>
      <c r="I809" s="26">
        <f t="shared" si="66"/>
        <v>22.697192210392814</v>
      </c>
    </row>
    <row r="810" spans="1:9" x14ac:dyDescent="0.25">
      <c r="A810" s="2">
        <v>44660</v>
      </c>
      <c r="B810" s="4">
        <f t="shared" si="67"/>
        <v>7261402770.8498755</v>
      </c>
      <c r="G810" s="26">
        <f t="shared" si="64"/>
        <v>85213.864897972293</v>
      </c>
      <c r="H810" s="26">
        <f t="shared" si="65"/>
        <v>1936.4524720177935</v>
      </c>
      <c r="I810" s="26">
        <f t="shared" si="66"/>
        <v>22.705838866244033</v>
      </c>
    </row>
    <row r="811" spans="1:9" x14ac:dyDescent="0.25">
      <c r="A811" s="2">
        <v>44661</v>
      </c>
      <c r="B811" s="4">
        <f t="shared" si="67"/>
        <v>7313561885.5757484</v>
      </c>
      <c r="G811" s="26">
        <f t="shared" si="64"/>
        <v>85519.365558777092</v>
      </c>
      <c r="H811" s="26">
        <f t="shared" si="65"/>
        <v>1941.0779680266633</v>
      </c>
      <c r="I811" s="26">
        <f t="shared" si="66"/>
        <v>22.712996254083162</v>
      </c>
    </row>
    <row r="812" spans="1:9" x14ac:dyDescent="0.25">
      <c r="A812" s="2">
        <v>44662</v>
      </c>
      <c r="B812" s="4">
        <f t="shared" si="67"/>
        <v>7394080254.9323874</v>
      </c>
      <c r="G812" s="26">
        <f t="shared" si="64"/>
        <v>85988.837967101208</v>
      </c>
      <c r="H812" s="26">
        <f t="shared" si="65"/>
        <v>1948.1753920860608</v>
      </c>
      <c r="I812" s="26">
        <f t="shared" si="66"/>
        <v>22.723945551463672</v>
      </c>
    </row>
    <row r="813" spans="1:9" x14ac:dyDescent="0.25">
      <c r="A813" s="2">
        <v>44663</v>
      </c>
      <c r="B813" s="4">
        <f t="shared" si="67"/>
        <v>7465081901.7911501</v>
      </c>
      <c r="G813" s="26">
        <f t="shared" si="64"/>
        <v>86400.705447300308</v>
      </c>
      <c r="H813" s="26">
        <f t="shared" si="65"/>
        <v>1954.3913221481871</v>
      </c>
      <c r="I813" s="26">
        <f t="shared" si="66"/>
        <v>22.733502239316248</v>
      </c>
    </row>
    <row r="814" spans="1:9" x14ac:dyDescent="0.25">
      <c r="A814" s="2">
        <v>44664</v>
      </c>
      <c r="B814" s="4">
        <f t="shared" si="67"/>
        <v>7546306996.5202436</v>
      </c>
      <c r="G814" s="26">
        <f t="shared" si="64"/>
        <v>86869.482538577635</v>
      </c>
      <c r="H814" s="26">
        <f t="shared" si="65"/>
        <v>1961.4541302422861</v>
      </c>
      <c r="I814" s="26">
        <f t="shared" si="66"/>
        <v>22.744324141005837</v>
      </c>
    </row>
    <row r="815" spans="1:9" x14ac:dyDescent="0.25">
      <c r="A815" s="2">
        <v>44665</v>
      </c>
      <c r="B815" s="4">
        <f t="shared" si="67"/>
        <v>7622246241.2381334</v>
      </c>
      <c r="G815" s="26">
        <f t="shared" si="64"/>
        <v>87305.476582160263</v>
      </c>
      <c r="H815" s="26">
        <f t="shared" si="65"/>
        <v>1968.0116195545584</v>
      </c>
      <c r="I815" s="26">
        <f t="shared" si="66"/>
        <v>22.754336945519913</v>
      </c>
    </row>
    <row r="816" spans="1:9" x14ac:dyDescent="0.25">
      <c r="A816" s="2">
        <v>44666</v>
      </c>
      <c r="B816" s="4">
        <f t="shared" si="67"/>
        <v>7702808648.6826735</v>
      </c>
      <c r="G816" s="26">
        <f t="shared" si="64"/>
        <v>87765.646175953574</v>
      </c>
      <c r="H816" s="26">
        <f t="shared" si="65"/>
        <v>1974.9208876013424</v>
      </c>
      <c r="I816" s="26">
        <f t="shared" si="66"/>
        <v>22.76485085886663</v>
      </c>
    </row>
    <row r="817" spans="1:9" x14ac:dyDescent="0.25">
      <c r="A817" s="2">
        <v>44667</v>
      </c>
      <c r="B817" s="4">
        <f t="shared" si="67"/>
        <v>7769700964.8093672</v>
      </c>
      <c r="G817" s="26">
        <f t="shared" si="64"/>
        <v>88145.907249340671</v>
      </c>
      <c r="H817" s="26">
        <f t="shared" si="65"/>
        <v>1980.6212522532282</v>
      </c>
      <c r="I817" s="26">
        <f t="shared" si="66"/>
        <v>22.773497514717846</v>
      </c>
    </row>
    <row r="818" spans="1:9" x14ac:dyDescent="0.25">
      <c r="A818" s="2">
        <v>44668</v>
      </c>
      <c r="B818" s="4">
        <f t="shared" si="67"/>
        <v>7825511217.5660515</v>
      </c>
      <c r="G818" s="26">
        <f t="shared" si="64"/>
        <v>88461.919590104138</v>
      </c>
      <c r="H818" s="26">
        <f t="shared" si="65"/>
        <v>1985.3522517638094</v>
      </c>
      <c r="I818" s="26">
        <f t="shared" si="66"/>
        <v>22.780654902556975</v>
      </c>
    </row>
    <row r="819" spans="1:9" x14ac:dyDescent="0.25">
      <c r="A819" s="2">
        <v>44669</v>
      </c>
      <c r="B819" s="4">
        <f t="shared" si="67"/>
        <v>7911665872.7776546</v>
      </c>
      <c r="G819" s="26">
        <f t="shared" si="64"/>
        <v>88947.54562537212</v>
      </c>
      <c r="H819" s="26">
        <f t="shared" si="65"/>
        <v>1992.611561832827</v>
      </c>
      <c r="I819" s="26">
        <f t="shared" si="66"/>
        <v>22.791604199937485</v>
      </c>
    </row>
    <row r="820" spans="1:9" x14ac:dyDescent="0.25">
      <c r="A820" s="2">
        <v>44670</v>
      </c>
      <c r="B820" s="4">
        <f t="shared" si="67"/>
        <v>7987637634.9165306</v>
      </c>
      <c r="G820" s="26">
        <f t="shared" si="64"/>
        <v>89373.584659655069</v>
      </c>
      <c r="H820" s="26">
        <f t="shared" si="65"/>
        <v>1998.9692718006538</v>
      </c>
      <c r="I820" s="26">
        <f t="shared" si="66"/>
        <v>22.801160887790061</v>
      </c>
    </row>
    <row r="821" spans="1:9" x14ac:dyDescent="0.25">
      <c r="A821" s="30">
        <v>44671</v>
      </c>
      <c r="B821" s="4">
        <f t="shared" si="67"/>
        <v>8074548486.2766609</v>
      </c>
      <c r="G821" s="26">
        <f t="shared" si="64"/>
        <v>89858.491453377181</v>
      </c>
      <c r="H821" s="26">
        <f t="shared" si="65"/>
        <v>2006.1931763446069</v>
      </c>
      <c r="I821" s="26">
        <f t="shared" si="66"/>
        <v>22.81198278947965</v>
      </c>
    </row>
    <row r="822" spans="1:9" x14ac:dyDescent="0.25">
      <c r="A822" s="2">
        <v>44672</v>
      </c>
      <c r="B822" s="4">
        <f t="shared" si="67"/>
        <v>8155803478.1248035</v>
      </c>
      <c r="G822" s="26">
        <f t="shared" si="64"/>
        <v>90309.487198880743</v>
      </c>
      <c r="H822" s="26">
        <f t="shared" si="65"/>
        <v>2012.9002362291044</v>
      </c>
      <c r="I822" s="26">
        <f t="shared" si="66"/>
        <v>22.821995593993726</v>
      </c>
    </row>
    <row r="823" spans="1:9" x14ac:dyDescent="0.25">
      <c r="A823" s="2">
        <v>44673</v>
      </c>
      <c r="B823" s="4">
        <f t="shared" si="67"/>
        <v>8242005254.0904608</v>
      </c>
      <c r="G823" s="26">
        <f t="shared" si="64"/>
        <v>90785.490327972904</v>
      </c>
      <c r="H823" s="26">
        <f t="shared" si="65"/>
        <v>2019.9670986121068</v>
      </c>
      <c r="I823" s="26">
        <f t="shared" si="66"/>
        <v>22.832509507340443</v>
      </c>
    </row>
    <row r="824" spans="1:9" x14ac:dyDescent="0.25">
      <c r="A824" s="2">
        <v>44674</v>
      </c>
      <c r="B824" s="4">
        <f t="shared" si="67"/>
        <v>8313580032.3460236</v>
      </c>
      <c r="G824" s="26">
        <f t="shared" si="64"/>
        <v>91178.835440830371</v>
      </c>
      <c r="H824" s="26">
        <f t="shared" si="65"/>
        <v>2025.7974835754726</v>
      </c>
      <c r="I824" s="26">
        <f t="shared" si="66"/>
        <v>22.841156163191663</v>
      </c>
    </row>
    <row r="825" spans="1:9" x14ac:dyDescent="0.25">
      <c r="A825" s="2">
        <v>44675</v>
      </c>
      <c r="B825" s="4">
        <f t="shared" si="67"/>
        <v>8373297002.7956753</v>
      </c>
      <c r="G825" s="26">
        <f t="shared" si="64"/>
        <v>91505.721147891483</v>
      </c>
      <c r="H825" s="26">
        <f t="shared" si="65"/>
        <v>2030.6363930299829</v>
      </c>
      <c r="I825" s="26">
        <f t="shared" si="66"/>
        <v>22.848313551030792</v>
      </c>
    </row>
    <row r="826" spans="1:9" x14ac:dyDescent="0.25">
      <c r="A826" s="2">
        <v>44676</v>
      </c>
      <c r="B826" s="4">
        <f t="shared" si="67"/>
        <v>8465482483.8720913</v>
      </c>
      <c r="G826" s="26">
        <f t="shared" si="64"/>
        <v>92008.056624798308</v>
      </c>
      <c r="H826" s="26">
        <f t="shared" si="65"/>
        <v>2038.0612815863285</v>
      </c>
      <c r="I826" s="26">
        <f t="shared" si="66"/>
        <v>22.859262848411301</v>
      </c>
    </row>
    <row r="827" spans="1:9" x14ac:dyDescent="0.25">
      <c r="A827" s="2">
        <v>44677</v>
      </c>
      <c r="B827" s="4">
        <f t="shared" si="67"/>
        <v>8546772269.3606882</v>
      </c>
      <c r="G827" s="26">
        <f t="shared" si="64"/>
        <v>92448.754828611345</v>
      </c>
      <c r="H827" s="26">
        <f t="shared" si="65"/>
        <v>2044.5640053349878</v>
      </c>
      <c r="I827" s="26">
        <f t="shared" si="66"/>
        <v>22.868819536263878</v>
      </c>
    </row>
    <row r="828" spans="1:9" x14ac:dyDescent="0.25">
      <c r="A828" s="2">
        <v>44678</v>
      </c>
      <c r="B828" s="4">
        <f t="shared" si="67"/>
        <v>8639766880.3160286</v>
      </c>
      <c r="G828" s="26">
        <f t="shared" si="64"/>
        <v>92950.346316278068</v>
      </c>
      <c r="H828" s="26">
        <f t="shared" si="65"/>
        <v>2051.9526807973361</v>
      </c>
      <c r="I828" s="26">
        <f t="shared" si="66"/>
        <v>22.879641437953467</v>
      </c>
    </row>
    <row r="829" spans="1:9" x14ac:dyDescent="0.25">
      <c r="A829" s="2">
        <v>44679</v>
      </c>
      <c r="B829" s="4">
        <f t="shared" si="67"/>
        <v>8726709721.5935402</v>
      </c>
      <c r="G829" s="26">
        <f t="shared" si="64"/>
        <v>93416.859942911484</v>
      </c>
      <c r="H829" s="26">
        <f t="shared" si="65"/>
        <v>2058.8127228274557</v>
      </c>
      <c r="I829" s="26">
        <f t="shared" si="66"/>
        <v>22.889654242467543</v>
      </c>
    </row>
    <row r="830" spans="1:9" x14ac:dyDescent="0.25">
      <c r="A830" s="2">
        <v>44680</v>
      </c>
      <c r="B830" s="4">
        <f t="shared" si="67"/>
        <v>8818945621.8767929</v>
      </c>
      <c r="G830" s="26">
        <f t="shared" si="64"/>
        <v>93909.241408270318</v>
      </c>
      <c r="H830" s="26">
        <f t="shared" si="65"/>
        <v>2066.0407741350818</v>
      </c>
      <c r="I830" s="26">
        <f t="shared" si="66"/>
        <v>22.90016815581426</v>
      </c>
    </row>
    <row r="831" spans="1:9" x14ac:dyDescent="0.25">
      <c r="A831" s="2">
        <v>44681</v>
      </c>
      <c r="B831" s="4">
        <f t="shared" si="67"/>
        <v>8895530634.6102467</v>
      </c>
      <c r="G831" s="26">
        <f t="shared" si="64"/>
        <v>94316.120756794524</v>
      </c>
      <c r="H831" s="26">
        <f t="shared" si="65"/>
        <v>2072.0041450590393</v>
      </c>
      <c r="I831" s="26">
        <f t="shared" si="66"/>
        <v>22.908814811665476</v>
      </c>
    </row>
    <row r="832" spans="1:9" x14ac:dyDescent="0.25">
      <c r="A832" s="2">
        <v>44682</v>
      </c>
      <c r="B832" s="4">
        <f t="shared" si="67"/>
        <v>8959427792.9913731</v>
      </c>
      <c r="G832" s="26">
        <f t="shared" si="64"/>
        <v>94654.253961411436</v>
      </c>
      <c r="H832" s="26">
        <f t="shared" si="65"/>
        <v>2076.953425788528</v>
      </c>
      <c r="I832" s="26">
        <f t="shared" si="66"/>
        <v>22.915972199504605</v>
      </c>
    </row>
    <row r="833" spans="1:9" x14ac:dyDescent="0.25">
      <c r="A833" s="2">
        <v>44683</v>
      </c>
      <c r="B833" s="4">
        <f t="shared" si="67"/>
        <v>9058066257.7431374</v>
      </c>
      <c r="G833" s="26">
        <f t="shared" si="64"/>
        <v>95173.873819148168</v>
      </c>
      <c r="H833" s="26">
        <f t="shared" si="65"/>
        <v>2084.5476695320835</v>
      </c>
      <c r="I833" s="26">
        <f t="shared" si="66"/>
        <v>22.926921496885114</v>
      </c>
    </row>
    <row r="834" spans="1:9" x14ac:dyDescent="0.25">
      <c r="A834" s="2">
        <v>44684</v>
      </c>
      <c r="B834" s="4">
        <f t="shared" si="67"/>
        <v>9145046328.2159367</v>
      </c>
      <c r="G834" s="26">
        <f t="shared" si="64"/>
        <v>95629.735585830917</v>
      </c>
      <c r="H834" s="26">
        <f t="shared" si="65"/>
        <v>2091.1987146985584</v>
      </c>
      <c r="I834" s="26">
        <f t="shared" si="66"/>
        <v>22.936478184737691</v>
      </c>
    </row>
    <row r="835" spans="1:9" x14ac:dyDescent="0.25">
      <c r="A835" s="2">
        <v>44685</v>
      </c>
      <c r="B835" s="4">
        <f t="shared" si="67"/>
        <v>9244550561.9381504</v>
      </c>
      <c r="G835" s="26">
        <f t="shared" ref="G835:G898" si="68">SQRT(B835)</f>
        <v>96148.58585511359</v>
      </c>
      <c r="H835" s="26">
        <f t="shared" ref="H835:H898" si="69">B835^(1/3)</f>
        <v>2098.7559193592442</v>
      </c>
      <c r="I835" s="26">
        <f t="shared" ref="I835:I898" si="70">LN(B835)</f>
        <v>22.94730008642728</v>
      </c>
    </row>
    <row r="836" spans="1:9" x14ac:dyDescent="0.25">
      <c r="A836" s="2">
        <v>44686</v>
      </c>
      <c r="B836" s="4">
        <f t="shared" si="67"/>
        <v>9337579402.1050892</v>
      </c>
      <c r="G836" s="26">
        <f t="shared" si="68"/>
        <v>96631.151302802391</v>
      </c>
      <c r="H836" s="26">
        <f t="shared" si="69"/>
        <v>2105.7724329233756</v>
      </c>
      <c r="I836" s="26">
        <f t="shared" si="70"/>
        <v>22.957312890941356</v>
      </c>
    </row>
    <row r="837" spans="1:9" x14ac:dyDescent="0.25">
      <c r="A837" s="2">
        <v>44687</v>
      </c>
      <c r="B837" s="4">
        <f t="shared" si="67"/>
        <v>9436271815.4081688</v>
      </c>
      <c r="G837" s="26">
        <f t="shared" si="68"/>
        <v>97140.474650931006</v>
      </c>
      <c r="H837" s="26">
        <f t="shared" si="69"/>
        <v>2113.1653497334346</v>
      </c>
      <c r="I837" s="26">
        <f t="shared" si="70"/>
        <v>22.967826804288073</v>
      </c>
    </row>
    <row r="838" spans="1:9" x14ac:dyDescent="0.25">
      <c r="A838" s="2">
        <v>44688</v>
      </c>
      <c r="B838" s="4">
        <f t="shared" si="67"/>
        <v>9518217779.0329647</v>
      </c>
      <c r="G838" s="26">
        <f t="shared" si="68"/>
        <v>97561.353921688496</v>
      </c>
      <c r="H838" s="26">
        <f t="shared" si="69"/>
        <v>2119.264739910956</v>
      </c>
      <c r="I838" s="26">
        <f t="shared" si="70"/>
        <v>22.976473460139292</v>
      </c>
    </row>
    <row r="839" spans="1:9" x14ac:dyDescent="0.25">
      <c r="A839" s="2">
        <v>44689</v>
      </c>
      <c r="B839" s="4">
        <f t="shared" si="67"/>
        <v>9586587738.5007706</v>
      </c>
      <c r="G839" s="26">
        <f t="shared" si="68"/>
        <v>97911.121628243898</v>
      </c>
      <c r="H839" s="26">
        <f t="shared" si="69"/>
        <v>2124.3269093872764</v>
      </c>
      <c r="I839" s="26">
        <f t="shared" si="70"/>
        <v>22.983630847978421</v>
      </c>
    </row>
    <row r="840" spans="1:9" x14ac:dyDescent="0.25">
      <c r="A840" s="2">
        <v>44690</v>
      </c>
      <c r="B840" s="4">
        <f t="shared" si="67"/>
        <v>9692130895.7851582</v>
      </c>
      <c r="G840" s="26">
        <f t="shared" si="68"/>
        <v>98448.620588534191</v>
      </c>
      <c r="H840" s="26">
        <f t="shared" si="69"/>
        <v>2132.0943711611271</v>
      </c>
      <c r="I840" s="26">
        <f t="shared" si="70"/>
        <v>22.994580145358931</v>
      </c>
    </row>
    <row r="841" spans="1:9" x14ac:dyDescent="0.25">
      <c r="A841" s="2">
        <v>44691</v>
      </c>
      <c r="B841" s="4">
        <f t="shared" si="67"/>
        <v>9785199571.1910534</v>
      </c>
      <c r="G841" s="26">
        <f t="shared" si="68"/>
        <v>98920.167666614143</v>
      </c>
      <c r="H841" s="26">
        <f t="shared" si="69"/>
        <v>2138.8971208266998</v>
      </c>
      <c r="I841" s="26">
        <f t="shared" si="70"/>
        <v>23.004136833211508</v>
      </c>
    </row>
    <row r="842" spans="1:9" x14ac:dyDescent="0.25">
      <c r="A842" s="2">
        <v>44692</v>
      </c>
      <c r="B842" s="4">
        <f t="shared" si="67"/>
        <v>9891669101.2738209</v>
      </c>
      <c r="G842" s="26">
        <f t="shared" si="68"/>
        <v>99456.870558417533</v>
      </c>
      <c r="H842" s="26">
        <f t="shared" si="69"/>
        <v>2146.6266986887294</v>
      </c>
      <c r="I842" s="26">
        <f t="shared" si="70"/>
        <v>23.014958734901096</v>
      </c>
    </row>
    <row r="843" spans="1:9" x14ac:dyDescent="0.25">
      <c r="A843" s="2">
        <v>44693</v>
      </c>
      <c r="B843" s="4">
        <f t="shared" si="67"/>
        <v>9991209960.2524452</v>
      </c>
      <c r="G843" s="26">
        <f t="shared" si="68"/>
        <v>99956.040138915298</v>
      </c>
      <c r="H843" s="26">
        <f t="shared" si="69"/>
        <v>2153.8032527651435</v>
      </c>
      <c r="I843" s="26">
        <f t="shared" si="70"/>
        <v>23.024971539415173</v>
      </c>
    </row>
    <row r="844" spans="1:9" x14ac:dyDescent="0.25">
      <c r="A844" s="2">
        <v>44694</v>
      </c>
      <c r="B844" s="4">
        <f t="shared" si="67"/>
        <v>10096810842.486742</v>
      </c>
      <c r="G844" s="26">
        <f t="shared" si="68"/>
        <v>100482.88830684926</v>
      </c>
      <c r="H844" s="26">
        <f t="shared" si="69"/>
        <v>2161.3647955149563</v>
      </c>
      <c r="I844" s="26">
        <f t="shared" si="70"/>
        <v>23.03548545276189</v>
      </c>
    </row>
    <row r="845" spans="1:9" x14ac:dyDescent="0.25">
      <c r="A845" s="2">
        <v>44695</v>
      </c>
      <c r="B845" s="4">
        <f t="shared" si="67"/>
        <v>10184493023.565273</v>
      </c>
      <c r="G845" s="26">
        <f t="shared" si="68"/>
        <v>100918.24920977015</v>
      </c>
      <c r="H845" s="26">
        <f t="shared" si="69"/>
        <v>2167.6033074257539</v>
      </c>
      <c r="I845" s="26">
        <f t="shared" si="70"/>
        <v>23.044132108613105</v>
      </c>
    </row>
    <row r="846" spans="1:9" x14ac:dyDescent="0.25">
      <c r="A846" s="2">
        <v>44696</v>
      </c>
      <c r="B846" s="4">
        <f t="shared" si="67"/>
        <v>10257648880.195826</v>
      </c>
      <c r="G846" s="26">
        <f t="shared" si="68"/>
        <v>101280.05173871026</v>
      </c>
      <c r="H846" s="26">
        <f t="shared" si="69"/>
        <v>2172.7809405420799</v>
      </c>
      <c r="I846" s="26">
        <f t="shared" si="70"/>
        <v>23.051289496452235</v>
      </c>
    </row>
    <row r="847" spans="1:9" x14ac:dyDescent="0.25">
      <c r="A847" s="2">
        <v>44697</v>
      </c>
      <c r="B847" s="4">
        <f t="shared" si="67"/>
        <v>10370580058.49012</v>
      </c>
      <c r="G847" s="26">
        <f t="shared" si="68"/>
        <v>101836.04498648854</v>
      </c>
      <c r="H847" s="26">
        <f t="shared" si="69"/>
        <v>2180.7255712973715</v>
      </c>
      <c r="I847" s="26">
        <f t="shared" si="70"/>
        <v>23.062238793832744</v>
      </c>
    </row>
    <row r="848" spans="1:9" x14ac:dyDescent="0.25">
      <c r="A848" s="2">
        <v>44698</v>
      </c>
      <c r="B848" s="4">
        <f t="shared" si="67"/>
        <v>10470163541.174427</v>
      </c>
      <c r="G848" s="26">
        <f t="shared" si="68"/>
        <v>102323.81707683908</v>
      </c>
      <c r="H848" s="26">
        <f t="shared" si="69"/>
        <v>2187.683485708435</v>
      </c>
      <c r="I848" s="26">
        <f t="shared" si="70"/>
        <v>23.071795481685321</v>
      </c>
    </row>
    <row r="849" spans="1:9" x14ac:dyDescent="0.25">
      <c r="A849" s="2">
        <v>44699</v>
      </c>
      <c r="B849" s="4">
        <f t="shared" si="67"/>
        <v>10584085938.362989</v>
      </c>
      <c r="G849" s="26">
        <f t="shared" si="68"/>
        <v>102878.98686497155</v>
      </c>
      <c r="H849" s="26">
        <f t="shared" si="69"/>
        <v>2195.5893684531479</v>
      </c>
      <c r="I849" s="26">
        <f t="shared" si="70"/>
        <v>23.08261738337491</v>
      </c>
    </row>
    <row r="850" spans="1:9" x14ac:dyDescent="0.25">
      <c r="A850" s="2">
        <v>44700</v>
      </c>
      <c r="B850" s="4">
        <f t="shared" si="67"/>
        <v>10690594657.470118</v>
      </c>
      <c r="G850" s="26">
        <f t="shared" si="68"/>
        <v>103395.33189399856</v>
      </c>
      <c r="H850" s="26">
        <f t="shared" si="69"/>
        <v>2202.9296134253777</v>
      </c>
      <c r="I850" s="26">
        <f t="shared" si="70"/>
        <v>23.092630187888986</v>
      </c>
    </row>
    <row r="851" spans="1:9" x14ac:dyDescent="0.25">
      <c r="A851" s="2">
        <v>44701</v>
      </c>
      <c r="B851" s="4">
        <f t="shared" si="67"/>
        <v>10803587601.460815</v>
      </c>
      <c r="G851" s="26">
        <f t="shared" si="68"/>
        <v>103940.30787649618</v>
      </c>
      <c r="H851" s="26">
        <f t="shared" si="69"/>
        <v>2210.6636283245375</v>
      </c>
      <c r="I851" s="26">
        <f t="shared" si="70"/>
        <v>23.103144101235703</v>
      </c>
    </row>
    <row r="852" spans="1:9" x14ac:dyDescent="0.25">
      <c r="A852" s="2">
        <v>44702</v>
      </c>
      <c r="B852" s="4">
        <f t="shared" si="67"/>
        <v>10897407535.214844</v>
      </c>
      <c r="G852" s="26">
        <f t="shared" si="68"/>
        <v>104390.64869620671</v>
      </c>
      <c r="H852" s="26">
        <f t="shared" si="69"/>
        <v>2217.0444352131722</v>
      </c>
      <c r="I852" s="26">
        <f t="shared" si="70"/>
        <v>23.111790757086922</v>
      </c>
    </row>
    <row r="853" spans="1:9" x14ac:dyDescent="0.25">
      <c r="A853" s="2">
        <v>44703</v>
      </c>
      <c r="B853" s="4">
        <f t="shared" ref="B853:B916" si="71">B846*1.07</f>
        <v>10975684301.809534</v>
      </c>
      <c r="G853" s="26">
        <f t="shared" si="68"/>
        <v>104764.90014222098</v>
      </c>
      <c r="H853" s="26">
        <f t="shared" si="69"/>
        <v>2222.3401655937269</v>
      </c>
      <c r="I853" s="26">
        <f t="shared" si="70"/>
        <v>23.118948144926051</v>
      </c>
    </row>
    <row r="854" spans="1:9" x14ac:dyDescent="0.25">
      <c r="A854" s="2">
        <v>44704</v>
      </c>
      <c r="B854" s="4">
        <f t="shared" si="71"/>
        <v>11096520662.584429</v>
      </c>
      <c r="G854" s="26">
        <f t="shared" si="68"/>
        <v>105340.02402973159</v>
      </c>
      <c r="H854" s="26">
        <f t="shared" si="69"/>
        <v>2230.4660063993315</v>
      </c>
      <c r="I854" s="26">
        <f t="shared" si="70"/>
        <v>23.129897442306561</v>
      </c>
    </row>
    <row r="855" spans="1:9" x14ac:dyDescent="0.25">
      <c r="A855" s="2">
        <v>44705</v>
      </c>
      <c r="B855" s="4">
        <f t="shared" si="71"/>
        <v>11203074989.056637</v>
      </c>
      <c r="G855" s="26">
        <f t="shared" si="68"/>
        <v>105844.57940327712</v>
      </c>
      <c r="H855" s="26">
        <f t="shared" si="69"/>
        <v>2237.5826247274599</v>
      </c>
      <c r="I855" s="26">
        <f t="shared" si="70"/>
        <v>23.139454130159137</v>
      </c>
    </row>
    <row r="856" spans="1:9" x14ac:dyDescent="0.25">
      <c r="A856" s="2">
        <v>44706</v>
      </c>
      <c r="B856" s="4">
        <f t="shared" si="71"/>
        <v>11324971954.048399</v>
      </c>
      <c r="G856" s="26">
        <f t="shared" si="68"/>
        <v>106418.85149750677</v>
      </c>
      <c r="H856" s="26">
        <f t="shared" si="69"/>
        <v>2245.6688337143937</v>
      </c>
      <c r="I856" s="26">
        <f t="shared" si="70"/>
        <v>23.150276031848726</v>
      </c>
    </row>
    <row r="857" spans="1:9" x14ac:dyDescent="0.25">
      <c r="A857" s="2">
        <v>44707</v>
      </c>
      <c r="B857" s="4">
        <f t="shared" si="71"/>
        <v>11438936283.493027</v>
      </c>
      <c r="G857" s="26">
        <f t="shared" si="68"/>
        <v>106952.96294863937</v>
      </c>
      <c r="H857" s="26">
        <f t="shared" si="69"/>
        <v>2253.1765032280141</v>
      </c>
      <c r="I857" s="26">
        <f t="shared" si="70"/>
        <v>23.160288836362803</v>
      </c>
    </row>
    <row r="858" spans="1:9" x14ac:dyDescent="0.25">
      <c r="A858" s="2">
        <v>44708</v>
      </c>
      <c r="B858" s="4">
        <f t="shared" si="71"/>
        <v>11559838733.563074</v>
      </c>
      <c r="G858" s="26">
        <f t="shared" si="68"/>
        <v>107516.69048832872</v>
      </c>
      <c r="H858" s="26">
        <f t="shared" si="69"/>
        <v>2261.0869242147774</v>
      </c>
      <c r="I858" s="26">
        <f t="shared" si="70"/>
        <v>23.170802749709519</v>
      </c>
    </row>
    <row r="859" spans="1:9" x14ac:dyDescent="0.25">
      <c r="A859" s="2">
        <v>44709</v>
      </c>
      <c r="B859" s="4">
        <f t="shared" si="71"/>
        <v>11660226062.679884</v>
      </c>
      <c r="G859" s="26">
        <f t="shared" si="68"/>
        <v>107982.52665445406</v>
      </c>
      <c r="H859" s="26">
        <f t="shared" si="69"/>
        <v>2267.6132717047212</v>
      </c>
      <c r="I859" s="26">
        <f t="shared" si="70"/>
        <v>23.179449405560735</v>
      </c>
    </row>
    <row r="860" spans="1:9" x14ac:dyDescent="0.25">
      <c r="A860" s="2">
        <v>44710</v>
      </c>
      <c r="B860" s="4">
        <f t="shared" si="71"/>
        <v>11743982202.936203</v>
      </c>
      <c r="G860" s="26">
        <f t="shared" si="68"/>
        <v>108369.65536041999</v>
      </c>
      <c r="H860" s="26">
        <f t="shared" si="69"/>
        <v>2273.0297930443858</v>
      </c>
      <c r="I860" s="26">
        <f t="shared" si="70"/>
        <v>23.186606793399864</v>
      </c>
    </row>
    <row r="861" spans="1:9" x14ac:dyDescent="0.25">
      <c r="A861" s="2">
        <v>44711</v>
      </c>
      <c r="B861" s="4">
        <f t="shared" si="71"/>
        <v>11873277108.96534</v>
      </c>
      <c r="G861" s="26">
        <f t="shared" si="68"/>
        <v>108964.56813554275</v>
      </c>
      <c r="H861" s="26">
        <f t="shared" si="69"/>
        <v>2281.340977142404</v>
      </c>
      <c r="I861" s="26">
        <f t="shared" si="70"/>
        <v>23.197556090780374</v>
      </c>
    </row>
    <row r="862" spans="1:9" x14ac:dyDescent="0.25">
      <c r="A862" s="2">
        <v>44712</v>
      </c>
      <c r="B862" s="4">
        <f t="shared" si="71"/>
        <v>11987290238.290602</v>
      </c>
      <c r="G862" s="26">
        <f t="shared" si="68"/>
        <v>109486.48427221783</v>
      </c>
      <c r="H862" s="26">
        <f t="shared" si="69"/>
        <v>2288.6199192845688</v>
      </c>
      <c r="I862" s="26">
        <f t="shared" si="70"/>
        <v>23.207112778632951</v>
      </c>
    </row>
    <row r="863" spans="1:9" x14ac:dyDescent="0.25">
      <c r="A863" s="2">
        <v>44713</v>
      </c>
      <c r="B863" s="4">
        <f t="shared" si="71"/>
        <v>12117719990.831787</v>
      </c>
      <c r="G863" s="26">
        <f t="shared" si="68"/>
        <v>110080.51594551957</v>
      </c>
      <c r="H863" s="26">
        <f t="shared" si="69"/>
        <v>2296.8905675969409</v>
      </c>
      <c r="I863" s="26">
        <f t="shared" si="70"/>
        <v>23.217934680322539</v>
      </c>
    </row>
    <row r="864" spans="1:9" x14ac:dyDescent="0.25">
      <c r="A864" s="2">
        <v>44714</v>
      </c>
      <c r="B864" s="4">
        <f t="shared" si="71"/>
        <v>12239661823.33754</v>
      </c>
      <c r="G864" s="26">
        <f t="shared" si="68"/>
        <v>110633.00512657847</v>
      </c>
      <c r="H864" s="26">
        <f t="shared" si="69"/>
        <v>2304.5694804587019</v>
      </c>
      <c r="I864" s="26">
        <f t="shared" si="70"/>
        <v>23.227947484836616</v>
      </c>
    </row>
    <row r="865" spans="1:9" x14ac:dyDescent="0.25">
      <c r="A865" s="2">
        <v>44715</v>
      </c>
      <c r="B865" s="4">
        <f t="shared" si="71"/>
        <v>12369027444.912491</v>
      </c>
      <c r="G865" s="26">
        <f t="shared" si="68"/>
        <v>111216.12942785093</v>
      </c>
      <c r="H865" s="26">
        <f t="shared" si="69"/>
        <v>2312.6603312010016</v>
      </c>
      <c r="I865" s="26">
        <f t="shared" si="70"/>
        <v>23.238461398183333</v>
      </c>
    </row>
    <row r="866" spans="1:9" x14ac:dyDescent="0.25">
      <c r="A866" s="2">
        <v>44716</v>
      </c>
      <c r="B866" s="4">
        <f t="shared" si="71"/>
        <v>12476441887.067476</v>
      </c>
      <c r="G866" s="26">
        <f t="shared" si="68"/>
        <v>111697.99410494119</v>
      </c>
      <c r="H866" s="26">
        <f t="shared" si="69"/>
        <v>2319.3355389455587</v>
      </c>
      <c r="I866" s="26">
        <f t="shared" si="70"/>
        <v>23.247108054034552</v>
      </c>
    </row>
    <row r="867" spans="1:9" x14ac:dyDescent="0.25">
      <c r="A867" s="2">
        <v>44717</v>
      </c>
      <c r="B867" s="4">
        <f t="shared" si="71"/>
        <v>12566060957.141739</v>
      </c>
      <c r="G867" s="26">
        <f t="shared" si="68"/>
        <v>112098.44315217646</v>
      </c>
      <c r="H867" s="26">
        <f t="shared" si="69"/>
        <v>2324.8756063800279</v>
      </c>
      <c r="I867" s="26">
        <f t="shared" si="70"/>
        <v>23.254265441873681</v>
      </c>
    </row>
    <row r="868" spans="1:9" x14ac:dyDescent="0.25">
      <c r="A868" s="2">
        <v>44718</v>
      </c>
      <c r="B868" s="4">
        <f t="shared" si="71"/>
        <v>12704406506.592915</v>
      </c>
      <c r="G868" s="26">
        <f t="shared" si="68"/>
        <v>112713.82571181281</v>
      </c>
      <c r="H868" s="26">
        <f t="shared" si="69"/>
        <v>2333.376361288188</v>
      </c>
      <c r="I868" s="26">
        <f t="shared" si="70"/>
        <v>23.265214739254191</v>
      </c>
    </row>
    <row r="869" spans="1:9" x14ac:dyDescent="0.25">
      <c r="A869" s="2">
        <v>44719</v>
      </c>
      <c r="B869" s="4">
        <f t="shared" si="71"/>
        <v>12826400554.970945</v>
      </c>
      <c r="G869" s="26">
        <f t="shared" si="68"/>
        <v>113253.69996150653</v>
      </c>
      <c r="H869" s="26">
        <f t="shared" si="69"/>
        <v>2340.8213297080279</v>
      </c>
      <c r="I869" s="26">
        <f t="shared" si="70"/>
        <v>23.274771427106767</v>
      </c>
    </row>
    <row r="870" spans="1:9" x14ac:dyDescent="0.25">
      <c r="A870" s="2">
        <v>44720</v>
      </c>
      <c r="B870" s="4">
        <f t="shared" si="71"/>
        <v>12965960390.190014</v>
      </c>
      <c r="G870" s="26">
        <f t="shared" si="68"/>
        <v>113868.17110233226</v>
      </c>
      <c r="H870" s="26">
        <f t="shared" si="69"/>
        <v>2349.2806242448705</v>
      </c>
      <c r="I870" s="26">
        <f t="shared" si="70"/>
        <v>23.285593328796356</v>
      </c>
    </row>
    <row r="871" spans="1:9" x14ac:dyDescent="0.25">
      <c r="A871" s="2">
        <v>44721</v>
      </c>
      <c r="B871" s="4">
        <f t="shared" si="71"/>
        <v>13096438150.971169</v>
      </c>
      <c r="G871" s="26">
        <f t="shared" si="68"/>
        <v>114439.67035504415</v>
      </c>
      <c r="H871" s="26">
        <f t="shared" si="69"/>
        <v>2357.1346863651543</v>
      </c>
      <c r="I871" s="26">
        <f t="shared" si="70"/>
        <v>23.295606133310432</v>
      </c>
    </row>
    <row r="872" spans="1:9" x14ac:dyDescent="0.25">
      <c r="A872" s="2">
        <v>44722</v>
      </c>
      <c r="B872" s="4">
        <f t="shared" si="71"/>
        <v>13234859366.056366</v>
      </c>
      <c r="G872" s="26">
        <f t="shared" si="68"/>
        <v>115042.85882251173</v>
      </c>
      <c r="H872" s="26">
        <f t="shared" si="69"/>
        <v>2365.4100823072554</v>
      </c>
      <c r="I872" s="26">
        <f t="shared" si="70"/>
        <v>23.306120046657149</v>
      </c>
    </row>
    <row r="873" spans="1:9" x14ac:dyDescent="0.25">
      <c r="A873" s="2">
        <v>44723</v>
      </c>
      <c r="B873" s="4">
        <f t="shared" si="71"/>
        <v>13349792819.162201</v>
      </c>
      <c r="G873" s="26">
        <f t="shared" si="68"/>
        <v>115541.30352026586</v>
      </c>
      <c r="H873" s="26">
        <f t="shared" si="69"/>
        <v>2372.2375456780942</v>
      </c>
      <c r="I873" s="26">
        <f t="shared" si="70"/>
        <v>23.314766702508365</v>
      </c>
    </row>
    <row r="874" spans="1:9" x14ac:dyDescent="0.25">
      <c r="A874" s="2">
        <v>44724</v>
      </c>
      <c r="B874" s="4">
        <f t="shared" si="71"/>
        <v>13445685224.141661</v>
      </c>
      <c r="G874" s="26">
        <f t="shared" si="68"/>
        <v>115955.53123564938</v>
      </c>
      <c r="H874" s="26">
        <f t="shared" si="69"/>
        <v>2377.9039771852858</v>
      </c>
      <c r="I874" s="26">
        <f t="shared" si="70"/>
        <v>23.321924090347494</v>
      </c>
    </row>
    <row r="875" spans="1:9" x14ac:dyDescent="0.25">
      <c r="A875" s="2">
        <v>44725</v>
      </c>
      <c r="B875" s="4">
        <f t="shared" si="71"/>
        <v>13593714962.054419</v>
      </c>
      <c r="G875" s="26">
        <f t="shared" si="68"/>
        <v>116592.08790503076</v>
      </c>
      <c r="H875" s="26">
        <f t="shared" si="69"/>
        <v>2386.5986268472825</v>
      </c>
      <c r="I875" s="26">
        <f t="shared" si="70"/>
        <v>23.332873387728004</v>
      </c>
    </row>
    <row r="876" spans="1:9" x14ac:dyDescent="0.25">
      <c r="A876" s="2">
        <v>44726</v>
      </c>
      <c r="B876" s="4">
        <f t="shared" si="71"/>
        <v>13724248593.818913</v>
      </c>
      <c r="G876" s="26">
        <f t="shared" si="68"/>
        <v>117150.53817127309</v>
      </c>
      <c r="H876" s="26">
        <f t="shared" si="69"/>
        <v>2394.2134084583799</v>
      </c>
      <c r="I876" s="26">
        <f t="shared" si="70"/>
        <v>23.34243007558058</v>
      </c>
    </row>
    <row r="877" spans="1:9" x14ac:dyDescent="0.25">
      <c r="A877" s="2">
        <v>44727</v>
      </c>
      <c r="B877" s="4">
        <f t="shared" si="71"/>
        <v>13873577617.503315</v>
      </c>
      <c r="G877" s="26">
        <f t="shared" si="68"/>
        <v>117786.15206170594</v>
      </c>
      <c r="H877" s="26">
        <f t="shared" si="69"/>
        <v>2402.8656520743989</v>
      </c>
      <c r="I877" s="26">
        <f t="shared" si="70"/>
        <v>23.353251977270169</v>
      </c>
    </row>
    <row r="878" spans="1:9" x14ac:dyDescent="0.25">
      <c r="A878" s="2">
        <v>44728</v>
      </c>
      <c r="B878" s="4">
        <f t="shared" si="71"/>
        <v>14013188821.53915</v>
      </c>
      <c r="G878" s="26">
        <f t="shared" si="68"/>
        <v>118377.31548543897</v>
      </c>
      <c r="H878" s="26">
        <f t="shared" si="69"/>
        <v>2410.8988584539729</v>
      </c>
      <c r="I878" s="26">
        <f t="shared" si="70"/>
        <v>23.363264781784245</v>
      </c>
    </row>
    <row r="879" spans="1:9" x14ac:dyDescent="0.25">
      <c r="A879" s="2">
        <v>44729</v>
      </c>
      <c r="B879" s="4">
        <f t="shared" si="71"/>
        <v>14161299521.680313</v>
      </c>
      <c r="G879" s="26">
        <f t="shared" si="68"/>
        <v>119001.25848780051</v>
      </c>
      <c r="H879" s="26">
        <f t="shared" si="69"/>
        <v>2419.3630089098097</v>
      </c>
      <c r="I879" s="26">
        <f t="shared" si="70"/>
        <v>23.373778695130962</v>
      </c>
    </row>
    <row r="880" spans="1:9" x14ac:dyDescent="0.25">
      <c r="A880" s="2">
        <v>44730</v>
      </c>
      <c r="B880" s="4">
        <f t="shared" si="71"/>
        <v>14284278316.503555</v>
      </c>
      <c r="G880" s="26">
        <f t="shared" si="68"/>
        <v>119516.85369228708</v>
      </c>
      <c r="H880" s="26">
        <f t="shared" si="69"/>
        <v>2426.3462007240541</v>
      </c>
      <c r="I880" s="26">
        <f t="shared" si="70"/>
        <v>23.382425350982182</v>
      </c>
    </row>
    <row r="881" spans="1:9" x14ac:dyDescent="0.25">
      <c r="A881" s="2">
        <v>44731</v>
      </c>
      <c r="B881" s="4">
        <f t="shared" si="71"/>
        <v>14386883189.831577</v>
      </c>
      <c r="G881" s="26">
        <f t="shared" si="68"/>
        <v>119945.33417282882</v>
      </c>
      <c r="H881" s="26">
        <f t="shared" si="69"/>
        <v>2432.1418785574929</v>
      </c>
      <c r="I881" s="26">
        <f t="shared" si="70"/>
        <v>23.389582738821311</v>
      </c>
    </row>
    <row r="882" spans="1:9" x14ac:dyDescent="0.25">
      <c r="A882" s="2">
        <v>44732</v>
      </c>
      <c r="B882" s="4">
        <f t="shared" si="71"/>
        <v>14545275009.39823</v>
      </c>
      <c r="G882" s="26">
        <f t="shared" si="68"/>
        <v>120603.79351163971</v>
      </c>
      <c r="H882" s="26">
        <f t="shared" si="69"/>
        <v>2441.0348455423746</v>
      </c>
      <c r="I882" s="26">
        <f t="shared" si="70"/>
        <v>23.40053203620182</v>
      </c>
    </row>
    <row r="883" spans="1:9" x14ac:dyDescent="0.25">
      <c r="A883" s="2">
        <v>44733</v>
      </c>
      <c r="B883" s="4">
        <f t="shared" si="71"/>
        <v>14684945995.386238</v>
      </c>
      <c r="G883" s="26">
        <f t="shared" si="68"/>
        <v>121181.458958812</v>
      </c>
      <c r="H883" s="26">
        <f t="shared" si="69"/>
        <v>2448.8233136344888</v>
      </c>
      <c r="I883" s="26">
        <f t="shared" si="70"/>
        <v>23.410088724054397</v>
      </c>
    </row>
    <row r="884" spans="1:9" x14ac:dyDescent="0.25">
      <c r="A884" s="2">
        <v>44734</v>
      </c>
      <c r="B884" s="4">
        <f t="shared" si="71"/>
        <v>14844728050.728548</v>
      </c>
      <c r="G884" s="26">
        <f t="shared" si="68"/>
        <v>121838.94307949551</v>
      </c>
      <c r="H884" s="26">
        <f t="shared" si="69"/>
        <v>2457.6729073287265</v>
      </c>
      <c r="I884" s="26">
        <f t="shared" si="70"/>
        <v>23.420910625743986</v>
      </c>
    </row>
    <row r="885" spans="1:9" x14ac:dyDescent="0.25">
      <c r="A885" s="2">
        <v>44735</v>
      </c>
      <c r="B885" s="4">
        <f t="shared" si="71"/>
        <v>14994112039.046892</v>
      </c>
      <c r="G885" s="26">
        <f t="shared" si="68"/>
        <v>122450.44727989724</v>
      </c>
      <c r="H885" s="26">
        <f t="shared" si="69"/>
        <v>2465.8893440908132</v>
      </c>
      <c r="I885" s="26">
        <f t="shared" si="70"/>
        <v>23.430923430258062</v>
      </c>
    </row>
    <row r="886" spans="1:9" x14ac:dyDescent="0.25">
      <c r="A886" s="2">
        <v>44736</v>
      </c>
      <c r="B886" s="4">
        <f t="shared" si="71"/>
        <v>15152590488.197935</v>
      </c>
      <c r="G886" s="26">
        <f t="shared" si="68"/>
        <v>123095.85894008756</v>
      </c>
      <c r="H886" s="26">
        <f t="shared" si="69"/>
        <v>2474.5465543850737</v>
      </c>
      <c r="I886" s="26">
        <f t="shared" si="70"/>
        <v>23.441437343604779</v>
      </c>
    </row>
    <row r="887" spans="1:9" x14ac:dyDescent="0.25">
      <c r="A887" s="2">
        <v>44737</v>
      </c>
      <c r="B887" s="4">
        <f t="shared" si="71"/>
        <v>15284177798.658806</v>
      </c>
      <c r="G887" s="26">
        <f t="shared" si="68"/>
        <v>123629.19476668448</v>
      </c>
      <c r="H887" s="26">
        <f t="shared" si="69"/>
        <v>2481.689026671746</v>
      </c>
      <c r="I887" s="26">
        <f t="shared" si="70"/>
        <v>23.450083999455995</v>
      </c>
    </row>
    <row r="888" spans="1:9" x14ac:dyDescent="0.25">
      <c r="A888" s="2">
        <v>44738</v>
      </c>
      <c r="B888" s="4">
        <f t="shared" si="71"/>
        <v>15393965013.119789</v>
      </c>
      <c r="G888" s="26">
        <f t="shared" si="68"/>
        <v>124072.41842214485</v>
      </c>
      <c r="H888" s="26">
        <f t="shared" si="69"/>
        <v>2487.6168988266277</v>
      </c>
      <c r="I888" s="26">
        <f t="shared" si="70"/>
        <v>23.457241387295124</v>
      </c>
    </row>
    <row r="889" spans="1:9" x14ac:dyDescent="0.25">
      <c r="A889" s="2">
        <v>44739</v>
      </c>
      <c r="B889" s="4">
        <f t="shared" si="71"/>
        <v>15563444260.056107</v>
      </c>
      <c r="G889" s="26">
        <f t="shared" si="68"/>
        <v>124753.53405838292</v>
      </c>
      <c r="H889" s="26">
        <f t="shared" si="69"/>
        <v>2496.7127065783611</v>
      </c>
      <c r="I889" s="26">
        <f t="shared" si="70"/>
        <v>23.468190684675633</v>
      </c>
    </row>
    <row r="890" spans="1:9" x14ac:dyDescent="0.25">
      <c r="A890" s="2">
        <v>44740</v>
      </c>
      <c r="B890" s="4">
        <f t="shared" si="71"/>
        <v>15712892215.063276</v>
      </c>
      <c r="G890" s="26">
        <f t="shared" si="68"/>
        <v>125351.07584326221</v>
      </c>
      <c r="H890" s="26">
        <f t="shared" si="69"/>
        <v>2504.6788227875877</v>
      </c>
      <c r="I890" s="26">
        <f t="shared" si="70"/>
        <v>23.47774737252821</v>
      </c>
    </row>
    <row r="891" spans="1:9" x14ac:dyDescent="0.25">
      <c r="A891" s="2">
        <v>44741</v>
      </c>
      <c r="B891" s="4">
        <f t="shared" si="71"/>
        <v>15883859014.279547</v>
      </c>
      <c r="G891" s="26">
        <f t="shared" si="68"/>
        <v>126031.18270602537</v>
      </c>
      <c r="H891" s="26">
        <f t="shared" si="69"/>
        <v>2513.7302679420095</v>
      </c>
      <c r="I891" s="26">
        <f t="shared" si="70"/>
        <v>23.488569274217799</v>
      </c>
    </row>
    <row r="892" spans="1:9" x14ac:dyDescent="0.25">
      <c r="A892" s="2">
        <v>44742</v>
      </c>
      <c r="B892" s="4">
        <f t="shared" si="71"/>
        <v>16043699881.780176</v>
      </c>
      <c r="G892" s="26">
        <f t="shared" si="68"/>
        <v>126663.72756941972</v>
      </c>
      <c r="H892" s="26">
        <f t="shared" si="69"/>
        <v>2522.1341144107155</v>
      </c>
      <c r="I892" s="26">
        <f t="shared" si="70"/>
        <v>23.498582078731875</v>
      </c>
    </row>
    <row r="893" spans="1:9" x14ac:dyDescent="0.25">
      <c r="A893" s="2">
        <v>44743</v>
      </c>
      <c r="B893" s="33">
        <f t="shared" si="71"/>
        <v>16213271822.371792</v>
      </c>
      <c r="G893" s="26">
        <f t="shared" si="68"/>
        <v>127331.34658194655</v>
      </c>
      <c r="H893" s="26">
        <f t="shared" si="69"/>
        <v>2530.9887880687634</v>
      </c>
      <c r="I893" s="26">
        <f t="shared" si="70"/>
        <v>23.509095992078592</v>
      </c>
    </row>
    <row r="894" spans="1:9" x14ac:dyDescent="0.25">
      <c r="A894" s="2">
        <v>44744</v>
      </c>
      <c r="B894" s="4">
        <f t="shared" si="71"/>
        <v>16354070244.564922</v>
      </c>
      <c r="G894" s="26">
        <f t="shared" si="68"/>
        <v>127883.03345074719</v>
      </c>
      <c r="H894" s="26">
        <f t="shared" si="69"/>
        <v>2538.2941738755608</v>
      </c>
      <c r="I894" s="26">
        <f t="shared" si="70"/>
        <v>23.517742647929811</v>
      </c>
    </row>
    <row r="895" spans="1:9" x14ac:dyDescent="0.25">
      <c r="A895" s="2">
        <v>44745</v>
      </c>
      <c r="B895" s="4">
        <f t="shared" si="71"/>
        <v>16471542564.038176</v>
      </c>
      <c r="G895" s="26">
        <f t="shared" si="68"/>
        <v>128341.50756492685</v>
      </c>
      <c r="H895" s="26">
        <f t="shared" si="69"/>
        <v>2544.3572555882583</v>
      </c>
      <c r="I895" s="26">
        <f t="shared" si="70"/>
        <v>23.52490003576894</v>
      </c>
    </row>
    <row r="896" spans="1:9" x14ac:dyDescent="0.25">
      <c r="A896" s="2">
        <v>44746</v>
      </c>
      <c r="B896" s="4">
        <f t="shared" si="71"/>
        <v>16652885358.260035</v>
      </c>
      <c r="G896" s="26">
        <f t="shared" si="68"/>
        <v>129046.05905745451</v>
      </c>
      <c r="H896" s="26">
        <f t="shared" si="69"/>
        <v>2553.6605307265945</v>
      </c>
      <c r="I896" s="26">
        <f t="shared" si="70"/>
        <v>23.53584933314945</v>
      </c>
    </row>
    <row r="897" spans="1:9" x14ac:dyDescent="0.25">
      <c r="A897" s="2">
        <v>44747</v>
      </c>
      <c r="B897" s="4">
        <f t="shared" si="71"/>
        <v>16812794670.117706</v>
      </c>
      <c r="G897" s="26">
        <f t="shared" si="68"/>
        <v>129664.16108592885</v>
      </c>
      <c r="H897" s="26">
        <f t="shared" si="69"/>
        <v>2561.8083470504689</v>
      </c>
      <c r="I897" s="26">
        <f t="shared" si="70"/>
        <v>23.545406021002027</v>
      </c>
    </row>
    <row r="898" spans="1:9" x14ac:dyDescent="0.25">
      <c r="A898" s="2">
        <v>44748</v>
      </c>
      <c r="B898" s="4">
        <f t="shared" si="71"/>
        <v>16995729145.279116</v>
      </c>
      <c r="G898" s="26">
        <f t="shared" si="68"/>
        <v>130367.66909506021</v>
      </c>
      <c r="H898" s="26">
        <f t="shared" si="69"/>
        <v>2571.0662477196092</v>
      </c>
      <c r="I898" s="26">
        <f t="shared" si="70"/>
        <v>23.556227922691615</v>
      </c>
    </row>
    <row r="899" spans="1:9" x14ac:dyDescent="0.25">
      <c r="A899" s="2">
        <v>44749</v>
      </c>
      <c r="B899" s="4">
        <f t="shared" si="71"/>
        <v>17166758873.504789</v>
      </c>
      <c r="G899" s="26">
        <f t="shared" ref="G899:G957" si="72">SQRT(B899)</f>
        <v>131021.97858949006</v>
      </c>
      <c r="H899" s="26">
        <f t="shared" ref="H899:H957" si="73">B899^(1/3)</f>
        <v>2579.6617785457538</v>
      </c>
      <c r="I899" s="26">
        <f t="shared" ref="I899:I957" si="74">LN(B899)</f>
        <v>23.566240727205692</v>
      </c>
    </row>
    <row r="900" spans="1:9" x14ac:dyDescent="0.25">
      <c r="A900" s="2">
        <v>44750</v>
      </c>
      <c r="B900" s="4">
        <f t="shared" si="71"/>
        <v>17348200849.937817</v>
      </c>
      <c r="G900" s="26">
        <f t="shared" si="72"/>
        <v>131712.56906589371</v>
      </c>
      <c r="H900" s="26">
        <f t="shared" si="73"/>
        <v>2588.7184195334989</v>
      </c>
      <c r="I900" s="26">
        <f t="shared" si="74"/>
        <v>23.576754640552409</v>
      </c>
    </row>
    <row r="901" spans="1:9" x14ac:dyDescent="0.25">
      <c r="A901" s="2">
        <v>44751</v>
      </c>
      <c r="B901" s="4">
        <f t="shared" si="71"/>
        <v>17498855161.684467</v>
      </c>
      <c r="G901" s="26">
        <f t="shared" si="72"/>
        <v>132283.23840035239</v>
      </c>
      <c r="H901" s="26">
        <f t="shared" si="73"/>
        <v>2596.1904347747354</v>
      </c>
      <c r="I901" s="26">
        <f t="shared" si="74"/>
        <v>23.585401296403624</v>
      </c>
    </row>
    <row r="902" spans="1:9" x14ac:dyDescent="0.25">
      <c r="A902" s="2">
        <v>44752</v>
      </c>
      <c r="B902" s="4">
        <f t="shared" si="71"/>
        <v>17624550543.520847</v>
      </c>
      <c r="G902" s="26">
        <f t="shared" si="72"/>
        <v>132757.48771169499</v>
      </c>
      <c r="H902" s="26">
        <f t="shared" si="73"/>
        <v>2602.3918100565174</v>
      </c>
      <c r="I902" s="26">
        <f t="shared" si="74"/>
        <v>23.592558684242753</v>
      </c>
    </row>
    <row r="903" spans="1:9" x14ac:dyDescent="0.25">
      <c r="A903" s="2">
        <v>44753</v>
      </c>
      <c r="B903" s="4">
        <f t="shared" si="71"/>
        <v>17818587333.338238</v>
      </c>
      <c r="G903" s="26">
        <f t="shared" si="72"/>
        <v>133486.28144246971</v>
      </c>
      <c r="H903" s="26">
        <f t="shared" si="73"/>
        <v>2611.9072847303387</v>
      </c>
      <c r="I903" s="26">
        <f t="shared" si="74"/>
        <v>23.603507981623263</v>
      </c>
    </row>
    <row r="904" spans="1:9" x14ac:dyDescent="0.25">
      <c r="A904" s="2">
        <v>44754</v>
      </c>
      <c r="B904" s="4">
        <f t="shared" si="71"/>
        <v>17989690297.025948</v>
      </c>
      <c r="G904" s="26">
        <f t="shared" si="72"/>
        <v>134125.65115229058</v>
      </c>
      <c r="H904" s="26">
        <f t="shared" si="73"/>
        <v>2620.2409455889033</v>
      </c>
      <c r="I904" s="26">
        <f t="shared" si="74"/>
        <v>23.61306466947584</v>
      </c>
    </row>
    <row r="905" spans="1:9" x14ac:dyDescent="0.25">
      <c r="A905" s="2">
        <v>44755</v>
      </c>
      <c r="B905" s="4">
        <f t="shared" si="71"/>
        <v>18185430185.448654</v>
      </c>
      <c r="G905" s="26">
        <f t="shared" si="72"/>
        <v>134853.36549544716</v>
      </c>
      <c r="H905" s="26">
        <f t="shared" si="73"/>
        <v>2629.7100108417376</v>
      </c>
      <c r="I905" s="26">
        <f t="shared" si="74"/>
        <v>23.623886571165428</v>
      </c>
    </row>
    <row r="906" spans="1:9" x14ac:dyDescent="0.25">
      <c r="A906" s="2">
        <v>44756</v>
      </c>
      <c r="B906" s="4">
        <f t="shared" si="71"/>
        <v>18368431994.650127</v>
      </c>
      <c r="G906" s="26">
        <f t="shared" si="72"/>
        <v>135530.18849927912</v>
      </c>
      <c r="H906" s="26">
        <f t="shared" si="73"/>
        <v>2638.501598177168</v>
      </c>
      <c r="I906" s="26">
        <f t="shared" si="74"/>
        <v>23.633899375679505</v>
      </c>
    </row>
    <row r="907" spans="1:9" x14ac:dyDescent="0.25">
      <c r="A907" s="2">
        <v>44757</v>
      </c>
      <c r="B907" s="4">
        <f t="shared" si="71"/>
        <v>18562574909.433464</v>
      </c>
      <c r="G907" s="26">
        <f t="shared" si="72"/>
        <v>136244.54084268282</v>
      </c>
      <c r="H907" s="26">
        <f t="shared" si="73"/>
        <v>2647.7648131920268</v>
      </c>
      <c r="I907" s="26">
        <f t="shared" si="74"/>
        <v>23.644413289026222</v>
      </c>
    </row>
    <row r="908" spans="1:9" x14ac:dyDescent="0.25">
      <c r="A908" s="2">
        <v>44758</v>
      </c>
      <c r="B908" s="4">
        <f t="shared" si="71"/>
        <v>18723775023.00238</v>
      </c>
      <c r="G908" s="26">
        <f t="shared" si="72"/>
        <v>136834.84579229949</v>
      </c>
      <c r="H908" s="26">
        <f t="shared" si="73"/>
        <v>2655.4072585387707</v>
      </c>
      <c r="I908" s="26">
        <f t="shared" si="74"/>
        <v>23.653059944877441</v>
      </c>
    </row>
    <row r="909" spans="1:9" x14ac:dyDescent="0.25">
      <c r="A909" s="2">
        <v>44759</v>
      </c>
      <c r="B909" s="4">
        <f t="shared" si="71"/>
        <v>18858269081.567307</v>
      </c>
      <c r="G909" s="26">
        <f t="shared" si="72"/>
        <v>137325.41309447173</v>
      </c>
      <c r="H909" s="26">
        <f t="shared" si="73"/>
        <v>2661.7500817444939</v>
      </c>
      <c r="I909" s="26">
        <f t="shared" si="74"/>
        <v>23.66021733271657</v>
      </c>
    </row>
    <row r="910" spans="1:9" x14ac:dyDescent="0.25">
      <c r="A910" s="2">
        <v>44760</v>
      </c>
      <c r="B910" s="4">
        <f t="shared" si="71"/>
        <v>19065888446.671917</v>
      </c>
      <c r="G910" s="26">
        <f t="shared" si="72"/>
        <v>138079.28319147634</v>
      </c>
      <c r="H910" s="26">
        <f t="shared" si="73"/>
        <v>2671.4825960388466</v>
      </c>
      <c r="I910" s="26">
        <f t="shared" si="74"/>
        <v>23.67116663009708</v>
      </c>
    </row>
    <row r="911" spans="1:9" x14ac:dyDescent="0.25">
      <c r="A911" s="2">
        <v>44761</v>
      </c>
      <c r="B911" s="4">
        <f t="shared" si="71"/>
        <v>19248968617.817764</v>
      </c>
      <c r="G911" s="26">
        <f t="shared" si="72"/>
        <v>138740.65236194388</v>
      </c>
      <c r="H911" s="26">
        <f t="shared" si="73"/>
        <v>2680.0063403827212</v>
      </c>
      <c r="I911" s="26">
        <f t="shared" si="74"/>
        <v>23.680723317949656</v>
      </c>
    </row>
    <row r="912" spans="1:9" x14ac:dyDescent="0.25">
      <c r="A912" s="2">
        <v>44762</v>
      </c>
      <c r="B912" s="4">
        <f t="shared" si="71"/>
        <v>19458410298.430061</v>
      </c>
      <c r="G912" s="26">
        <f t="shared" si="72"/>
        <v>139493.40593171443</v>
      </c>
      <c r="H912" s="26">
        <f t="shared" si="73"/>
        <v>2689.6913866979526</v>
      </c>
      <c r="I912" s="26">
        <f t="shared" si="74"/>
        <v>23.691545219639245</v>
      </c>
    </row>
    <row r="913" spans="1:9" x14ac:dyDescent="0.25">
      <c r="A913" s="2">
        <v>44763</v>
      </c>
      <c r="B913" s="4">
        <f t="shared" si="71"/>
        <v>19654222234.275639</v>
      </c>
      <c r="G913" s="26">
        <f t="shared" si="72"/>
        <v>140193.51709075438</v>
      </c>
      <c r="H913" s="26">
        <f t="shared" si="73"/>
        <v>2698.6835024194656</v>
      </c>
      <c r="I913" s="26">
        <f t="shared" si="74"/>
        <v>23.701558024153321</v>
      </c>
    </row>
    <row r="914" spans="1:9" x14ac:dyDescent="0.25">
      <c r="A914" s="2">
        <v>44764</v>
      </c>
      <c r="B914" s="4">
        <f t="shared" si="71"/>
        <v>19861955153.093807</v>
      </c>
      <c r="G914" s="26">
        <f t="shared" si="72"/>
        <v>140932.44890050625</v>
      </c>
      <c r="H914" s="26">
        <f t="shared" si="73"/>
        <v>2708.1580032335769</v>
      </c>
      <c r="I914" s="26">
        <f t="shared" si="74"/>
        <v>23.712071937500038</v>
      </c>
    </row>
    <row r="915" spans="1:9" x14ac:dyDescent="0.25">
      <c r="A915" s="2">
        <v>44765</v>
      </c>
      <c r="B915" s="4">
        <f t="shared" si="71"/>
        <v>20034439274.612549</v>
      </c>
      <c r="G915" s="26">
        <f t="shared" si="72"/>
        <v>141543.06508837707</v>
      </c>
      <c r="H915" s="26">
        <f t="shared" si="73"/>
        <v>2715.9747660468502</v>
      </c>
      <c r="I915" s="26">
        <f t="shared" si="74"/>
        <v>23.720718593351254</v>
      </c>
    </row>
    <row r="916" spans="1:9" x14ac:dyDescent="0.25">
      <c r="A916" s="2">
        <v>44766</v>
      </c>
      <c r="B916" s="4">
        <f t="shared" si="71"/>
        <v>20178347917.27702</v>
      </c>
      <c r="G916" s="26">
        <f t="shared" si="72"/>
        <v>142050.51185151364</v>
      </c>
      <c r="H916" s="26">
        <f t="shared" si="73"/>
        <v>2722.4622634794341</v>
      </c>
      <c r="I916" s="26">
        <f t="shared" si="74"/>
        <v>23.727875981190383</v>
      </c>
    </row>
    <row r="917" spans="1:9" x14ac:dyDescent="0.25">
      <c r="A917" s="2">
        <v>44767</v>
      </c>
      <c r="B917" s="4">
        <f t="shared" ref="B917:B957" si="75">B910*1.07</f>
        <v>20400500637.938953</v>
      </c>
      <c r="G917" s="26">
        <f t="shared" si="72"/>
        <v>142830.32114344262</v>
      </c>
      <c r="H917" s="26">
        <f t="shared" si="73"/>
        <v>2732.4167678774538</v>
      </c>
      <c r="I917" s="26">
        <f t="shared" si="74"/>
        <v>23.738825278570893</v>
      </c>
    </row>
    <row r="918" spans="1:9" x14ac:dyDescent="0.25">
      <c r="A918" s="2">
        <v>44768</v>
      </c>
      <c r="B918" s="4">
        <f t="shared" si="75"/>
        <v>20596396421.06501</v>
      </c>
      <c r="G918" s="26">
        <f t="shared" si="72"/>
        <v>143514.44673295092</v>
      </c>
      <c r="H918" s="26">
        <f t="shared" si="73"/>
        <v>2741.1349313439996</v>
      </c>
      <c r="I918" s="26">
        <f t="shared" si="74"/>
        <v>23.748381966423469</v>
      </c>
    </row>
    <row r="919" spans="1:9" x14ac:dyDescent="0.25">
      <c r="A919" s="2">
        <v>44769</v>
      </c>
      <c r="B919" s="4">
        <f t="shared" si="75"/>
        <v>20820499019.320168</v>
      </c>
      <c r="G919" s="26">
        <f t="shared" si="72"/>
        <v>144293.10108012846</v>
      </c>
      <c r="H919" s="26">
        <f t="shared" si="73"/>
        <v>2751.0408850599797</v>
      </c>
      <c r="I919" s="26">
        <f t="shared" si="74"/>
        <v>23.759203868113058</v>
      </c>
    </row>
    <row r="920" spans="1:9" x14ac:dyDescent="0.25">
      <c r="A920" s="2">
        <v>44770</v>
      </c>
      <c r="B920" s="4">
        <f t="shared" si="75"/>
        <v>21030017790.674934</v>
      </c>
      <c r="G920" s="26">
        <f t="shared" si="72"/>
        <v>145017.30169422866</v>
      </c>
      <c r="H920" s="26">
        <f t="shared" si="73"/>
        <v>2760.2381030439542</v>
      </c>
      <c r="I920" s="26">
        <f t="shared" si="74"/>
        <v>23.769216672627135</v>
      </c>
    </row>
    <row r="921" spans="1:9" x14ac:dyDescent="0.25">
      <c r="A921" s="2">
        <v>44771</v>
      </c>
      <c r="B921" s="4">
        <f t="shared" si="75"/>
        <v>21252292013.810375</v>
      </c>
      <c r="G921" s="26">
        <f t="shared" si="72"/>
        <v>145781.65870167062</v>
      </c>
      <c r="H921" s="26">
        <f t="shared" si="73"/>
        <v>2769.9287089008412</v>
      </c>
      <c r="I921" s="26">
        <f t="shared" si="74"/>
        <v>23.779730585973851</v>
      </c>
    </row>
    <row r="922" spans="1:9" x14ac:dyDescent="0.25">
      <c r="A922" s="2">
        <v>44772</v>
      </c>
      <c r="B922" s="4">
        <f t="shared" si="75"/>
        <v>21436850023.83543</v>
      </c>
      <c r="G922" s="26">
        <f t="shared" si="72"/>
        <v>146413.28499776046</v>
      </c>
      <c r="H922" s="26">
        <f t="shared" si="73"/>
        <v>2777.9237652089696</v>
      </c>
      <c r="I922" s="26">
        <f t="shared" si="74"/>
        <v>23.788377241825071</v>
      </c>
    </row>
    <row r="923" spans="1:9" x14ac:dyDescent="0.25">
      <c r="A923" s="2">
        <v>44773</v>
      </c>
      <c r="B923" s="4">
        <f t="shared" si="75"/>
        <v>21590832271.486412</v>
      </c>
      <c r="G923" s="26">
        <f t="shared" si="72"/>
        <v>146938.19201108476</v>
      </c>
      <c r="H923" s="26">
        <f t="shared" si="73"/>
        <v>2784.5592367604736</v>
      </c>
      <c r="I923" s="26">
        <f t="shared" si="74"/>
        <v>23.7955346296642</v>
      </c>
    </row>
    <row r="924" spans="1:9" x14ac:dyDescent="0.25">
      <c r="A924" s="2">
        <v>44774</v>
      </c>
      <c r="B924" s="4">
        <f t="shared" si="75"/>
        <v>21828535682.594681</v>
      </c>
      <c r="G924" s="26">
        <f t="shared" si="72"/>
        <v>147744.83301487967</v>
      </c>
      <c r="H924" s="26">
        <f t="shared" si="73"/>
        <v>2794.7407946614649</v>
      </c>
      <c r="I924" s="26">
        <f t="shared" si="74"/>
        <v>23.80648392704471</v>
      </c>
    </row>
    <row r="925" spans="1:9" x14ac:dyDescent="0.25">
      <c r="A925" s="2">
        <v>44775</v>
      </c>
      <c r="B925" s="4">
        <f t="shared" si="75"/>
        <v>22038144170.539562</v>
      </c>
      <c r="G925" s="26">
        <f t="shared" si="72"/>
        <v>148452.49802727997</v>
      </c>
      <c r="H925" s="26">
        <f t="shared" si="73"/>
        <v>2803.6578117801268</v>
      </c>
      <c r="I925" s="26">
        <f t="shared" si="74"/>
        <v>23.816040614897286</v>
      </c>
    </row>
    <row r="926" spans="1:9" x14ac:dyDescent="0.25">
      <c r="A926" s="2">
        <v>44776</v>
      </c>
      <c r="B926" s="4">
        <f t="shared" si="75"/>
        <v>22277933950.672581</v>
      </c>
      <c r="G926" s="26">
        <f t="shared" si="72"/>
        <v>149257.94434693444</v>
      </c>
      <c r="H926" s="26">
        <f t="shared" si="73"/>
        <v>2813.7897116006593</v>
      </c>
      <c r="I926" s="26">
        <f t="shared" si="74"/>
        <v>23.826862516586875</v>
      </c>
    </row>
    <row r="927" spans="1:9" x14ac:dyDescent="0.25">
      <c r="A927" s="2">
        <v>44777</v>
      </c>
      <c r="B927" s="4">
        <f t="shared" si="75"/>
        <v>22502119036.022182</v>
      </c>
      <c r="G927" s="26">
        <f t="shared" si="72"/>
        <v>150007.06328710719</v>
      </c>
      <c r="H927" s="26">
        <f t="shared" si="73"/>
        <v>2823.1967100495726</v>
      </c>
      <c r="I927" s="26">
        <f t="shared" si="74"/>
        <v>23.836875321100951</v>
      </c>
    </row>
    <row r="928" spans="1:9" x14ac:dyDescent="0.25">
      <c r="A928" s="2">
        <v>44778</v>
      </c>
      <c r="B928" s="4">
        <f t="shared" si="75"/>
        <v>22739952454.777103</v>
      </c>
      <c r="G928" s="26">
        <f t="shared" si="72"/>
        <v>150797.7203235417</v>
      </c>
      <c r="H928" s="26">
        <f t="shared" si="73"/>
        <v>2833.1083501154712</v>
      </c>
      <c r="I928" s="26">
        <f t="shared" si="74"/>
        <v>23.847389234447668</v>
      </c>
    </row>
    <row r="929" spans="1:9" x14ac:dyDescent="0.25">
      <c r="A929" s="2">
        <v>44779</v>
      </c>
      <c r="B929" s="4">
        <f t="shared" si="75"/>
        <v>22937429525.50391</v>
      </c>
      <c r="G929" s="26">
        <f t="shared" si="72"/>
        <v>151451.07964456349</v>
      </c>
      <c r="H929" s="26">
        <f t="shared" si="73"/>
        <v>2841.2857666364821</v>
      </c>
      <c r="I929" s="26">
        <f t="shared" si="74"/>
        <v>23.856035890298884</v>
      </c>
    </row>
    <row r="930" spans="1:9" x14ac:dyDescent="0.25">
      <c r="A930" s="2">
        <v>44780</v>
      </c>
      <c r="B930" s="4">
        <f t="shared" si="75"/>
        <v>23102190530.490463</v>
      </c>
      <c r="G930" s="26">
        <f t="shared" si="72"/>
        <v>151994.04768111961</v>
      </c>
      <c r="H930" s="26">
        <f t="shared" si="73"/>
        <v>2848.0725874666064</v>
      </c>
      <c r="I930" s="26">
        <f t="shared" si="74"/>
        <v>23.863193278138013</v>
      </c>
    </row>
    <row r="931" spans="1:9" x14ac:dyDescent="0.25">
      <c r="A931" s="2">
        <v>44781</v>
      </c>
      <c r="B931" s="4">
        <f t="shared" si="75"/>
        <v>23356533180.376308</v>
      </c>
      <c r="G931" s="26">
        <f t="shared" si="72"/>
        <v>152828.44362348362</v>
      </c>
      <c r="H931" s="26">
        <f t="shared" si="73"/>
        <v>2858.486377761566</v>
      </c>
      <c r="I931" s="26">
        <f t="shared" si="74"/>
        <v>23.874142575518523</v>
      </c>
    </row>
    <row r="932" spans="1:9" x14ac:dyDescent="0.25">
      <c r="A932" s="2">
        <v>44782</v>
      </c>
      <c r="B932" s="4">
        <f t="shared" si="75"/>
        <v>23580814262.477333</v>
      </c>
      <c r="G932" s="26">
        <f t="shared" si="72"/>
        <v>153560.4580042575</v>
      </c>
      <c r="H932" s="26">
        <f t="shared" si="73"/>
        <v>2867.6067842095094</v>
      </c>
      <c r="I932" s="26">
        <f t="shared" si="74"/>
        <v>23.883699263371099</v>
      </c>
    </row>
    <row r="933" spans="1:9" x14ac:dyDescent="0.25">
      <c r="A933" s="2">
        <v>44783</v>
      </c>
      <c r="B933" s="4">
        <f t="shared" si="75"/>
        <v>23837389327.219662</v>
      </c>
      <c r="G933" s="26">
        <f t="shared" si="72"/>
        <v>154393.61815573747</v>
      </c>
      <c r="H933" s="26">
        <f t="shared" si="73"/>
        <v>2877.9697837668073</v>
      </c>
      <c r="I933" s="26">
        <f t="shared" si="74"/>
        <v>23.894521165060688</v>
      </c>
    </row>
    <row r="934" spans="1:9" x14ac:dyDescent="0.25">
      <c r="A934" s="2">
        <v>44784</v>
      </c>
      <c r="B934" s="4">
        <f t="shared" si="75"/>
        <v>24077267368.543736</v>
      </c>
      <c r="G934" s="26">
        <f t="shared" si="72"/>
        <v>155168.51281282469</v>
      </c>
      <c r="H934" s="26">
        <f t="shared" si="73"/>
        <v>2887.5913475888283</v>
      </c>
      <c r="I934" s="26">
        <f t="shared" si="74"/>
        <v>23.904533969574764</v>
      </c>
    </row>
    <row r="935" spans="1:9" x14ac:dyDescent="0.25">
      <c r="A935" s="2">
        <v>44785</v>
      </c>
      <c r="B935" s="4">
        <f t="shared" si="75"/>
        <v>24331749126.611504</v>
      </c>
      <c r="G935" s="26">
        <f t="shared" si="72"/>
        <v>155986.37481078756</v>
      </c>
      <c r="H935" s="26">
        <f t="shared" si="73"/>
        <v>2897.7290634599276</v>
      </c>
      <c r="I935" s="26">
        <f t="shared" si="74"/>
        <v>23.915047882921481</v>
      </c>
    </row>
    <row r="936" spans="1:9" x14ac:dyDescent="0.25">
      <c r="A936" s="2">
        <v>44786</v>
      </c>
      <c r="B936" s="4">
        <f t="shared" si="75"/>
        <v>24543049592.289185</v>
      </c>
      <c r="G936" s="26">
        <f t="shared" si="72"/>
        <v>156662.2149476037</v>
      </c>
      <c r="H936" s="26">
        <f t="shared" si="73"/>
        <v>2906.0929996701302</v>
      </c>
      <c r="I936" s="26">
        <f t="shared" si="74"/>
        <v>23.9236945387727</v>
      </c>
    </row>
    <row r="937" spans="1:9" x14ac:dyDescent="0.25">
      <c r="A937" s="2">
        <v>44787</v>
      </c>
      <c r="B937" s="4">
        <f t="shared" si="75"/>
        <v>24719343867.624798</v>
      </c>
      <c r="G937" s="26">
        <f t="shared" si="72"/>
        <v>157223.86545186071</v>
      </c>
      <c r="H937" s="26">
        <f t="shared" si="73"/>
        <v>2913.0346219229973</v>
      </c>
      <c r="I937" s="26">
        <f t="shared" si="74"/>
        <v>23.93085192661183</v>
      </c>
    </row>
    <row r="938" spans="1:9" x14ac:dyDescent="0.25">
      <c r="A938" s="2">
        <v>44788</v>
      </c>
      <c r="B938" s="4">
        <f t="shared" si="75"/>
        <v>24991490503.002651</v>
      </c>
      <c r="G938" s="26">
        <f t="shared" si="72"/>
        <v>158086.97132592127</v>
      </c>
      <c r="H938" s="26">
        <f t="shared" si="73"/>
        <v>2923.6859416288785</v>
      </c>
      <c r="I938" s="26">
        <f t="shared" si="74"/>
        <v>23.941801223992339</v>
      </c>
    </row>
    <row r="939" spans="1:9" x14ac:dyDescent="0.25">
      <c r="A939" s="2">
        <v>44789</v>
      </c>
      <c r="B939" s="4">
        <f t="shared" si="75"/>
        <v>25231471260.850746</v>
      </c>
      <c r="G939" s="26">
        <f t="shared" si="72"/>
        <v>158844.17288918956</v>
      </c>
      <c r="H939" s="26">
        <f t="shared" si="73"/>
        <v>2933.0143765380822</v>
      </c>
      <c r="I939" s="26">
        <f t="shared" si="74"/>
        <v>23.951357911844916</v>
      </c>
    </row>
    <row r="940" spans="1:9" x14ac:dyDescent="0.25">
      <c r="A940" s="2">
        <v>44790</v>
      </c>
      <c r="B940" s="4">
        <f t="shared" si="75"/>
        <v>25506006580.125038</v>
      </c>
      <c r="G940" s="26">
        <f t="shared" si="72"/>
        <v>159706.00045121985</v>
      </c>
      <c r="H940" s="26">
        <f t="shared" si="73"/>
        <v>2943.6137470141812</v>
      </c>
      <c r="I940" s="26">
        <f t="shared" si="74"/>
        <v>23.962179813534505</v>
      </c>
    </row>
    <row r="941" spans="1:9" x14ac:dyDescent="0.25">
      <c r="A941" s="2">
        <v>44791</v>
      </c>
      <c r="B941" s="4">
        <f t="shared" si="75"/>
        <v>25762676084.341797</v>
      </c>
      <c r="G941" s="26">
        <f t="shared" si="72"/>
        <v>160507.55771720471</v>
      </c>
      <c r="H941" s="26">
        <f t="shared" si="73"/>
        <v>2953.4547702570335</v>
      </c>
      <c r="I941" s="26">
        <f t="shared" si="74"/>
        <v>23.972192618048581</v>
      </c>
    </row>
    <row r="942" spans="1:9" x14ac:dyDescent="0.25">
      <c r="A942" s="2">
        <v>44792</v>
      </c>
      <c r="B942" s="4">
        <f t="shared" si="75"/>
        <v>26034971565.474312</v>
      </c>
      <c r="G942" s="26">
        <f t="shared" si="72"/>
        <v>161353.56074618964</v>
      </c>
      <c r="H942" s="26">
        <f t="shared" si="73"/>
        <v>2963.8237185239032</v>
      </c>
      <c r="I942" s="26">
        <f t="shared" si="74"/>
        <v>23.982706531395298</v>
      </c>
    </row>
    <row r="943" spans="1:9" x14ac:dyDescent="0.25">
      <c r="A943" s="2">
        <v>44793</v>
      </c>
      <c r="B943" s="4">
        <f t="shared" si="75"/>
        <v>26261063063.749428</v>
      </c>
      <c r="G943" s="26">
        <f t="shared" si="72"/>
        <v>162052.65521968293</v>
      </c>
      <c r="H943" s="26">
        <f t="shared" si="73"/>
        <v>2972.3784287735953</v>
      </c>
      <c r="I943" s="26">
        <f t="shared" si="74"/>
        <v>23.991353187246514</v>
      </c>
    </row>
    <row r="944" spans="1:9" x14ac:dyDescent="0.25">
      <c r="A944" s="2">
        <v>44794</v>
      </c>
      <c r="B944" s="4">
        <f t="shared" si="75"/>
        <v>26449697938.358536</v>
      </c>
      <c r="G944" s="26">
        <f t="shared" si="72"/>
        <v>162633.63101879801</v>
      </c>
      <c r="H944" s="26">
        <f t="shared" si="73"/>
        <v>2979.4783833337069</v>
      </c>
      <c r="I944" s="26">
        <f t="shared" si="74"/>
        <v>23.998510575085643</v>
      </c>
    </row>
    <row r="945" spans="1:9" x14ac:dyDescent="0.25">
      <c r="A945" s="2">
        <v>44795</v>
      </c>
      <c r="B945" s="4">
        <f t="shared" si="75"/>
        <v>26740894838.212837</v>
      </c>
      <c r="G945" s="26">
        <f t="shared" si="72"/>
        <v>163526.43467712746</v>
      </c>
      <c r="H945" s="26">
        <f t="shared" si="73"/>
        <v>2990.3726502877648</v>
      </c>
      <c r="I945" s="26">
        <f t="shared" si="74"/>
        <v>24.009459872466152</v>
      </c>
    </row>
    <row r="946" spans="1:9" x14ac:dyDescent="0.25">
      <c r="A946" s="2">
        <v>44796</v>
      </c>
      <c r="B946" s="4">
        <f t="shared" si="75"/>
        <v>26997674249.110298</v>
      </c>
      <c r="G946" s="26">
        <f t="shared" si="72"/>
        <v>164309.69006455553</v>
      </c>
      <c r="H946" s="26">
        <f t="shared" si="73"/>
        <v>2999.9138586047357</v>
      </c>
      <c r="I946" s="26">
        <f t="shared" si="74"/>
        <v>24.019016560318729</v>
      </c>
    </row>
    <row r="947" spans="1:9" x14ac:dyDescent="0.25">
      <c r="A947" s="2">
        <v>44797</v>
      </c>
      <c r="B947" s="4">
        <f t="shared" si="75"/>
        <v>27291427040.733791</v>
      </c>
      <c r="G947" s="26">
        <f t="shared" si="72"/>
        <v>165201.17142663908</v>
      </c>
      <c r="H947" s="26">
        <f t="shared" si="73"/>
        <v>3010.7549914127057</v>
      </c>
      <c r="I947" s="26">
        <f t="shared" si="74"/>
        <v>24.029838462008318</v>
      </c>
    </row>
    <row r="948" spans="1:9" x14ac:dyDescent="0.25">
      <c r="A948" s="2">
        <v>44798</v>
      </c>
      <c r="B948" s="4">
        <f t="shared" si="75"/>
        <v>27566063410.245724</v>
      </c>
      <c r="G948" s="26">
        <f t="shared" si="72"/>
        <v>166030.30870972242</v>
      </c>
      <c r="H948" s="26">
        <f t="shared" si="73"/>
        <v>3020.8204797530402</v>
      </c>
      <c r="I948" s="26">
        <f t="shared" si="74"/>
        <v>24.039851266522394</v>
      </c>
    </row>
    <row r="949" spans="1:9" x14ac:dyDescent="0.25">
      <c r="A949" s="2">
        <v>44799</v>
      </c>
      <c r="B949" s="4">
        <f t="shared" si="75"/>
        <v>27857419575.057514</v>
      </c>
      <c r="G949" s="26">
        <f t="shared" si="72"/>
        <v>166905.42104754271</v>
      </c>
      <c r="H949" s="26">
        <f t="shared" si="73"/>
        <v>3031.4259346235517</v>
      </c>
      <c r="I949" s="26">
        <f t="shared" si="74"/>
        <v>24.050365179869111</v>
      </c>
    </row>
    <row r="950" spans="1:9" x14ac:dyDescent="0.25">
      <c r="A950" s="2">
        <v>44800</v>
      </c>
      <c r="B950" s="4">
        <f t="shared" si="75"/>
        <v>28099337478.211891</v>
      </c>
      <c r="G950" s="26">
        <f t="shared" si="72"/>
        <v>167628.56999393596</v>
      </c>
      <c r="H950" s="26">
        <f t="shared" si="73"/>
        <v>3040.1757703010362</v>
      </c>
      <c r="I950" s="26">
        <f t="shared" si="74"/>
        <v>24.05901183572033</v>
      </c>
    </row>
    <row r="951" spans="1:9" x14ac:dyDescent="0.25">
      <c r="A951" s="2">
        <v>44801</v>
      </c>
      <c r="B951" s="4">
        <f t="shared" si="75"/>
        <v>28301176794.043636</v>
      </c>
      <c r="G951" s="26">
        <f t="shared" si="72"/>
        <v>168229.53603349096</v>
      </c>
      <c r="H951" s="26">
        <f t="shared" si="73"/>
        <v>3047.4376685892717</v>
      </c>
      <c r="I951" s="26">
        <f t="shared" si="74"/>
        <v>24.066169223559459</v>
      </c>
    </row>
    <row r="952" spans="1:9" x14ac:dyDescent="0.25">
      <c r="A952" s="2">
        <v>44802</v>
      </c>
      <c r="B952" s="4">
        <f t="shared" si="75"/>
        <v>28612757476.887737</v>
      </c>
      <c r="G952" s="26">
        <f t="shared" si="72"/>
        <v>169153.05931873576</v>
      </c>
      <c r="H952" s="26">
        <f t="shared" si="73"/>
        <v>3058.5804242048757</v>
      </c>
      <c r="I952" s="26">
        <f t="shared" si="74"/>
        <v>24.077118520939969</v>
      </c>
    </row>
    <row r="953" spans="1:9" x14ac:dyDescent="0.25">
      <c r="A953" s="2">
        <v>44803</v>
      </c>
      <c r="B953" s="4">
        <f t="shared" si="75"/>
        <v>28887511446.548019</v>
      </c>
      <c r="G953" s="26">
        <f t="shared" si="72"/>
        <v>169963.26499143284</v>
      </c>
      <c r="H953" s="26">
        <f t="shared" si="73"/>
        <v>3068.3392591041779</v>
      </c>
      <c r="I953" s="26">
        <f t="shared" si="74"/>
        <v>24.086675208792546</v>
      </c>
    </row>
    <row r="954" spans="1:9" x14ac:dyDescent="0.25">
      <c r="A954" s="2">
        <v>44804</v>
      </c>
      <c r="B954" s="4">
        <f t="shared" si="75"/>
        <v>29201826933.585159</v>
      </c>
      <c r="G954" s="26">
        <f t="shared" si="72"/>
        <v>170885.42048280526</v>
      </c>
      <c r="H954" s="26">
        <f t="shared" si="73"/>
        <v>3079.4276686304866</v>
      </c>
      <c r="I954" s="26">
        <f t="shared" si="74"/>
        <v>24.097497110482134</v>
      </c>
    </row>
    <row r="955" spans="1:9" x14ac:dyDescent="0.25">
      <c r="A955" s="2">
        <v>44805</v>
      </c>
      <c r="B955" s="4">
        <f t="shared" si="75"/>
        <v>29495687848.962925</v>
      </c>
      <c r="G955" s="26">
        <f t="shared" si="72"/>
        <v>171743.08675740904</v>
      </c>
      <c r="H955" s="26">
        <f t="shared" si="73"/>
        <v>3089.7227419200467</v>
      </c>
      <c r="I955" s="26">
        <f t="shared" si="74"/>
        <v>24.107509914996211</v>
      </c>
    </row>
    <row r="956" spans="1:9" x14ac:dyDescent="0.25">
      <c r="A956" s="2">
        <v>44806</v>
      </c>
      <c r="B956" s="4">
        <f t="shared" si="75"/>
        <v>29807438945.311543</v>
      </c>
      <c r="G956" s="26">
        <f t="shared" si="72"/>
        <v>172648.30999842292</v>
      </c>
      <c r="H956" s="26">
        <f t="shared" si="73"/>
        <v>3100.5700979021226</v>
      </c>
      <c r="I956" s="26">
        <f t="shared" si="74"/>
        <v>24.118023828342928</v>
      </c>
    </row>
    <row r="957" spans="1:9" x14ac:dyDescent="0.25">
      <c r="A957" s="2">
        <v>44807</v>
      </c>
      <c r="B957" s="4">
        <f t="shared" si="75"/>
        <v>30066291101.686726</v>
      </c>
      <c r="G957" s="26">
        <f t="shared" si="72"/>
        <v>173396.34108506076</v>
      </c>
      <c r="H957" s="26">
        <f t="shared" si="73"/>
        <v>3109.5195096470393</v>
      </c>
      <c r="I957" s="26">
        <f t="shared" si="74"/>
        <v>24.126670484194143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Graphs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mdc_on_ca@hotmail.com</cp:lastModifiedBy>
  <dcterms:created xsi:type="dcterms:W3CDTF">2020-02-15T16:48:39Z</dcterms:created>
  <dcterms:modified xsi:type="dcterms:W3CDTF">2020-11-25T20:03:45Z</dcterms:modified>
</cp:coreProperties>
</file>