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ko\Desktop\Cursos Online\Excel com IA\"/>
    </mc:Choice>
  </mc:AlternateContent>
  <xr:revisionPtr revIDLastSave="0" documentId="13_ncr:1_{A2B7BD6A-E170-4302-AF35-C33BF52DF9C9}" xr6:coauthVersionLast="47" xr6:coauthVersionMax="47" xr10:uidLastSave="{00000000-0000-0000-0000-000000000000}"/>
  <bookViews>
    <workbookView xWindow="-120" yWindow="-120" windowWidth="20730" windowHeight="11160" tabRatio="0" xr2:uid="{D6B803A2-E8F5-4DA2-9C93-A03F8618443B}"/>
  </bookViews>
  <sheets>
    <sheet name="APP" sheetId="1" r:id="rId1"/>
    <sheet name="Apoio" sheetId="2" r:id="rId2"/>
  </sheets>
  <definedNames>
    <definedName name="Por_quantos_anos">APP!$D$18</definedName>
    <definedName name="Quanto_investir_por_mês">APP!$D$17</definedName>
    <definedName name="rendimento_carteira">APP!$D$13</definedName>
    <definedName name="Salário">APP!$D$12</definedName>
    <definedName name="Sugestão_de_Investimento">APP!$D$14</definedName>
    <definedName name="Taxa_de_Rendimento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7" i="1" s="1"/>
  <c r="C33" i="1"/>
  <c r="D14" i="1"/>
  <c r="C25" i="1"/>
  <c r="D25" i="1" s="1"/>
  <c r="C26" i="1"/>
  <c r="D26" i="1" s="1"/>
  <c r="C27" i="1"/>
  <c r="D27" i="1" s="1"/>
  <c r="C28" i="1"/>
  <c r="D28" i="1" s="1"/>
  <c r="C24" i="1"/>
  <c r="D24" i="1" s="1"/>
  <c r="D20" i="1"/>
  <c r="D21" i="1" s="1"/>
  <c r="D37" i="1" l="1"/>
  <c r="C40" i="1"/>
  <c r="D40" i="1" s="1"/>
  <c r="C39" i="1"/>
  <c r="D39" i="1" s="1"/>
  <c r="C36" i="1"/>
  <c r="D36" i="1" s="1"/>
  <c r="C38" i="1"/>
  <c r="D38" i="1" s="1"/>
  <c r="C41" i="1"/>
  <c r="D41" i="1" s="1"/>
  <c r="D42" i="1" l="1"/>
</calcChain>
</file>

<file path=xl/sharedStrings.xml><?xml version="1.0" encoding="utf-8"?>
<sst xmlns="http://schemas.openxmlformats.org/spreadsheetml/2006/main" count="69" uniqueCount="34">
  <si>
    <t>INVESTIMENTO MENSAL</t>
  </si>
  <si>
    <t>Cenários</t>
  </si>
  <si>
    <t>Dividendos</t>
  </si>
  <si>
    <t>Salário</t>
  </si>
  <si>
    <t>Rendimento Carteira</t>
  </si>
  <si>
    <t>CONFIGURAÇÕES</t>
  </si>
  <si>
    <t>AGRESSIVO</t>
  </si>
  <si>
    <t>CONSERVADOR</t>
  </si>
  <si>
    <t>MODERADO</t>
  </si>
  <si>
    <t>PERFIL</t>
  </si>
  <si>
    <t>VALOR A SER INVESTIDO POR MÊS</t>
  </si>
  <si>
    <t>TIPO DE FII</t>
  </si>
  <si>
    <t>% SUGERIDO</t>
  </si>
  <si>
    <t>VALORES</t>
  </si>
  <si>
    <t>PAPEL</t>
  </si>
  <si>
    <t>TIJOLO</t>
  </si>
  <si>
    <t>HÍBRIDOS</t>
  </si>
  <si>
    <t>FOF´s</t>
  </si>
  <si>
    <t>DESENVOLVIMENTO</t>
  </si>
  <si>
    <t>HOTELARIAS</t>
  </si>
  <si>
    <t>%</t>
  </si>
  <si>
    <t>CHAVE</t>
  </si>
  <si>
    <t>Sugestão de Investimento (30%)</t>
  </si>
  <si>
    <t>Dividendos mensais</t>
  </si>
  <si>
    <t>Patrimônio acumulado</t>
  </si>
  <si>
    <t>Taxa de Rendimento Mensal</t>
  </si>
  <si>
    <t>Quanto investir por mês</t>
  </si>
  <si>
    <t>Por quantos anos</t>
  </si>
  <si>
    <t>Quanto em 2 anos</t>
  </si>
  <si>
    <t>Quanto em 5 anos</t>
  </si>
  <si>
    <t>Quanto em 20 anos</t>
  </si>
  <si>
    <t>Quanto em 30 anos</t>
  </si>
  <si>
    <t>Quanto em 10 anos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</si>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</sst>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&quot;R$&quot;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5" fillId="0" borderId="0" xfId="0" applyFont="1"/>
    <xf numFmtId="0" fontId="8" fillId="3" borderId="3" xfId="0" applyFont="1" applyFill="1" applyBorder="1" applyAlignment="1">
      <alignment horizontal="left" indent="3"/>
    </xf>
    <xf numFmtId="0" fontId="8" fillId="3" borderId="4" xfId="0" applyFont="1" applyFill="1" applyBorder="1" applyAlignment="1">
      <alignment horizontal="left" indent="3"/>
    </xf>
    <xf numFmtId="0" fontId="8" fillId="3" borderId="6" xfId="0" applyFont="1" applyFill="1" applyBorder="1" applyAlignment="1">
      <alignment horizontal="left" indent="3"/>
    </xf>
    <xf numFmtId="164" fontId="9" fillId="3" borderId="5" xfId="1" applyNumberFormat="1" applyFont="1" applyFill="1" applyBorder="1" applyAlignment="1">
      <alignment horizontal="center" vertical="center"/>
    </xf>
    <xf numFmtId="164" fontId="9" fillId="3" borderId="7" xfId="1" applyNumberFormat="1" applyFont="1" applyFill="1" applyBorder="1" applyAlignment="1">
      <alignment horizontal="center" vertical="center"/>
    </xf>
    <xf numFmtId="164" fontId="9" fillId="3" borderId="16" xfId="1" applyNumberFormat="1" applyFont="1" applyFill="1" applyBorder="1" applyAlignment="1">
      <alignment horizontal="center" vertical="center"/>
    </xf>
    <xf numFmtId="44" fontId="9" fillId="3" borderId="17" xfId="0" applyNumberFormat="1" applyFont="1" applyFill="1" applyBorder="1"/>
    <xf numFmtId="164" fontId="9" fillId="3" borderId="18" xfId="1" applyNumberFormat="1" applyFont="1" applyFill="1" applyBorder="1" applyAlignment="1">
      <alignment horizontal="center" vertical="center"/>
    </xf>
    <xf numFmtId="44" fontId="9" fillId="3" borderId="5" xfId="0" applyNumberFormat="1" applyFont="1" applyFill="1" applyBorder="1"/>
    <xf numFmtId="164" fontId="9" fillId="3" borderId="19" xfId="1" applyNumberFormat="1" applyFont="1" applyFill="1" applyBorder="1" applyAlignment="1">
      <alignment horizontal="center" vertical="center"/>
    </xf>
    <xf numFmtId="44" fontId="9" fillId="3" borderId="7" xfId="0" applyNumberFormat="1" applyFont="1" applyFill="1" applyBorder="1"/>
    <xf numFmtId="0" fontId="7" fillId="2" borderId="20" xfId="0" applyFont="1" applyFill="1" applyBorder="1" applyAlignment="1">
      <alignment horizontal="center" vertical="center"/>
    </xf>
    <xf numFmtId="0" fontId="4" fillId="5" borderId="0" xfId="2"/>
    <xf numFmtId="164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164" fontId="2" fillId="7" borderId="0" xfId="0" applyNumberFormat="1" applyFont="1" applyFill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2" fillId="0" borderId="0" xfId="0" applyFont="1"/>
    <xf numFmtId="164" fontId="2" fillId="3" borderId="0" xfId="0" applyNumberFormat="1" applyFont="1" applyFill="1" applyAlignment="1">
      <alignment horizontal="center"/>
    </xf>
    <xf numFmtId="0" fontId="10" fillId="5" borderId="0" xfId="2" applyFont="1"/>
    <xf numFmtId="0" fontId="2" fillId="3" borderId="0" xfId="0" applyFont="1" applyFill="1"/>
    <xf numFmtId="164" fontId="9" fillId="6" borderId="5" xfId="1" applyNumberFormat="1" applyFont="1" applyFill="1" applyBorder="1" applyAlignment="1" applyProtection="1">
      <alignment horizontal="center" vertical="center"/>
      <protection locked="0"/>
    </xf>
    <xf numFmtId="10" fontId="9" fillId="6" borderId="5" xfId="0" applyNumberFormat="1" applyFont="1" applyFill="1" applyBorder="1" applyAlignment="1" applyProtection="1">
      <alignment horizontal="center" vertical="center"/>
      <protection locked="0"/>
    </xf>
    <xf numFmtId="164" fontId="9" fillId="0" borderId="17" xfId="1" applyNumberFormat="1" applyFont="1" applyBorder="1" applyAlignment="1" applyProtection="1">
      <alignment horizontal="center" vertical="center"/>
      <protection locked="0"/>
    </xf>
    <xf numFmtId="1" fontId="9" fillId="0" borderId="5" xfId="0" applyNumberFormat="1" applyFont="1" applyBorder="1" applyAlignment="1" applyProtection="1">
      <alignment horizontal="center" vertical="top"/>
      <protection locked="0"/>
    </xf>
    <xf numFmtId="10" fontId="9" fillId="0" borderId="5" xfId="0" applyNumberFormat="1" applyFont="1" applyBorder="1" applyAlignment="1" applyProtection="1">
      <alignment horizontal="center" vertical="top"/>
      <protection locked="0"/>
    </xf>
    <xf numFmtId="0" fontId="10" fillId="5" borderId="0" xfId="2" applyFont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left" indent="3"/>
    </xf>
    <xf numFmtId="0" fontId="8" fillId="3" borderId="11" xfId="0" applyFont="1" applyFill="1" applyBorder="1" applyAlignment="1">
      <alignment horizontal="left" indent="3"/>
    </xf>
    <xf numFmtId="0" fontId="8" fillId="3" borderId="12" xfId="0" applyFont="1" applyFill="1" applyBorder="1" applyAlignment="1">
      <alignment horizontal="left" indent="3"/>
    </xf>
    <xf numFmtId="0" fontId="8" fillId="3" borderId="13" xfId="0" applyFont="1" applyFill="1" applyBorder="1" applyAlignment="1">
      <alignment horizontal="left" indent="3"/>
    </xf>
    <xf numFmtId="0" fontId="6" fillId="4" borderId="1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indent="3"/>
    </xf>
    <xf numFmtId="0" fontId="8" fillId="3" borderId="16" xfId="0" applyFont="1" applyFill="1" applyBorder="1" applyAlignment="1">
      <alignment horizontal="left" indent="3"/>
    </xf>
    <xf numFmtId="0" fontId="8" fillId="3" borderId="4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8" fillId="3" borderId="6" xfId="0" applyFont="1" applyFill="1" applyBorder="1" applyAlignment="1">
      <alignment horizontal="left" indent="3"/>
    </xf>
    <xf numFmtId="0" fontId="8" fillId="3" borderId="19" xfId="0" applyFont="1" applyFill="1" applyBorder="1" applyAlignment="1">
      <alignment horizontal="left" indent="3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15-4A9D-BE96-522D17D856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15-4A9D-BE96-522D17D856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15-4A9D-BE96-522D17D856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15-4A9D-BE96-522D17D856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15-4A9D-BE96-522D17D856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15-4A9D-BE96-522D17D856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FOF´s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C2C-820F-F8D6D64B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</xdr:row>
      <xdr:rowOff>114300</xdr:rowOff>
    </xdr:from>
    <xdr:to>
      <xdr:col>1</xdr:col>
      <xdr:colOff>1295400</xdr:colOff>
      <xdr:row>7</xdr:row>
      <xdr:rowOff>76200</xdr:rowOff>
    </xdr:to>
    <xdr:pic>
      <xdr:nvPicPr>
        <xdr:cNvPr id="6" name="Gráfico 5" descr="Gráfico de barras com tendência ascendente com preenchimento sólido">
          <a:extLst>
            <a:ext uri="{FF2B5EF4-FFF2-40B4-BE49-F238E27FC236}">
              <a16:creationId xmlns:a16="http://schemas.microsoft.com/office/drawing/2014/main" id="{9BAEF61D-B881-9E08-3BC8-0A36D637E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0600" y="4953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900112</xdr:colOff>
      <xdr:row>43</xdr:row>
      <xdr:rowOff>128587</xdr:rowOff>
    </xdr:from>
    <xdr:to>
      <xdr:col>3</xdr:col>
      <xdr:colOff>719137</xdr:colOff>
      <xdr:row>58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E2A8DD-9CB7-D5AE-1043-6F20A885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600074</xdr:colOff>
      <xdr:row>1</xdr:row>
      <xdr:rowOff>57151</xdr:rowOff>
    </xdr:from>
    <xdr:to>
      <xdr:col>4</xdr:col>
      <xdr:colOff>28574</xdr:colOff>
      <xdr:row>9</xdr:row>
      <xdr:rowOff>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BAB0711-3932-4F7D-AADE-2EBB2088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247651"/>
          <a:ext cx="5857875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E57F-F6B5-4301-A3EE-C272A23E733C}">
  <dimension ref="A10:H66"/>
  <sheetViews>
    <sheetView showGridLines="0" showRowColHeaders="0" tabSelected="1" workbookViewId="0">
      <selection activeCell="C32" sqref="C32"/>
    </sheetView>
  </sheetViews>
  <sheetFormatPr defaultColWidth="0" defaultRowHeight="15" x14ac:dyDescent="0.25"/>
  <cols>
    <col min="1" max="1" width="9.140625" customWidth="1"/>
    <col min="2" max="2" width="46.7109375" customWidth="1"/>
    <col min="3" max="3" width="24.5703125" customWidth="1"/>
    <col min="4" max="4" width="16" bestFit="1" customWidth="1"/>
    <col min="5" max="5" width="3" customWidth="1"/>
    <col min="6" max="6" width="4.7109375" customWidth="1"/>
    <col min="7" max="8" width="3.140625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6.25" thickBot="1" x14ac:dyDescent="0.3">
      <c r="B11" s="44" t="s">
        <v>5</v>
      </c>
      <c r="C11" s="45"/>
      <c r="D11" s="46"/>
    </row>
    <row r="12" spans="2:4" ht="18" thickBot="1" x14ac:dyDescent="0.35">
      <c r="B12" s="40" t="s">
        <v>3</v>
      </c>
      <c r="C12" s="41"/>
      <c r="D12" s="31">
        <v>5000</v>
      </c>
    </row>
    <row r="13" spans="2:4" ht="18" thickBot="1" x14ac:dyDescent="0.35">
      <c r="B13" s="40" t="s">
        <v>4</v>
      </c>
      <c r="C13" s="41"/>
      <c r="D13" s="32">
        <v>6.0000000000000001E-3</v>
      </c>
    </row>
    <row r="14" spans="2:4" ht="18" thickBot="1" x14ac:dyDescent="0.35">
      <c r="B14" s="42" t="s">
        <v>22</v>
      </c>
      <c r="C14" s="43"/>
      <c r="D14" s="7">
        <f>D12*30%</f>
        <v>1500</v>
      </c>
    </row>
    <row r="15" spans="2:4" ht="16.5" thickBot="1" x14ac:dyDescent="0.3">
      <c r="C15" s="2"/>
    </row>
    <row r="16" spans="2:4" ht="25.5" x14ac:dyDescent="0.5">
      <c r="B16" s="37" t="s">
        <v>0</v>
      </c>
      <c r="C16" s="38"/>
      <c r="D16" s="39"/>
    </row>
    <row r="17" spans="1:4" ht="18" thickBot="1" x14ac:dyDescent="0.35">
      <c r="B17" s="49" t="s">
        <v>26</v>
      </c>
      <c r="C17" s="50"/>
      <c r="D17" s="33">
        <v>800</v>
      </c>
    </row>
    <row r="18" spans="1:4" ht="18" thickBot="1" x14ac:dyDescent="0.35">
      <c r="B18" s="51" t="s">
        <v>27</v>
      </c>
      <c r="C18" s="52"/>
      <c r="D18" s="34">
        <v>10</v>
      </c>
    </row>
    <row r="19" spans="1:4" ht="18" thickBot="1" x14ac:dyDescent="0.35">
      <c r="B19" s="51" t="s">
        <v>25</v>
      </c>
      <c r="C19" s="52"/>
      <c r="D19" s="35">
        <v>1.0500000000000001E-2</v>
      </c>
    </row>
    <row r="20" spans="1:4" ht="18" thickBot="1" x14ac:dyDescent="0.35">
      <c r="B20" s="51" t="s">
        <v>24</v>
      </c>
      <c r="C20" s="52"/>
      <c r="D20" s="6">
        <f>FV(D19,(D18*12),-D17)</f>
        <v>190654.37661863849</v>
      </c>
    </row>
    <row r="21" spans="1:4" ht="18" thickBot="1" x14ac:dyDescent="0.35">
      <c r="B21" s="53" t="s">
        <v>23</v>
      </c>
      <c r="C21" s="54"/>
      <c r="D21" s="7">
        <f>D20*D13</f>
        <v>1143.9262597118309</v>
      </c>
    </row>
    <row r="22" spans="1:4" ht="15.75" thickBot="1" x14ac:dyDescent="0.3"/>
    <row r="23" spans="1:4" ht="25.5" x14ac:dyDescent="0.25">
      <c r="B23" s="47" t="s">
        <v>1</v>
      </c>
      <c r="C23" s="48"/>
      <c r="D23" s="14" t="s">
        <v>2</v>
      </c>
    </row>
    <row r="24" spans="1:4" ht="18" thickBot="1" x14ac:dyDescent="0.35">
      <c r="A24" s="1">
        <v>2</v>
      </c>
      <c r="B24" s="3" t="s">
        <v>28</v>
      </c>
      <c r="C24" s="8">
        <f>FV($D$19,$A24*12,-$D$17)</f>
        <v>21707.184971698724</v>
      </c>
      <c r="D24" s="9">
        <f>C24*$D$13</f>
        <v>130.24310983019234</v>
      </c>
    </row>
    <row r="25" spans="1:4" ht="18" thickBot="1" x14ac:dyDescent="0.35">
      <c r="A25" s="1">
        <v>5</v>
      </c>
      <c r="B25" s="4" t="s">
        <v>29</v>
      </c>
      <c r="C25" s="10">
        <f>FV($D$19,$A25*12,-$D$17)</f>
        <v>66396.46712658905</v>
      </c>
      <c r="D25" s="11">
        <f>C25*$D$13</f>
        <v>398.37880275953432</v>
      </c>
    </row>
    <row r="26" spans="1:4" ht="18" thickBot="1" x14ac:dyDescent="0.35">
      <c r="A26" s="1">
        <v>10</v>
      </c>
      <c r="B26" s="4" t="s">
        <v>32</v>
      </c>
      <c r="C26" s="10">
        <f>FV($D$19,$A26*12,-$D$17)</f>
        <v>190654.37661863849</v>
      </c>
      <c r="D26" s="11">
        <f>C26*$D$13</f>
        <v>1143.9262597118309</v>
      </c>
    </row>
    <row r="27" spans="1:4" ht="18" thickBot="1" x14ac:dyDescent="0.35">
      <c r="A27" s="1">
        <v>20</v>
      </c>
      <c r="B27" s="4" t="s">
        <v>30</v>
      </c>
      <c r="C27" s="10">
        <f>FV($D$19,$A27*12,-$D$17)</f>
        <v>858390.57686269865</v>
      </c>
      <c r="D27" s="11">
        <f>C27*$D$13</f>
        <v>5150.3434611761922</v>
      </c>
    </row>
    <row r="28" spans="1:4" ht="18" thickBot="1" x14ac:dyDescent="0.35">
      <c r="A28" s="1">
        <v>30</v>
      </c>
      <c r="B28" s="5" t="s">
        <v>31</v>
      </c>
      <c r="C28" s="12">
        <f>FV($D$19,$A28*12,-$D$17)</f>
        <v>3197028.9077741485</v>
      </c>
      <c r="D28" s="13">
        <f>C28*$D$13</f>
        <v>19182.173446644891</v>
      </c>
    </row>
    <row r="32" spans="1:4" x14ac:dyDescent="0.25">
      <c r="B32" s="29" t="s">
        <v>9</v>
      </c>
      <c r="C32" s="36" t="s">
        <v>33</v>
      </c>
      <c r="D32" s="15"/>
    </row>
    <row r="33" spans="2:4" x14ac:dyDescent="0.25">
      <c r="B33" s="30" t="s">
        <v>10</v>
      </c>
      <c r="C33" s="28">
        <f>Quanto_investir_por_mês</f>
        <v>800</v>
      </c>
      <c r="D33" s="17"/>
    </row>
    <row r="35" spans="2:4" x14ac:dyDescent="0.25">
      <c r="B35" s="21" t="s">
        <v>11</v>
      </c>
      <c r="C35" s="21" t="s">
        <v>12</v>
      </c>
      <c r="D35" s="21" t="s">
        <v>13</v>
      </c>
    </row>
    <row r="36" spans="2:4" x14ac:dyDescent="0.25">
      <c r="B36" s="18" t="s">
        <v>14</v>
      </c>
      <c r="C36" s="20">
        <f>VLOOKUP($C$32&amp;"-"&amp;B36,Apoio!A:D,4,FALSE)</f>
        <v>0.32</v>
      </c>
      <c r="D36" s="16">
        <f>C36*$C$33</f>
        <v>256</v>
      </c>
    </row>
    <row r="37" spans="2:4" x14ac:dyDescent="0.25">
      <c r="B37" s="18" t="s">
        <v>15</v>
      </c>
      <c r="C37" s="20">
        <f>VLOOKUP($C$32&amp;"-"&amp;B37,Apoio!A:D,4,FALSE)</f>
        <v>0.35</v>
      </c>
      <c r="D37" s="16">
        <f t="shared" ref="D37:D41" si="0">C37*$C$33</f>
        <v>280</v>
      </c>
    </row>
    <row r="38" spans="2:4" x14ac:dyDescent="0.25">
      <c r="B38" s="18" t="s">
        <v>16</v>
      </c>
      <c r="C38" s="20">
        <f>VLOOKUP($C$32&amp;"-"&amp;B38,Apoio!A:D,4,FALSE)</f>
        <v>0.08</v>
      </c>
      <c r="D38" s="16">
        <f t="shared" si="0"/>
        <v>64</v>
      </c>
    </row>
    <row r="39" spans="2:4" x14ac:dyDescent="0.25">
      <c r="B39" s="18" t="s">
        <v>17</v>
      </c>
      <c r="C39" s="20">
        <f>VLOOKUP($C$32&amp;"-"&amp;B39,Apoio!A:D,4,FALSE)</f>
        <v>0.05</v>
      </c>
      <c r="D39" s="16">
        <f t="shared" si="0"/>
        <v>40</v>
      </c>
    </row>
    <row r="40" spans="2:4" x14ac:dyDescent="0.25">
      <c r="B40" s="18" t="s">
        <v>18</v>
      </c>
      <c r="C40" s="20">
        <f>VLOOKUP($C$32&amp;"-"&amp;B40,Apoio!A:D,4,FALSE)</f>
        <v>0.1</v>
      </c>
      <c r="D40" s="16">
        <f t="shared" si="0"/>
        <v>80</v>
      </c>
    </row>
    <row r="41" spans="2:4" x14ac:dyDescent="0.25">
      <c r="B41" s="18" t="s">
        <v>19</v>
      </c>
      <c r="C41" s="20">
        <f>VLOOKUP($C$32&amp;"-"&amp;B41,Apoio!A:D,4,FALSE)</f>
        <v>0.1</v>
      </c>
      <c r="D41" s="16">
        <f t="shared" si="0"/>
        <v>80</v>
      </c>
    </row>
    <row r="42" spans="2:4" x14ac:dyDescent="0.25">
      <c r="B42" s="22"/>
      <c r="C42" s="22"/>
      <c r="D42" s="23">
        <f>SUM(D36:D41)</f>
        <v>800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</sheetData>
  <sheetProtection sheet="1" objects="1" scenarios="1"/>
  <mergeCells count="11">
    <mergeCell ref="B23:C23"/>
    <mergeCell ref="B17:C17"/>
    <mergeCell ref="B18:C18"/>
    <mergeCell ref="B19:C19"/>
    <mergeCell ref="B20:C20"/>
    <mergeCell ref="B21:C21"/>
    <mergeCell ref="B16:D16"/>
    <mergeCell ref="B12:C12"/>
    <mergeCell ref="B13:C13"/>
    <mergeCell ref="B14:C14"/>
    <mergeCell ref="B11:D11"/>
  </mergeCells>
  <dataValidations count="1">
    <dataValidation type="list" allowBlank="1" showInputMessage="1" showErrorMessage="1" sqref="C32" xr:uid="{CDFFAECB-4841-4524-826D-8A8C38CC9BC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24D2-4A2F-4973-A874-6702A1730918}">
  <dimension ref="A2:D20"/>
  <sheetViews>
    <sheetView workbookViewId="0">
      <selection activeCell="G4" sqref="G4"/>
    </sheetView>
  </sheetViews>
  <sheetFormatPr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4" max="4" width="11.28515625" customWidth="1"/>
  </cols>
  <sheetData>
    <row r="2" spans="1:4" x14ac:dyDescent="0.25">
      <c r="A2" s="27" t="s">
        <v>21</v>
      </c>
      <c r="B2" s="19" t="s">
        <v>9</v>
      </c>
      <c r="C2" s="19" t="s">
        <v>11</v>
      </c>
      <c r="D2" s="19" t="s">
        <v>20</v>
      </c>
    </row>
    <row r="3" spans="1:4" x14ac:dyDescent="0.25">
      <c r="A3" t="str">
        <f>B3&amp;"-"&amp;C3</f>
        <v>CONSERVADOR-PAPEL</v>
      </c>
      <c r="B3" t="s">
        <v>7</v>
      </c>
      <c r="C3" s="18" t="s">
        <v>14</v>
      </c>
      <c r="D3" s="20">
        <v>0.3</v>
      </c>
    </row>
    <row r="4" spans="1:4" x14ac:dyDescent="0.25">
      <c r="A4" t="str">
        <f t="shared" ref="A4:A20" si="0">B4&amp;"-"&amp;C4</f>
        <v>CONSERVADOR-TIJOLO</v>
      </c>
      <c r="B4" t="s">
        <v>7</v>
      </c>
      <c r="C4" s="18" t="s">
        <v>15</v>
      </c>
      <c r="D4" s="20">
        <v>0.5</v>
      </c>
    </row>
    <row r="5" spans="1:4" x14ac:dyDescent="0.25">
      <c r="A5" t="str">
        <f t="shared" si="0"/>
        <v>CONSERVADOR-HÍBRIDOS</v>
      </c>
      <c r="B5" t="s">
        <v>7</v>
      </c>
      <c r="C5" s="18" t="s">
        <v>16</v>
      </c>
      <c r="D5" s="20">
        <v>0.1</v>
      </c>
    </row>
    <row r="6" spans="1:4" x14ac:dyDescent="0.25">
      <c r="A6" t="str">
        <f t="shared" si="0"/>
        <v>CONSERVADOR-FOF´s</v>
      </c>
      <c r="B6" t="s">
        <v>7</v>
      </c>
      <c r="C6" s="18" t="s">
        <v>17</v>
      </c>
      <c r="D6" s="20">
        <v>0.1</v>
      </c>
    </row>
    <row r="7" spans="1:4" x14ac:dyDescent="0.25">
      <c r="A7" t="str">
        <f t="shared" si="0"/>
        <v>CONSERVADOR-DESENVOLVIMENTO</v>
      </c>
      <c r="B7" t="s">
        <v>7</v>
      </c>
      <c r="C7" s="18" t="s">
        <v>18</v>
      </c>
      <c r="D7" s="20">
        <v>0</v>
      </c>
    </row>
    <row r="8" spans="1:4" ht="15.75" thickBot="1" x14ac:dyDescent="0.3">
      <c r="A8" s="24" t="str">
        <f t="shared" si="0"/>
        <v>CONSERVADOR-HOTELARIAS</v>
      </c>
      <c r="B8" s="24" t="s">
        <v>7</v>
      </c>
      <c r="C8" s="25" t="s">
        <v>19</v>
      </c>
      <c r="D8" s="26">
        <v>0</v>
      </c>
    </row>
    <row r="9" spans="1:4" x14ac:dyDescent="0.25">
      <c r="A9" t="str">
        <f t="shared" si="0"/>
        <v>MODERADO-PAPEL</v>
      </c>
      <c r="B9" t="s">
        <v>8</v>
      </c>
      <c r="C9" s="18" t="s">
        <v>14</v>
      </c>
      <c r="D9" s="20">
        <v>0.32</v>
      </c>
    </row>
    <row r="10" spans="1:4" x14ac:dyDescent="0.25">
      <c r="A10" t="str">
        <f t="shared" si="0"/>
        <v>MODERADO-TIJOLO</v>
      </c>
      <c r="B10" t="s">
        <v>8</v>
      </c>
      <c r="C10" s="18" t="s">
        <v>15</v>
      </c>
      <c r="D10" s="20">
        <v>0.35</v>
      </c>
    </row>
    <row r="11" spans="1:4" x14ac:dyDescent="0.25">
      <c r="A11" t="str">
        <f t="shared" si="0"/>
        <v>MODERADO-HÍBRIDOS</v>
      </c>
      <c r="B11" t="s">
        <v>8</v>
      </c>
      <c r="C11" s="18" t="s">
        <v>16</v>
      </c>
      <c r="D11" s="20">
        <v>0.08</v>
      </c>
    </row>
    <row r="12" spans="1:4" x14ac:dyDescent="0.25">
      <c r="A12" t="str">
        <f t="shared" si="0"/>
        <v>MODERADO-FOF´s</v>
      </c>
      <c r="B12" t="s">
        <v>8</v>
      </c>
      <c r="C12" s="18" t="s">
        <v>17</v>
      </c>
      <c r="D12" s="20">
        <v>0.05</v>
      </c>
    </row>
    <row r="13" spans="1:4" x14ac:dyDescent="0.25">
      <c r="A13" t="str">
        <f t="shared" si="0"/>
        <v>MODERADO-DESENVOLVIMENTO</v>
      </c>
      <c r="B13" t="s">
        <v>8</v>
      </c>
      <c r="C13" s="18" t="s">
        <v>18</v>
      </c>
      <c r="D13" s="20">
        <v>0.1</v>
      </c>
    </row>
    <row r="14" spans="1:4" ht="15.75" thickBot="1" x14ac:dyDescent="0.3">
      <c r="A14" s="24" t="str">
        <f t="shared" si="0"/>
        <v>MODERADO-HOTELARIAS</v>
      </c>
      <c r="B14" s="24" t="s">
        <v>8</v>
      </c>
      <c r="C14" s="25" t="s">
        <v>19</v>
      </c>
      <c r="D14" s="26">
        <v>0.1</v>
      </c>
    </row>
    <row r="15" spans="1:4" x14ac:dyDescent="0.25">
      <c r="A15" t="str">
        <f t="shared" si="0"/>
        <v>AGRESSIVO-PAPEL</v>
      </c>
      <c r="B15" t="s">
        <v>6</v>
      </c>
      <c r="C15" s="18" t="s">
        <v>14</v>
      </c>
      <c r="D15" s="20">
        <v>0.5</v>
      </c>
    </row>
    <row r="16" spans="1:4" x14ac:dyDescent="0.25">
      <c r="A16" t="str">
        <f t="shared" si="0"/>
        <v>AGRESSIVO-TIJOLO</v>
      </c>
      <c r="B16" t="s">
        <v>6</v>
      </c>
      <c r="C16" s="18" t="s">
        <v>15</v>
      </c>
      <c r="D16" s="20">
        <v>0.1</v>
      </c>
    </row>
    <row r="17" spans="1:4" x14ac:dyDescent="0.25">
      <c r="A17" t="str">
        <f t="shared" si="0"/>
        <v>AGRESSIVO-HÍBRIDOS</v>
      </c>
      <c r="B17" t="s">
        <v>6</v>
      </c>
      <c r="C17" s="18" t="s">
        <v>16</v>
      </c>
      <c r="D17" s="20">
        <v>0.05</v>
      </c>
    </row>
    <row r="18" spans="1:4" x14ac:dyDescent="0.25">
      <c r="A18" t="str">
        <f t="shared" si="0"/>
        <v>AGRESSIVO-FOF´s</v>
      </c>
      <c r="B18" t="s">
        <v>6</v>
      </c>
      <c r="C18" s="18" t="s">
        <v>17</v>
      </c>
      <c r="D18" s="20">
        <v>0.05</v>
      </c>
    </row>
    <row r="19" spans="1:4" x14ac:dyDescent="0.25">
      <c r="A19" t="str">
        <f t="shared" si="0"/>
        <v>AGRESSIVO-DESENVOLVIMENTO</v>
      </c>
      <c r="B19" t="s">
        <v>6</v>
      </c>
      <c r="C19" s="18" t="s">
        <v>18</v>
      </c>
      <c r="D19" s="20">
        <v>0.2</v>
      </c>
    </row>
    <row r="20" spans="1:4" x14ac:dyDescent="0.25">
      <c r="A20" t="str">
        <f t="shared" si="0"/>
        <v>AGRESSIVO-HOTELARIAS</v>
      </c>
      <c r="B20" t="s">
        <v>6</v>
      </c>
      <c r="C20" s="18" t="s">
        <v>19</v>
      </c>
      <c r="D20" s="2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Apoio</vt:lpstr>
      <vt:lpstr>Por_quantos_anos</vt:lpstr>
      <vt:lpstr>Quanto_investir_por_mês</vt:lpstr>
      <vt:lpstr>rendimento_carteira</vt:lpstr>
      <vt:lpstr>Salário</vt:lpstr>
      <vt:lpstr>Sugestão_de_Investimento</vt:lpstr>
      <vt:lpstr>Taxa_de_Rendimento_Mensal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 Dias Cortez</dc:creator>
  <cp:lastModifiedBy>Maiko Dias Cortez</cp:lastModifiedBy>
  <dcterms:created xsi:type="dcterms:W3CDTF">2025-05-19T17:48:11Z</dcterms:created>
  <dcterms:modified xsi:type="dcterms:W3CDTF">2025-05-22T22:16:19Z</dcterms:modified>
</cp:coreProperties>
</file>