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4970" yWindow="6150" windowWidth="7500" windowHeight="8250" activeTab="1"/>
  </bookViews>
  <sheets>
    <sheet name="SupplierData" sheetId="2" r:id="rId1"/>
    <sheet name="Simio" sheetId="3" r:id="rId2"/>
  </sheets>
  <definedNames>
    <definedName name="SelectedSuupliers">Simio!$A$1:$I$5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C3" i="3" l="1"/>
  <c r="C4" i="3"/>
  <c r="C2" i="3"/>
  <c r="I4" i="3" l="1"/>
  <c r="I3" i="3"/>
  <c r="I2" i="3"/>
  <c r="D3" i="3" l="1"/>
  <c r="E3" i="3"/>
  <c r="F3" i="3"/>
  <c r="G3" i="3"/>
  <c r="H3" i="3"/>
  <c r="D4" i="3"/>
  <c r="E4" i="3"/>
  <c r="F4" i="3"/>
  <c r="G4" i="3"/>
  <c r="H4" i="3"/>
  <c r="H2" i="3"/>
  <c r="G2" i="3"/>
  <c r="F2" i="3"/>
  <c r="E2" i="3"/>
  <c r="D2" i="3"/>
</calcChain>
</file>

<file path=xl/sharedStrings.xml><?xml version="1.0" encoding="utf-8"?>
<sst xmlns="http://schemas.openxmlformats.org/spreadsheetml/2006/main" count="17" uniqueCount="16">
  <si>
    <t>Variable ordering cost/unit</t>
  </si>
  <si>
    <t>Suppliers</t>
  </si>
  <si>
    <t>Order Processing time / Unit (min)</t>
  </si>
  <si>
    <t>Lead Time
(days)</t>
  </si>
  <si>
    <t>Unit trnsp Cost
$</t>
  </si>
  <si>
    <t>Fixed trnsp cost
$</t>
  </si>
  <si>
    <t>Fixed ordering cost
$</t>
  </si>
  <si>
    <t>Quality</t>
  </si>
  <si>
    <t>Chosen Supplier</t>
  </si>
  <si>
    <t>UnitTrnspCost</t>
  </si>
  <si>
    <t>OrderProcTime</t>
  </si>
  <si>
    <t>LeadTime</t>
  </si>
  <si>
    <t>VariableOrderingCost</t>
  </si>
  <si>
    <t>FixedOrderingCost</t>
  </si>
  <si>
    <t>Proportion</t>
  </si>
  <si>
    <t>FixedTrnspCost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</si>
</sst>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BFCD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ck">
        <color rgb="FF00B0F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0" fillId="4" borderId="7" xfId="0" applyNumberFormat="1" applyFont="1" applyFill="1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0" fontId="0" fillId="4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BFC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Normal="100" workbookViewId="0">
      <selection activeCell="C2" sqref="C2"/>
    </sheetView>
  </sheetViews>
  <sheetFormatPr defaultColWidth="10" defaultRowHeight="15" x14ac:dyDescent="0.25"/>
  <cols>
    <col min="1" max="8" width="10" style="2"/>
    <col min="10" max="16384" width="10" style="2"/>
  </cols>
  <sheetData>
    <row r="1" spans="1:8" s="1" customFormat="1" ht="75" x14ac:dyDescent="0.25">
      <c r="A1" s="4" t="s">
        <v>1</v>
      </c>
      <c r="B1" s="3" t="s">
        <v>5</v>
      </c>
      <c r="C1" s="3" t="s">
        <v>4</v>
      </c>
      <c r="D1" s="17" t="s">
        <v>2</v>
      </c>
      <c r="E1" s="17" t="s">
        <v>3</v>
      </c>
      <c r="F1" s="18" t="s">
        <v>6</v>
      </c>
      <c r="G1" s="18" t="s">
        <v>0</v>
      </c>
      <c r="H1" s="19" t="s">
        <v>7</v>
      </c>
    </row>
    <row r="2" spans="1:8" x14ac:dyDescent="0.25">
      <c r="A2" s="9">
        <v>1</v>
      </c>
      <c r="B2" s="10">
        <v>1378</v>
      </c>
      <c r="C2" s="11">
        <v>5.0999999999999997E-2</v>
      </c>
      <c r="D2" s="10">
        <v>25</v>
      </c>
      <c r="E2" s="11">
        <v>2.09</v>
      </c>
      <c r="F2" s="10">
        <v>241</v>
      </c>
      <c r="G2" s="10">
        <v>20</v>
      </c>
      <c r="H2" s="15">
        <v>0.78800000000000003</v>
      </c>
    </row>
    <row r="3" spans="1:8" x14ac:dyDescent="0.25">
      <c r="A3" s="12">
        <v>2</v>
      </c>
      <c r="B3" s="13">
        <v>1030</v>
      </c>
      <c r="C3" s="14">
        <v>9.0999999999999998E-2</v>
      </c>
      <c r="D3" s="13">
        <v>19</v>
      </c>
      <c r="E3" s="14">
        <v>1.7509999999999999</v>
      </c>
      <c r="F3" s="13">
        <v>128</v>
      </c>
      <c r="G3" s="13">
        <v>20</v>
      </c>
      <c r="H3" s="16">
        <v>0.9</v>
      </c>
    </row>
    <row r="4" spans="1:8" x14ac:dyDescent="0.25">
      <c r="A4" s="9">
        <v>3</v>
      </c>
      <c r="B4" s="10">
        <v>1096</v>
      </c>
      <c r="C4" s="11">
        <v>0.13500000000000001</v>
      </c>
      <c r="D4" s="10">
        <v>20</v>
      </c>
      <c r="E4" s="11">
        <v>2.6760000000000002</v>
      </c>
      <c r="F4" s="10">
        <v>232</v>
      </c>
      <c r="G4" s="10">
        <v>23</v>
      </c>
      <c r="H4" s="15">
        <v>0.99199999999999999</v>
      </c>
    </row>
    <row r="5" spans="1:8" x14ac:dyDescent="0.25">
      <c r="A5" s="12">
        <v>4</v>
      </c>
      <c r="B5" s="13">
        <v>1011</v>
      </c>
      <c r="C5" s="14">
        <v>8.7999999999999995E-2</v>
      </c>
      <c r="D5" s="13">
        <v>17</v>
      </c>
      <c r="E5" s="14">
        <v>2.1749999999999998</v>
      </c>
      <c r="F5" s="13">
        <v>278</v>
      </c>
      <c r="G5" s="13">
        <v>22</v>
      </c>
      <c r="H5" s="16">
        <v>0.88800000000000001</v>
      </c>
    </row>
    <row r="6" spans="1:8" x14ac:dyDescent="0.25">
      <c r="A6" s="9">
        <v>5</v>
      </c>
      <c r="B6" s="10">
        <v>742</v>
      </c>
      <c r="C6" s="11">
        <v>0.10100000000000001</v>
      </c>
      <c r="D6" s="10">
        <v>27</v>
      </c>
      <c r="E6" s="11">
        <v>2.7650000000000001</v>
      </c>
      <c r="F6" s="10">
        <v>186</v>
      </c>
      <c r="G6" s="10">
        <v>22</v>
      </c>
      <c r="H6" s="15">
        <v>0.95899999999999996</v>
      </c>
    </row>
    <row r="7" spans="1:8" x14ac:dyDescent="0.25">
      <c r="A7" s="12">
        <v>6</v>
      </c>
      <c r="B7" s="13">
        <v>1270</v>
      </c>
      <c r="C7" s="14">
        <v>8.2000000000000003E-2</v>
      </c>
      <c r="D7" s="13">
        <v>24</v>
      </c>
      <c r="E7" s="14">
        <v>1.4410000000000001</v>
      </c>
      <c r="F7" s="13">
        <v>160</v>
      </c>
      <c r="G7" s="13">
        <v>24</v>
      </c>
      <c r="H7" s="16">
        <v>0.94</v>
      </c>
    </row>
    <row r="8" spans="1:8" x14ac:dyDescent="0.25">
      <c r="A8" s="9">
        <v>7</v>
      </c>
      <c r="B8" s="10">
        <v>1669</v>
      </c>
      <c r="C8" s="11">
        <v>0.14000000000000001</v>
      </c>
      <c r="D8" s="10">
        <v>15</v>
      </c>
      <c r="E8" s="11">
        <v>1.639</v>
      </c>
      <c r="F8" s="10">
        <v>134</v>
      </c>
      <c r="G8" s="10">
        <v>23</v>
      </c>
      <c r="H8" s="15">
        <v>0.92900000000000005</v>
      </c>
    </row>
    <row r="9" spans="1:8" x14ac:dyDescent="0.25">
      <c r="A9" s="12">
        <v>8</v>
      </c>
      <c r="B9" s="13">
        <v>1522</v>
      </c>
      <c r="C9" s="14">
        <v>7.2999999999999995E-2</v>
      </c>
      <c r="D9" s="13">
        <v>16</v>
      </c>
      <c r="E9" s="14">
        <v>1.425</v>
      </c>
      <c r="F9" s="13">
        <v>245</v>
      </c>
      <c r="G9" s="13">
        <v>21</v>
      </c>
      <c r="H9" s="16">
        <v>0.88700000000000001</v>
      </c>
    </row>
    <row r="10" spans="1:8" x14ac:dyDescent="0.25">
      <c r="A10" s="9">
        <v>9</v>
      </c>
      <c r="B10" s="10">
        <v>1790</v>
      </c>
      <c r="C10" s="11">
        <v>8.5999999999999993E-2</v>
      </c>
      <c r="D10" s="10">
        <v>16</v>
      </c>
      <c r="E10" s="11">
        <v>1.45</v>
      </c>
      <c r="F10" s="10">
        <v>299</v>
      </c>
      <c r="G10" s="10">
        <v>24</v>
      </c>
      <c r="H10" s="15">
        <v>0.99299999999999999</v>
      </c>
    </row>
    <row r="11" spans="1:8" x14ac:dyDescent="0.25">
      <c r="A11" s="5">
        <v>10</v>
      </c>
      <c r="B11" s="6">
        <v>682</v>
      </c>
      <c r="C11" s="8">
        <v>0.14599999999999999</v>
      </c>
      <c r="D11" s="6">
        <v>22</v>
      </c>
      <c r="E11" s="8">
        <v>4.0259999999999998</v>
      </c>
      <c r="F11" s="6">
        <v>146</v>
      </c>
      <c r="G11" s="6">
        <v>22</v>
      </c>
      <c r="H11" s="7">
        <v>0.86399999999999999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A2" sqref="A2:B5"/>
    </sheetView>
  </sheetViews>
  <sheetFormatPr defaultColWidth="9" defaultRowHeight="12.75" x14ac:dyDescent="0.25"/>
  <cols>
    <col min="1" max="1" width="15" style="20" bestFit="1" customWidth="1"/>
    <col min="2" max="2" width="11.140625" style="20" bestFit="1" customWidth="1"/>
    <col min="3" max="6" width="12.28515625" style="20" customWidth="1"/>
    <col min="7" max="16384" width="9" style="20"/>
  </cols>
  <sheetData>
    <row r="1" spans="1:9" ht="30" customHeight="1" thickTop="1" x14ac:dyDescent="0.25">
      <c r="A1" s="26" t="s">
        <v>8</v>
      </c>
      <c r="B1" s="26" t="s">
        <v>14</v>
      </c>
      <c r="C1" s="21" t="s">
        <v>15</v>
      </c>
      <c r="D1" s="21" t="s">
        <v>9</v>
      </c>
      <c r="E1" s="22" t="s">
        <v>10</v>
      </c>
      <c r="F1" s="22" t="s">
        <v>11</v>
      </c>
      <c r="G1" s="23" t="s">
        <v>13</v>
      </c>
      <c r="H1" s="23" t="s">
        <v>12</v>
      </c>
      <c r="I1" s="24" t="s">
        <v>7</v>
      </c>
    </row>
    <row r="2" spans="1:9" ht="15" x14ac:dyDescent="0.25">
      <c r="A2" s="27">
        <v>4</v>
      </c>
      <c r="B2" s="27">
        <v>0.27</v>
      </c>
      <c r="C2" s="29">
        <f>VLOOKUP($A2,SupplierData!$A$2:$H$11,2,FALSE)</f>
        <v>1011</v>
      </c>
      <c r="D2" s="29">
        <f>VLOOKUP($A2,SupplierData!$A$2:$H$11,3,FALSE)</f>
        <v>8.7999999999999995E-2</v>
      </c>
      <c r="E2" s="29">
        <f>VLOOKUP($A2,SupplierData!$A$2:$H$11,4,FALSE)</f>
        <v>17</v>
      </c>
      <c r="F2" s="29">
        <f>VLOOKUP($A2,SupplierData!$A$2:$H$11,5,FALSE)</f>
        <v>2.1749999999999998</v>
      </c>
      <c r="G2" s="29">
        <f>VLOOKUP($A2,SupplierData!$A$2:$H$11,6,FALSE)</f>
        <v>278</v>
      </c>
      <c r="H2" s="29">
        <f>VLOOKUP($A2,SupplierData!$A$2:$H$11,7,FALSE)</f>
        <v>22</v>
      </c>
      <c r="I2" s="29">
        <f>VLOOKUP($A2,SupplierData!$A$2:$H$11,8,FALSE)</f>
        <v>0.88800000000000001</v>
      </c>
    </row>
    <row r="3" spans="1:9" ht="15" x14ac:dyDescent="0.25">
      <c r="A3" s="25">
        <v>2</v>
      </c>
      <c r="B3" s="25">
        <v>0.25</v>
      </c>
      <c r="C3" s="30">
        <f>VLOOKUP($A3,SupplierData!$A$2:$H$11,2,FALSE)</f>
        <v>1030</v>
      </c>
      <c r="D3" s="30">
        <f>VLOOKUP($A3,SupplierData!$A$2:$H$11,3,FALSE)</f>
        <v>9.0999999999999998E-2</v>
      </c>
      <c r="E3" s="30">
        <f>VLOOKUP($A3,SupplierData!$A$2:$H$11,4,FALSE)</f>
        <v>19</v>
      </c>
      <c r="F3" s="30">
        <f>VLOOKUP($A3,SupplierData!$A$2:$H$11,5,FALSE)</f>
        <v>1.7509999999999999</v>
      </c>
      <c r="G3" s="30">
        <f>VLOOKUP($A3,SupplierData!$A$2:$H$11,6,FALSE)</f>
        <v>128</v>
      </c>
      <c r="H3" s="30">
        <f>VLOOKUP($A3,SupplierData!$A$2:$H$11,7,FALSE)</f>
        <v>20</v>
      </c>
      <c r="I3" s="30">
        <f>VLOOKUP($A3,SupplierData!$A$2:$H$11,8,FALSE)</f>
        <v>0.9</v>
      </c>
    </row>
    <row r="4" spans="1:9" ht="15" x14ac:dyDescent="0.25">
      <c r="A4" s="25">
        <v>10</v>
      </c>
      <c r="B4" s="25">
        <v>0.25</v>
      </c>
      <c r="C4" s="30">
        <f>VLOOKUP($A4,SupplierData!$A$2:$H$11,2,FALSE)</f>
        <v>682</v>
      </c>
      <c r="D4" s="30">
        <f>VLOOKUP($A4,SupplierData!$A$2:$H$11,3,FALSE)</f>
        <v>0.14599999999999999</v>
      </c>
      <c r="E4" s="30">
        <f>VLOOKUP($A4,SupplierData!$A$2:$H$11,4,FALSE)</f>
        <v>22</v>
      </c>
      <c r="F4" s="30">
        <f>VLOOKUP($A4,SupplierData!$A$2:$H$11,5,FALSE)</f>
        <v>4.0259999999999998</v>
      </c>
      <c r="G4" s="30">
        <f>VLOOKUP($A4,SupplierData!$A$2:$H$11,6,FALSE)</f>
        <v>146</v>
      </c>
      <c r="H4" s="30">
        <f>VLOOKUP($A4,SupplierData!$A$2:$H$11,7,FALSE)</f>
        <v>22</v>
      </c>
      <c r="I4" s="30">
        <f>VLOOKUP($A4,SupplierData!$A$2:$H$11,8,FALSE)</f>
        <v>0.86399999999999999</v>
      </c>
    </row>
    <row r="5" spans="1:9" ht="15.75" thickBot="1" x14ac:dyDescent="0.3">
      <c r="A5" s="28">
        <v>3</v>
      </c>
      <c r="B5" s="28">
        <v>0.22999999999999998</v>
      </c>
      <c r="C5" s="31">
        <f>VLOOKUP($A5,SupplierData!$A$2:$H$11,2,FALSE)</f>
        <v>1096</v>
      </c>
      <c r="D5" s="31">
        <f>VLOOKUP($A5,SupplierData!$A$2:$H$11,3,FALSE)</f>
        <v>0.13500000000000001</v>
      </c>
      <c r="E5" s="31">
        <f>VLOOKUP($A5,SupplierData!$A$2:$H$11,4,FALSE)</f>
        <v>20</v>
      </c>
      <c r="F5" s="31">
        <f>VLOOKUP($A5,SupplierData!$A$2:$H$11,5,FALSE)</f>
        <v>2.6760000000000002</v>
      </c>
      <c r="G5" s="31">
        <f>VLOOKUP($A5,SupplierData!$A$2:$H$11,6,FALSE)</f>
        <v>232</v>
      </c>
      <c r="H5" s="31">
        <f>VLOOKUP($A5,SupplierData!$A$2:$H$11,7,FALSE)</f>
        <v>23</v>
      </c>
      <c r="I5" s="31">
        <f>VLOOKUP($A5,SupplierData!$A$2:$H$11,8,FALSE)</f>
        <v>0.99199999999999999</v>
      </c>
    </row>
    <row r="6" spans="1:9" ht="13.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SupplierData</vt:lpstr>
      <vt:lpstr>Simio</vt:lpstr>
      <vt:lpstr>SelectedSuupliers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2020-07-11T11:23:26Z</dcterms:modified>
</cp:coreProperties>
</file>