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Ehtesham\OneDrive\Desktop\Excel Learning\"/>
    </mc:Choice>
  </mc:AlternateContent>
  <xr:revisionPtr revIDLastSave="0" documentId="13_ncr:1_{0A3FC411-CB10-49F4-9260-5B18EC1EFB8C}" xr6:coauthVersionLast="47" xr6:coauthVersionMax="47" xr10:uidLastSave="{00000000-0000-0000-0000-000000000000}"/>
  <bookViews>
    <workbookView xWindow="-108" yWindow="-108" windowWidth="23256" windowHeight="12456" xr2:uid="{402B4845-6411-407A-B4BC-0E10A094E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8" i="1"/>
  <c r="K8" i="1" s="1"/>
  <c r="L8" i="1" s="1"/>
  <c r="H9" i="1"/>
  <c r="H10" i="1"/>
  <c r="H11" i="1"/>
  <c r="H12" i="1"/>
  <c r="H13" i="1"/>
  <c r="H14" i="1"/>
  <c r="H15" i="1"/>
  <c r="H16" i="1"/>
  <c r="H17" i="1"/>
  <c r="H18" i="1"/>
  <c r="H19" i="1"/>
  <c r="H8" i="1"/>
  <c r="D8" i="1"/>
  <c r="E8" i="1" s="1"/>
  <c r="D9" i="1"/>
  <c r="E9" i="1" s="1"/>
  <c r="D10" i="1"/>
  <c r="E10" i="1" s="1"/>
  <c r="D11" i="1"/>
  <c r="G11" i="1" s="1"/>
  <c r="D12" i="1"/>
  <c r="E12" i="1" s="1"/>
  <c r="D13" i="1"/>
  <c r="E13" i="1" s="1"/>
  <c r="D14" i="1"/>
  <c r="F14" i="1" s="1"/>
  <c r="D15" i="1"/>
  <c r="E15" i="1" s="1"/>
  <c r="D16" i="1"/>
  <c r="F16" i="1" s="1"/>
  <c r="D17" i="1"/>
  <c r="E17" i="1" s="1"/>
  <c r="D18" i="1"/>
  <c r="E18" i="1" s="1"/>
  <c r="D19" i="1"/>
  <c r="G19" i="1" s="1"/>
  <c r="C9" i="1"/>
  <c r="C10" i="1"/>
  <c r="C11" i="1"/>
  <c r="C12" i="1"/>
  <c r="C13" i="1"/>
  <c r="C14" i="1"/>
  <c r="C15" i="1"/>
  <c r="C16" i="1"/>
  <c r="C17" i="1"/>
  <c r="C18" i="1"/>
  <c r="C19" i="1"/>
  <c r="C8" i="1"/>
  <c r="B9" i="1"/>
  <c r="B10" i="1"/>
  <c r="B11" i="1"/>
  <c r="B12" i="1"/>
  <c r="B13" i="1"/>
  <c r="B14" i="1"/>
  <c r="B15" i="1"/>
  <c r="B16" i="1"/>
  <c r="B17" i="1"/>
  <c r="B18" i="1"/>
  <c r="B19" i="1"/>
  <c r="B8" i="1"/>
  <c r="P17" i="1" l="1"/>
  <c r="P16" i="1"/>
  <c r="P13" i="1"/>
  <c r="P9" i="1"/>
  <c r="P19" i="1"/>
  <c r="P15" i="1"/>
  <c r="P11" i="1"/>
  <c r="P12" i="1"/>
  <c r="P18" i="1"/>
  <c r="P14" i="1"/>
  <c r="P10" i="1"/>
  <c r="P8" i="1"/>
  <c r="T21" i="1"/>
  <c r="E16" i="1"/>
  <c r="G15" i="1"/>
  <c r="G18" i="1"/>
  <c r="F18" i="1"/>
  <c r="F13" i="1"/>
  <c r="G10" i="1"/>
  <c r="F10" i="1"/>
  <c r="F19" i="1"/>
  <c r="G16" i="1"/>
  <c r="E14" i="1"/>
  <c r="F11" i="1"/>
  <c r="E19" i="1"/>
  <c r="G13" i="1"/>
  <c r="E11" i="1"/>
  <c r="F15" i="1"/>
  <c r="G12" i="1"/>
  <c r="G17" i="1"/>
  <c r="F12" i="1"/>
  <c r="G9" i="1"/>
  <c r="F17" i="1"/>
  <c r="G14" i="1"/>
  <c r="F9" i="1"/>
  <c r="G8" i="1"/>
  <c r="F8" i="1"/>
  <c r="M17" i="1"/>
  <c r="Q17" i="1" s="1"/>
  <c r="T9" i="1"/>
  <c r="M19" i="1"/>
  <c r="Q19" i="1" s="1"/>
  <c r="M16" i="1"/>
  <c r="Q16" i="1" s="1"/>
  <c r="M15" i="1"/>
  <c r="Q15" i="1" s="1"/>
  <c r="M13" i="1"/>
  <c r="Q13" i="1" s="1"/>
  <c r="M12" i="1"/>
  <c r="Q12" i="1" s="1"/>
  <c r="M11" i="1"/>
  <c r="Q11" i="1" s="1"/>
  <c r="M9" i="1"/>
  <c r="Q9" i="1" s="1"/>
  <c r="M14" i="1"/>
  <c r="Q14" i="1" s="1"/>
  <c r="M18" i="1"/>
  <c r="Q18" i="1" s="1"/>
  <c r="M10" i="1"/>
  <c r="Q10" i="1" s="1"/>
  <c r="M8" i="1"/>
  <c r="Q8" i="1" s="1"/>
  <c r="J9" i="1"/>
  <c r="J16" i="1"/>
  <c r="J15" i="1"/>
  <c r="J19" i="1"/>
  <c r="J17" i="1"/>
  <c r="J13" i="1"/>
  <c r="J12" i="1"/>
  <c r="J14" i="1"/>
  <c r="J18" i="1"/>
  <c r="J10" i="1"/>
  <c r="J11" i="1"/>
  <c r="J8" i="1"/>
  <c r="T23" i="1" l="1"/>
  <c r="T22" i="1"/>
  <c r="N15" i="1"/>
  <c r="O15" i="1"/>
  <c r="N16" i="1"/>
  <c r="O16" i="1"/>
  <c r="N9" i="1"/>
  <c r="O9" i="1"/>
  <c r="N11" i="1"/>
  <c r="O11" i="1"/>
  <c r="N10" i="1"/>
  <c r="O10" i="1"/>
  <c r="N18" i="1"/>
  <c r="O18" i="1"/>
  <c r="N12" i="1"/>
  <c r="O12" i="1"/>
  <c r="N14" i="1"/>
  <c r="O14" i="1"/>
  <c r="N13" i="1"/>
  <c r="O13" i="1"/>
  <c r="N17" i="1"/>
  <c r="O17" i="1"/>
  <c r="N19" i="1"/>
  <c r="O19" i="1"/>
  <c r="N8" i="1"/>
  <c r="O8" i="1"/>
  <c r="T12" i="1"/>
  <c r="T11" i="1"/>
  <c r="T13" i="1"/>
  <c r="T10" i="1"/>
  <c r="T17" i="1" l="1"/>
  <c r="T16" i="1"/>
  <c r="T18" i="1" l="1"/>
</calcChain>
</file>

<file path=xl/sharedStrings.xml><?xml version="1.0" encoding="utf-8"?>
<sst xmlns="http://schemas.openxmlformats.org/spreadsheetml/2006/main" count="66" uniqueCount="64">
  <si>
    <t>Total Weekly Salary</t>
  </si>
  <si>
    <t>Hours Worked Weekly</t>
  </si>
  <si>
    <t>Hourly Wage</t>
  </si>
  <si>
    <t>Position</t>
  </si>
  <si>
    <t>Name of Employee</t>
  </si>
  <si>
    <t>Number of Employee</t>
  </si>
  <si>
    <t>Coffe Shop Employee</t>
  </si>
  <si>
    <t>Part Time/Full Time</t>
  </si>
  <si>
    <t>Name List</t>
  </si>
  <si>
    <t>Alex</t>
  </si>
  <si>
    <t>Marc</t>
  </si>
  <si>
    <t>William</t>
  </si>
  <si>
    <t>Janette</t>
  </si>
  <si>
    <t>Andrea</t>
  </si>
  <si>
    <t xml:space="preserve">Joe </t>
  </si>
  <si>
    <t>Vincent</t>
  </si>
  <si>
    <t xml:space="preserve">Billy </t>
  </si>
  <si>
    <t>Amir</t>
  </si>
  <si>
    <t>Francine</t>
  </si>
  <si>
    <t>Marta</t>
  </si>
  <si>
    <t>Mano</t>
  </si>
  <si>
    <t>Carla</t>
  </si>
  <si>
    <t>Emma</t>
  </si>
  <si>
    <t>Morrison</t>
  </si>
  <si>
    <t xml:space="preserve">Justin </t>
  </si>
  <si>
    <t>Antonio</t>
  </si>
  <si>
    <t>Jim</t>
  </si>
  <si>
    <t>Flonna</t>
  </si>
  <si>
    <t>Roberto</t>
  </si>
  <si>
    <t>Rima</t>
  </si>
  <si>
    <t>Tom</t>
  </si>
  <si>
    <t>Jerry</t>
  </si>
  <si>
    <t>Zineb</t>
  </si>
  <si>
    <t>Zack</t>
  </si>
  <si>
    <t>Mido</t>
  </si>
  <si>
    <t>Jason</t>
  </si>
  <si>
    <t>Nadim</t>
  </si>
  <si>
    <t>List of Position</t>
  </si>
  <si>
    <t>Barista</t>
  </si>
  <si>
    <t>Cashier</t>
  </si>
  <si>
    <t>General Employee</t>
  </si>
  <si>
    <t>Full Time</t>
  </si>
  <si>
    <t>Employee</t>
  </si>
  <si>
    <t>Number of Employees Full Time</t>
  </si>
  <si>
    <t>Number of Employees Part Time</t>
  </si>
  <si>
    <t>Number of Cashier</t>
  </si>
  <si>
    <t>Number of Barista</t>
  </si>
  <si>
    <t>Number of General Employee</t>
  </si>
  <si>
    <t>Total Weekly Salary of Full Time Employee</t>
  </si>
  <si>
    <t>Total Weekly Salary of Part Time Employee</t>
  </si>
  <si>
    <t>Total Salary Paid</t>
  </si>
  <si>
    <t>Total Hours Worked Weekly</t>
  </si>
  <si>
    <t>Full Time Hours Worked</t>
  </si>
  <si>
    <t xml:space="preserve">Part Time Hours Worked </t>
  </si>
  <si>
    <t>Calculation Full Time</t>
  </si>
  <si>
    <t>Calculation Part Time</t>
  </si>
  <si>
    <t>Calculation of Cashier</t>
  </si>
  <si>
    <t>Calculation of Barista</t>
  </si>
  <si>
    <t>Calculation of General Employee</t>
  </si>
  <si>
    <t>Full Time Salary</t>
  </si>
  <si>
    <t>Part Time Salary</t>
  </si>
  <si>
    <t>Average Hours Worked Per Employee</t>
  </si>
  <si>
    <t>Part Time Hours Worked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</si>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</sst>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£-809]* #.##0._-;\-[$£-809]* #.##0._-;_-[$£-809]* &quot;-&quot;??_-;_-@_-"/>
    <numFmt numFmtId="165" formatCode="_-[$£-809]* #.##0.000_-;\-[$£-809]* #.##0.000_-;_-[$£-809]* &quot;-&quot;???_-;_-@_-"/>
    <numFmt numFmtId="166" formatCode="_-[$£-809]* #.;\-[$£-809]* #.;_-[$£-809]* &quot;-&quot;??????_-;_-@_ⴆ"/>
    <numFmt numFmtId="167" formatCode="0.0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167" fontId="0" fillId="0" borderId="1" xfId="0" applyNumberFormat="1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</a:p>
        </c:rich>
      </c:tx>
      <c:layout>
        <c:manualLayout>
          <c:xMode val="edge"/>
          <c:yMode val="edge"/>
          <c:x val="0.37615966754155733"/>
          <c:y val="1.1711712957903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Sheet1!$S$9:$S$13</c:f>
              <c:strCache>
                <c:ptCount val="5"/>
                <c:pt idx="0">
                  <c:v>Number of Employees Full Time</c:v>
                </c:pt>
                <c:pt idx="1">
                  <c:v>Number of Employees Part Time</c:v>
                </c:pt>
                <c:pt idx="2">
                  <c:v>Number of Cashier</c:v>
                </c:pt>
                <c:pt idx="3">
                  <c:v>Number of Barista</c:v>
                </c:pt>
                <c:pt idx="4">
                  <c:v>Number of General Employee</c:v>
                </c:pt>
              </c:strCache>
            </c:strRef>
          </c:cat>
          <c:val>
            <c:numRef>
              <c:f>Sheet1!$T$9:$T$13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B-4081-8804-07B10911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64991"/>
        <c:axId val="1486469311"/>
      </c:barChart>
      <c:catAx>
        <c:axId val="148646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69311"/>
        <c:crosses val="autoZero"/>
        <c:auto val="1"/>
        <c:lblAlgn val="ctr"/>
        <c:lblOffset val="100"/>
        <c:noMultiLvlLbl val="0"/>
      </c:catAx>
      <c:valAx>
        <c:axId val="14864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Weekly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Sheet1!$S$16:$S$18</c:f>
              <c:strCache>
                <c:ptCount val="3"/>
                <c:pt idx="0">
                  <c:v>Total Weekly Salary of Full Time Employee</c:v>
                </c:pt>
                <c:pt idx="1">
                  <c:v>Total Weekly Salary of Part Time Employee</c:v>
                </c:pt>
                <c:pt idx="2">
                  <c:v>Total Salary Paid</c:v>
                </c:pt>
              </c:strCache>
            </c:strRef>
          </c:cat>
          <c:val>
            <c:numRef>
              <c:f>Sheet1!$T$16:$T$18</c:f>
              <c:numCache>
                <c:formatCode>_-[$£-809]* #.;\-[$£-809]* #.;_-[$£-809]* "-"??????_-;_-@_ⴆ</c:formatCode>
                <c:ptCount val="3"/>
                <c:pt idx="0">
                  <c:v>3454</c:v>
                </c:pt>
                <c:pt idx="1">
                  <c:v>1930</c:v>
                </c:pt>
                <c:pt idx="2">
                  <c:v>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4-4147-BB78-D2FF470D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88991"/>
        <c:axId val="1486489471"/>
      </c:barChart>
      <c:catAx>
        <c:axId val="14864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9471"/>
        <c:crosses val="autoZero"/>
        <c:auto val="1"/>
        <c:lblAlgn val="ctr"/>
        <c:lblOffset val="100"/>
        <c:noMultiLvlLbl val="0"/>
      </c:catAx>
      <c:valAx>
        <c:axId val="14864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.;\-[$£-809]* #.;_-[$£-809]* &quot;-&quot;??????_-;_-@_ⴆ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Hours Worked Weekly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Sheet1!$S$21:$S$23</c:f>
              <c:strCache>
                <c:ptCount val="3"/>
                <c:pt idx="0">
                  <c:v>Average Hours Worked Per Employee</c:v>
                </c:pt>
                <c:pt idx="1">
                  <c:v>Full Time Hours Worked</c:v>
                </c:pt>
                <c:pt idx="2">
                  <c:v>Part Time Hours Worked 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 formatCode="0.0">
                  <c:v>25.083333333333332</c:v>
                </c:pt>
                <c:pt idx="1">
                  <c:v>199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25D-8484-4D23A2EC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6441471"/>
        <c:axId val="1486446751"/>
      </c:barChart>
      <c:catAx>
        <c:axId val="14864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46751"/>
        <c:crosses val="autoZero"/>
        <c:auto val="1"/>
        <c:lblAlgn val="ctr"/>
        <c:lblOffset val="100"/>
        <c:noMultiLvlLbl val="0"/>
      </c:catAx>
      <c:valAx>
        <c:axId val="14864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41031</xdr:colOff>
      <xdr:row>7</xdr:row>
      <xdr:rowOff>11722</xdr:rowOff>
    </xdr:from>
    <xdr:to>
      <xdr:col>28</xdr:col>
      <xdr:colOff>23446</xdr:colOff>
      <xdr:row>14</xdr:row>
      <xdr:rowOff>11722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BB21B-7BCA-D93C-4D70-E27F87C9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42929</xdr:colOff>
      <xdr:row>14</xdr:row>
      <xdr:rowOff>41031</xdr:rowOff>
    </xdr:from>
    <xdr:to>
      <xdr:col>28</xdr:col>
      <xdr:colOff>58615</xdr:colOff>
      <xdr:row>19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E58EC-0476-561F-FB4E-6E1B84627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53662</xdr:colOff>
      <xdr:row>19</xdr:row>
      <xdr:rowOff>41030</xdr:rowOff>
    </xdr:from>
    <xdr:to>
      <xdr:col>28</xdr:col>
      <xdr:colOff>46892</xdr:colOff>
      <xdr:row>33</xdr:row>
      <xdr:rowOff>158261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93419-5668-499E-9B0B-39AF1DF9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9285-D636-4077-B7E8-ADC346210633}">
  <dimension ref="B5:AK34"/>
  <sheetViews>
    <sheetView tabSelected="1" topLeftCell="D8" zoomScale="71" zoomScaleNormal="60" workbookViewId="0">
      <selection activeCell="AF33" sqref="AF33"/>
    </sheetView>
  </sheetViews>
  <sheetFormatPr defaultRowHeight="14.4" x14ac:dyDescent="0.3"/>
  <cols>
    <col min="4" max="4" width="16.109375" bestFit="1" customWidth="1"/>
    <col min="5" max="7" width="16.109375" customWidth="1"/>
    <col min="8" max="8" width="10.5546875" bestFit="1" customWidth="1"/>
    <col min="10" max="10" width="13.6640625" customWidth="1"/>
    <col min="12" max="12" width="11.109375" hidden="1" customWidth="1"/>
    <col min="13" max="13" width="11" hidden="1" customWidth="1"/>
    <col min="14" max="14" width="14.21875" hidden="1" customWidth="1"/>
    <col min="15" max="17" width="11" hidden="1" customWidth="1"/>
    <col min="19" max="19" width="37.6640625" bestFit="1" customWidth="1"/>
    <col min="37" max="37" width="16.109375" bestFit="1" customWidth="1"/>
  </cols>
  <sheetData>
    <row r="5" spans="2:37" ht="15" thickBot="1" x14ac:dyDescent="0.35"/>
    <row r="6" spans="2:37" ht="15" thickBot="1" x14ac:dyDescent="0.35">
      <c r="B6" s="19" t="s">
        <v>6</v>
      </c>
      <c r="C6" s="19"/>
      <c r="D6" s="19"/>
      <c r="E6" s="19"/>
      <c r="F6" s="19"/>
      <c r="G6" s="19"/>
      <c r="H6" s="19"/>
      <c r="I6" s="19"/>
      <c r="J6" s="19"/>
      <c r="K6" s="19"/>
      <c r="L6" s="9"/>
      <c r="M6" s="9"/>
      <c r="N6" s="9"/>
      <c r="O6" s="9"/>
      <c r="P6" s="9"/>
      <c r="Q6" s="9"/>
      <c r="AE6" s="1" t="s">
        <v>41</v>
      </c>
      <c r="AG6" s="20" t="s">
        <v>8</v>
      </c>
      <c r="AH6" s="21"/>
      <c r="AJ6" s="19" t="s">
        <v>37</v>
      </c>
      <c r="AK6" s="19"/>
    </row>
    <row r="7" spans="2:37" ht="63" thickBot="1" x14ac:dyDescent="0.75">
      <c r="B7" s="2" t="s">
        <v>5</v>
      </c>
      <c r="C7" s="2" t="s">
        <v>4</v>
      </c>
      <c r="D7" s="2" t="s">
        <v>3</v>
      </c>
      <c r="E7" s="2" t="s">
        <v>56</v>
      </c>
      <c r="F7" s="2" t="s">
        <v>57</v>
      </c>
      <c r="G7" s="2" t="s">
        <v>58</v>
      </c>
      <c r="H7" s="2" t="s">
        <v>2</v>
      </c>
      <c r="I7" s="2" t="s">
        <v>1</v>
      </c>
      <c r="J7" s="2" t="s">
        <v>0</v>
      </c>
      <c r="K7" s="2" t="s">
        <v>7</v>
      </c>
      <c r="L7" s="10" t="s">
        <v>54</v>
      </c>
      <c r="M7" s="10" t="s">
        <v>55</v>
      </c>
      <c r="N7" s="10" t="s">
        <v>59</v>
      </c>
      <c r="O7" s="10" t="s">
        <v>60</v>
      </c>
      <c r="P7" s="10" t="s">
        <v>52</v>
      </c>
      <c r="Q7" s="10" t="s">
        <v>62</v>
      </c>
      <c r="S7" s="26" t="s">
        <v>63</v>
      </c>
      <c r="T7" s="27"/>
      <c r="U7" s="27"/>
      <c r="V7" s="27"/>
      <c r="W7" s="27"/>
      <c r="X7" s="27"/>
      <c r="Y7" s="27"/>
      <c r="Z7" s="27"/>
      <c r="AA7" s="27"/>
      <c r="AB7" s="27"/>
      <c r="AC7" s="28"/>
      <c r="AE7" s="1">
        <v>24</v>
      </c>
      <c r="AG7" s="3">
        <v>1</v>
      </c>
      <c r="AH7" s="4" t="s">
        <v>9</v>
      </c>
      <c r="AJ7" s="1">
        <v>1</v>
      </c>
      <c r="AK7" s="1" t="s">
        <v>38</v>
      </c>
    </row>
    <row r="8" spans="2:37" x14ac:dyDescent="0.3">
      <c r="B8" s="1">
        <f ca="1">RANDBETWEEN(300,900)</f>
        <v>641</v>
      </c>
      <c r="C8" s="1" t="str">
        <f ca="1">VLOOKUP(RANDBETWEEN(1,28),$AG$7:$AH$34,2)</f>
        <v>Nadim</v>
      </c>
      <c r="D8" s="1" t="str">
        <f ca="1">VLOOKUP(RANDBETWEEN(1,3),$AJ$6:$AK$9,2)</f>
        <v>Barista</v>
      </c>
      <c r="E8" s="1">
        <f ca="1">IF(D8="Cashier",1,0)</f>
        <v>0</v>
      </c>
      <c r="F8" s="1">
        <f ca="1">IF(D8="Barista",1,0)</f>
        <v>1</v>
      </c>
      <c r="G8" s="1">
        <f ca="1">IF(D8="General Employee",1,0)</f>
        <v>0</v>
      </c>
      <c r="H8" s="7">
        <f ca="1">RANDBETWEEN(15,20)</f>
        <v>20</v>
      </c>
      <c r="I8" s="1">
        <f ca="1">RANDBETWEEN(10,40)</f>
        <v>20</v>
      </c>
      <c r="J8" s="8">
        <f ca="1">H8*I8</f>
        <v>400</v>
      </c>
      <c r="K8" s="1" t="str">
        <f ca="1">IF(I8&gt;$AE$7,"Full Time","Part Time")</f>
        <v>Part Time</v>
      </c>
      <c r="L8">
        <f ca="1">IF(K8="Full Time",1,0)</f>
        <v>0</v>
      </c>
      <c r="M8">
        <f ca="1">IF(K8="Part Time",1,0)</f>
        <v>1</v>
      </c>
      <c r="N8" s="11">
        <f ca="1">J8*L8</f>
        <v>0</v>
      </c>
      <c r="O8" s="11">
        <f ca="1">J8*M8</f>
        <v>400</v>
      </c>
      <c r="P8">
        <f ca="1">I8*L8</f>
        <v>0</v>
      </c>
      <c r="Q8">
        <f ca="1">I8*M8</f>
        <v>20</v>
      </c>
      <c r="S8" s="22" t="s">
        <v>42</v>
      </c>
      <c r="T8" s="23"/>
      <c r="U8" s="14"/>
      <c r="V8" s="14"/>
      <c r="W8" s="14"/>
      <c r="X8" s="14"/>
      <c r="Y8" s="14"/>
      <c r="Z8" s="14"/>
      <c r="AA8" s="14"/>
      <c r="AB8" s="14"/>
      <c r="AC8" s="15"/>
      <c r="AG8" s="3">
        <v>2</v>
      </c>
      <c r="AH8" s="4" t="s">
        <v>10</v>
      </c>
      <c r="AJ8" s="1">
        <v>2</v>
      </c>
      <c r="AK8" s="1" t="s">
        <v>39</v>
      </c>
    </row>
    <row r="9" spans="2:37" x14ac:dyDescent="0.3">
      <c r="B9" s="1">
        <f t="shared" ref="B9:B19" ca="1" si="0">RANDBETWEEN(300,900)</f>
        <v>380</v>
      </c>
      <c r="C9" s="1" t="str">
        <f t="shared" ref="C9:C19" ca="1" si="1">VLOOKUP(RANDBETWEEN(1,28),$AG$7:$AH$34,2)</f>
        <v>Roberto</v>
      </c>
      <c r="D9" s="1" t="str">
        <f t="shared" ref="D9:D19" ca="1" si="2">VLOOKUP(RANDBETWEEN(1,3),$AJ$6:$AK$9,2)</f>
        <v>General Employee</v>
      </c>
      <c r="E9" s="1">
        <f t="shared" ref="E9:E19" ca="1" si="3">IF(D9="Cashier",1,0)</f>
        <v>0</v>
      </c>
      <c r="F9" s="1">
        <f t="shared" ref="F9:F19" ca="1" si="4">IF(D9="Barista",1,0)</f>
        <v>0</v>
      </c>
      <c r="G9" s="1">
        <f t="shared" ref="G9:G19" ca="1" si="5">IF(D9="General Employee",1,0)</f>
        <v>1</v>
      </c>
      <c r="H9" s="7">
        <f t="shared" ref="H9:H19" ca="1" si="6">RANDBETWEEN(15,20)</f>
        <v>17</v>
      </c>
      <c r="I9" s="1">
        <f t="shared" ref="I9:I19" ca="1" si="7">RANDBETWEEN(10,40)</f>
        <v>17</v>
      </c>
      <c r="J9" s="8">
        <f t="shared" ref="J9:J19" ca="1" si="8">H9*I9</f>
        <v>289</v>
      </c>
      <c r="K9" s="1" t="str">
        <f t="shared" ref="K9:K19" ca="1" si="9">IF(I9&gt;$AE$7,"Full Time","Part Time")</f>
        <v>Part Time</v>
      </c>
      <c r="L9">
        <f t="shared" ref="L9:L19" ca="1" si="10">IF(K9="Full Time",1,0)</f>
        <v>0</v>
      </c>
      <c r="M9">
        <f t="shared" ref="M9:M19" ca="1" si="11">IF(K9="Part Time",1,0)</f>
        <v>1</v>
      </c>
      <c r="N9" s="11">
        <f t="shared" ref="N9:N19" ca="1" si="12">J9*L9</f>
        <v>0</v>
      </c>
      <c r="O9" s="11">
        <f t="shared" ref="O9:O19" ca="1" si="13">J9*M9</f>
        <v>289</v>
      </c>
      <c r="P9">
        <f t="shared" ref="P9:P19" ca="1" si="14">I9*L9</f>
        <v>0</v>
      </c>
      <c r="Q9">
        <f t="shared" ref="Q9:Q19" ca="1" si="15">I9*M9</f>
        <v>17</v>
      </c>
      <c r="S9" s="16" t="s">
        <v>43</v>
      </c>
      <c r="T9" s="1">
        <f ca="1">SUM(L8:L19)</f>
        <v>6</v>
      </c>
      <c r="AC9" s="4"/>
      <c r="AG9" s="3">
        <v>3</v>
      </c>
      <c r="AH9" s="4" t="s">
        <v>11</v>
      </c>
      <c r="AJ9" s="1">
        <v>3</v>
      </c>
      <c r="AK9" s="1" t="s">
        <v>40</v>
      </c>
    </row>
    <row r="10" spans="2:37" x14ac:dyDescent="0.3">
      <c r="B10" s="1">
        <f t="shared" ca="1" si="0"/>
        <v>707</v>
      </c>
      <c r="C10" s="1" t="str">
        <f t="shared" ca="1" si="1"/>
        <v>Jim</v>
      </c>
      <c r="D10" s="1" t="str">
        <f t="shared" ca="1" si="2"/>
        <v>Cashier</v>
      </c>
      <c r="E10" s="1">
        <f t="shared" ca="1" si="3"/>
        <v>1</v>
      </c>
      <c r="F10" s="1">
        <f t="shared" ca="1" si="4"/>
        <v>0</v>
      </c>
      <c r="G10" s="1">
        <f t="shared" ca="1" si="5"/>
        <v>0</v>
      </c>
      <c r="H10" s="7">
        <f t="shared" ca="1" si="6"/>
        <v>19</v>
      </c>
      <c r="I10" s="1">
        <f t="shared" ca="1" si="7"/>
        <v>13</v>
      </c>
      <c r="J10" s="8">
        <f t="shared" ca="1" si="8"/>
        <v>247</v>
      </c>
      <c r="K10" s="1" t="str">
        <f t="shared" ca="1" si="9"/>
        <v>Part Time</v>
      </c>
      <c r="L10">
        <f t="shared" ca="1" si="10"/>
        <v>0</v>
      </c>
      <c r="M10">
        <f t="shared" ca="1" si="11"/>
        <v>1</v>
      </c>
      <c r="N10" s="11">
        <f t="shared" ca="1" si="12"/>
        <v>0</v>
      </c>
      <c r="O10" s="11">
        <f t="shared" ca="1" si="13"/>
        <v>247</v>
      </c>
      <c r="P10">
        <f t="shared" ca="1" si="14"/>
        <v>0</v>
      </c>
      <c r="Q10">
        <f t="shared" ca="1" si="15"/>
        <v>13</v>
      </c>
      <c r="S10" s="16" t="s">
        <v>44</v>
      </c>
      <c r="T10" s="1">
        <f ca="1">SUM(M8:M19)</f>
        <v>6</v>
      </c>
      <c r="AC10" s="4"/>
      <c r="AG10" s="3">
        <v>4</v>
      </c>
      <c r="AH10" s="4" t="s">
        <v>12</v>
      </c>
    </row>
    <row r="11" spans="2:37" x14ac:dyDescent="0.3">
      <c r="B11" s="1">
        <f t="shared" ca="1" si="0"/>
        <v>366</v>
      </c>
      <c r="C11" s="1" t="str">
        <f t="shared" ca="1" si="1"/>
        <v>Zack</v>
      </c>
      <c r="D11" s="1" t="str">
        <f t="shared" ca="1" si="2"/>
        <v>General Employee</v>
      </c>
      <c r="E11" s="1">
        <f t="shared" ca="1" si="3"/>
        <v>0</v>
      </c>
      <c r="F11" s="1">
        <f t="shared" ca="1" si="4"/>
        <v>0</v>
      </c>
      <c r="G11" s="1">
        <f t="shared" ca="1" si="5"/>
        <v>1</v>
      </c>
      <c r="H11" s="7">
        <f t="shared" ca="1" si="6"/>
        <v>20</v>
      </c>
      <c r="I11" s="1">
        <f t="shared" ca="1" si="7"/>
        <v>14</v>
      </c>
      <c r="J11" s="8">
        <f t="shared" ca="1" si="8"/>
        <v>280</v>
      </c>
      <c r="K11" s="1" t="str">
        <f t="shared" ca="1" si="9"/>
        <v>Part Time</v>
      </c>
      <c r="L11">
        <f t="shared" ca="1" si="10"/>
        <v>0</v>
      </c>
      <c r="M11">
        <f t="shared" ca="1" si="11"/>
        <v>1</v>
      </c>
      <c r="N11" s="11">
        <f t="shared" ca="1" si="12"/>
        <v>0</v>
      </c>
      <c r="O11" s="11">
        <f t="shared" ca="1" si="13"/>
        <v>280</v>
      </c>
      <c r="P11">
        <f t="shared" ca="1" si="14"/>
        <v>0</v>
      </c>
      <c r="Q11">
        <f t="shared" ca="1" si="15"/>
        <v>14</v>
      </c>
      <c r="S11" s="16" t="s">
        <v>45</v>
      </c>
      <c r="T11" s="1">
        <f ca="1">SUM(E8:E19)</f>
        <v>2</v>
      </c>
      <c r="AC11" s="4"/>
      <c r="AG11" s="3">
        <v>5</v>
      </c>
      <c r="AH11" s="4" t="s">
        <v>13</v>
      </c>
    </row>
    <row r="12" spans="2:37" x14ac:dyDescent="0.3">
      <c r="B12" s="1">
        <f t="shared" ca="1" si="0"/>
        <v>324</v>
      </c>
      <c r="C12" s="1" t="str">
        <f t="shared" ca="1" si="1"/>
        <v>Andrea</v>
      </c>
      <c r="D12" s="1" t="str">
        <f t="shared" ca="1" si="2"/>
        <v>General Employee</v>
      </c>
      <c r="E12" s="1">
        <f t="shared" ca="1" si="3"/>
        <v>0</v>
      </c>
      <c r="F12" s="1">
        <f t="shared" ca="1" si="4"/>
        <v>0</v>
      </c>
      <c r="G12" s="1">
        <f t="shared" ca="1" si="5"/>
        <v>1</v>
      </c>
      <c r="H12" s="7">
        <f t="shared" ca="1" si="6"/>
        <v>16</v>
      </c>
      <c r="I12" s="1">
        <f t="shared" ca="1" si="7"/>
        <v>37</v>
      </c>
      <c r="J12" s="8">
        <f t="shared" ca="1" si="8"/>
        <v>592</v>
      </c>
      <c r="K12" s="1" t="str">
        <f t="shared" ca="1" si="9"/>
        <v>Full Time</v>
      </c>
      <c r="L12">
        <f t="shared" ca="1" si="10"/>
        <v>1</v>
      </c>
      <c r="M12">
        <f t="shared" ca="1" si="11"/>
        <v>0</v>
      </c>
      <c r="N12" s="11">
        <f t="shared" ca="1" si="12"/>
        <v>592</v>
      </c>
      <c r="O12" s="11">
        <f t="shared" ca="1" si="13"/>
        <v>0</v>
      </c>
      <c r="P12">
        <f t="shared" ca="1" si="14"/>
        <v>37</v>
      </c>
      <c r="Q12">
        <f t="shared" ca="1" si="15"/>
        <v>0</v>
      </c>
      <c r="S12" s="16" t="s">
        <v>46</v>
      </c>
      <c r="T12" s="1">
        <f ca="1">SUM(F8:F19)</f>
        <v>5</v>
      </c>
      <c r="AC12" s="4"/>
      <c r="AG12" s="3">
        <v>6</v>
      </c>
      <c r="AH12" s="4" t="s">
        <v>14</v>
      </c>
    </row>
    <row r="13" spans="2:37" x14ac:dyDescent="0.3">
      <c r="B13" s="1">
        <f t="shared" ca="1" si="0"/>
        <v>304</v>
      </c>
      <c r="C13" s="1" t="str">
        <f t="shared" ca="1" si="1"/>
        <v>Flonna</v>
      </c>
      <c r="D13" s="1" t="str">
        <f t="shared" ca="1" si="2"/>
        <v>General Employee</v>
      </c>
      <c r="E13" s="1">
        <f t="shared" ca="1" si="3"/>
        <v>0</v>
      </c>
      <c r="F13" s="1">
        <f t="shared" ca="1" si="4"/>
        <v>0</v>
      </c>
      <c r="G13" s="1">
        <f t="shared" ca="1" si="5"/>
        <v>1</v>
      </c>
      <c r="H13" s="7">
        <f t="shared" ca="1" si="6"/>
        <v>18</v>
      </c>
      <c r="I13" s="1">
        <f t="shared" ca="1" si="7"/>
        <v>30</v>
      </c>
      <c r="J13" s="8">
        <f t="shared" ca="1" si="8"/>
        <v>540</v>
      </c>
      <c r="K13" s="1" t="str">
        <f t="shared" ca="1" si="9"/>
        <v>Full Time</v>
      </c>
      <c r="L13">
        <f t="shared" ca="1" si="10"/>
        <v>1</v>
      </c>
      <c r="M13">
        <f t="shared" ca="1" si="11"/>
        <v>0</v>
      </c>
      <c r="N13" s="11">
        <f t="shared" ca="1" si="12"/>
        <v>540</v>
      </c>
      <c r="O13" s="11">
        <f t="shared" ca="1" si="13"/>
        <v>0</v>
      </c>
      <c r="P13">
        <f t="shared" ca="1" si="14"/>
        <v>30</v>
      </c>
      <c r="Q13">
        <f t="shared" ca="1" si="15"/>
        <v>0</v>
      </c>
      <c r="S13" s="16" t="s">
        <v>47</v>
      </c>
      <c r="T13" s="1">
        <f ca="1">SUM(G8:G19)</f>
        <v>5</v>
      </c>
      <c r="AC13" s="4"/>
      <c r="AG13" s="3">
        <v>7</v>
      </c>
      <c r="AH13" s="4" t="s">
        <v>15</v>
      </c>
    </row>
    <row r="14" spans="2:37" ht="78" customHeight="1" x14ac:dyDescent="0.3">
      <c r="B14" s="1">
        <f t="shared" ca="1" si="0"/>
        <v>834</v>
      </c>
      <c r="C14" s="1" t="str">
        <f t="shared" ca="1" si="1"/>
        <v>Morrison</v>
      </c>
      <c r="D14" s="1" t="str">
        <f t="shared" ca="1" si="2"/>
        <v>Barista</v>
      </c>
      <c r="E14" s="1">
        <f t="shared" ca="1" si="3"/>
        <v>0</v>
      </c>
      <c r="F14" s="1">
        <f t="shared" ca="1" si="4"/>
        <v>1</v>
      </c>
      <c r="G14" s="1">
        <f t="shared" ca="1" si="5"/>
        <v>0</v>
      </c>
      <c r="H14" s="7">
        <f t="shared" ca="1" si="6"/>
        <v>16</v>
      </c>
      <c r="I14" s="1">
        <f t="shared" ca="1" si="7"/>
        <v>26</v>
      </c>
      <c r="J14" s="8">
        <f t="shared" ca="1" si="8"/>
        <v>416</v>
      </c>
      <c r="K14" s="1" t="str">
        <f t="shared" ca="1" si="9"/>
        <v>Full Time</v>
      </c>
      <c r="L14">
        <f t="shared" ca="1" si="10"/>
        <v>1</v>
      </c>
      <c r="M14">
        <f t="shared" ca="1" si="11"/>
        <v>0</v>
      </c>
      <c r="N14" s="11">
        <f t="shared" ca="1" si="12"/>
        <v>416</v>
      </c>
      <c r="O14" s="11">
        <f t="shared" ca="1" si="13"/>
        <v>0</v>
      </c>
      <c r="P14">
        <f t="shared" ca="1" si="14"/>
        <v>26</v>
      </c>
      <c r="Q14">
        <f t="shared" ca="1" si="15"/>
        <v>0</v>
      </c>
      <c r="S14" s="24"/>
      <c r="T14" s="25"/>
      <c r="AC14" s="4"/>
      <c r="AG14" s="3">
        <v>8</v>
      </c>
      <c r="AH14" s="4" t="s">
        <v>16</v>
      </c>
    </row>
    <row r="15" spans="2:37" x14ac:dyDescent="0.3">
      <c r="B15" s="1">
        <f t="shared" ca="1" si="0"/>
        <v>871</v>
      </c>
      <c r="C15" s="1" t="str">
        <f t="shared" ca="1" si="1"/>
        <v>Zack</v>
      </c>
      <c r="D15" s="1" t="str">
        <f t="shared" ca="1" si="2"/>
        <v>General Employee</v>
      </c>
      <c r="E15" s="1">
        <f t="shared" ca="1" si="3"/>
        <v>0</v>
      </c>
      <c r="F15" s="1">
        <f t="shared" ca="1" si="4"/>
        <v>0</v>
      </c>
      <c r="G15" s="1">
        <f t="shared" ca="1" si="5"/>
        <v>1</v>
      </c>
      <c r="H15" s="7">
        <f t="shared" ca="1" si="6"/>
        <v>18</v>
      </c>
      <c r="I15" s="1">
        <f t="shared" ca="1" si="7"/>
        <v>23</v>
      </c>
      <c r="J15" s="8">
        <f t="shared" ca="1" si="8"/>
        <v>414</v>
      </c>
      <c r="K15" s="1" t="str">
        <f t="shared" ca="1" si="9"/>
        <v>Part Time</v>
      </c>
      <c r="L15">
        <f t="shared" ca="1" si="10"/>
        <v>0</v>
      </c>
      <c r="M15">
        <f t="shared" ca="1" si="11"/>
        <v>1</v>
      </c>
      <c r="N15" s="11">
        <f t="shared" ca="1" si="12"/>
        <v>0</v>
      </c>
      <c r="O15" s="11">
        <f t="shared" ca="1" si="13"/>
        <v>414</v>
      </c>
      <c r="P15">
        <f t="shared" ca="1" si="14"/>
        <v>0</v>
      </c>
      <c r="Q15">
        <f t="shared" ca="1" si="15"/>
        <v>23</v>
      </c>
      <c r="S15" s="18" t="s">
        <v>0</v>
      </c>
      <c r="T15" s="19"/>
      <c r="AC15" s="4"/>
      <c r="AG15" s="3">
        <v>9</v>
      </c>
      <c r="AH15" s="4" t="s">
        <v>17</v>
      </c>
    </row>
    <row r="16" spans="2:37" x14ac:dyDescent="0.3">
      <c r="B16" s="1">
        <f t="shared" ca="1" si="0"/>
        <v>810</v>
      </c>
      <c r="C16" s="1" t="str">
        <f t="shared" ca="1" si="1"/>
        <v>Emma</v>
      </c>
      <c r="D16" s="1" t="str">
        <f t="shared" ca="1" si="2"/>
        <v>Cashier</v>
      </c>
      <c r="E16" s="1">
        <f t="shared" ca="1" si="3"/>
        <v>1</v>
      </c>
      <c r="F16" s="1">
        <f t="shared" ca="1" si="4"/>
        <v>0</v>
      </c>
      <c r="G16" s="1">
        <f t="shared" ca="1" si="5"/>
        <v>0</v>
      </c>
      <c r="H16" s="7">
        <f t="shared" ca="1" si="6"/>
        <v>17</v>
      </c>
      <c r="I16" s="1">
        <f t="shared" ca="1" si="7"/>
        <v>35</v>
      </c>
      <c r="J16" s="8">
        <f t="shared" ca="1" si="8"/>
        <v>595</v>
      </c>
      <c r="K16" s="1" t="str">
        <f t="shared" ca="1" si="9"/>
        <v>Full Time</v>
      </c>
      <c r="L16">
        <f t="shared" ca="1" si="10"/>
        <v>1</v>
      </c>
      <c r="M16">
        <f t="shared" ca="1" si="11"/>
        <v>0</v>
      </c>
      <c r="N16" s="11">
        <f t="shared" ca="1" si="12"/>
        <v>595</v>
      </c>
      <c r="O16" s="11">
        <f t="shared" ca="1" si="13"/>
        <v>0</v>
      </c>
      <c r="P16">
        <f t="shared" ca="1" si="14"/>
        <v>35</v>
      </c>
      <c r="Q16">
        <f t="shared" ca="1" si="15"/>
        <v>0</v>
      </c>
      <c r="S16" s="16" t="s">
        <v>48</v>
      </c>
      <c r="T16" s="12">
        <f ca="1">SUM(N8:N19)</f>
        <v>3454</v>
      </c>
      <c r="AC16" s="4"/>
      <c r="AG16" s="3">
        <v>10</v>
      </c>
      <c r="AH16" s="4" t="s">
        <v>18</v>
      </c>
    </row>
    <row r="17" spans="2:34" x14ac:dyDescent="0.3">
      <c r="B17" s="1">
        <f t="shared" ca="1" si="0"/>
        <v>544</v>
      </c>
      <c r="C17" s="1" t="str">
        <f t="shared" ca="1" si="1"/>
        <v>Carla</v>
      </c>
      <c r="D17" s="1" t="str">
        <f t="shared" ca="1" si="2"/>
        <v>Barista</v>
      </c>
      <c r="E17" s="1">
        <f t="shared" ca="1" si="3"/>
        <v>0</v>
      </c>
      <c r="F17" s="1">
        <f t="shared" ca="1" si="4"/>
        <v>1</v>
      </c>
      <c r="G17" s="1">
        <f t="shared" ca="1" si="5"/>
        <v>0</v>
      </c>
      <c r="H17" s="7">
        <f t="shared" ca="1" si="6"/>
        <v>20</v>
      </c>
      <c r="I17" s="1">
        <f t="shared" ca="1" si="7"/>
        <v>15</v>
      </c>
      <c r="J17" s="8">
        <f t="shared" ca="1" si="8"/>
        <v>300</v>
      </c>
      <c r="K17" s="1" t="str">
        <f t="shared" ca="1" si="9"/>
        <v>Part Time</v>
      </c>
      <c r="L17">
        <f t="shared" ca="1" si="10"/>
        <v>0</v>
      </c>
      <c r="M17">
        <f t="shared" ca="1" si="11"/>
        <v>1</v>
      </c>
      <c r="N17" s="11">
        <f t="shared" ca="1" si="12"/>
        <v>0</v>
      </c>
      <c r="O17" s="11">
        <f t="shared" ca="1" si="13"/>
        <v>300</v>
      </c>
      <c r="P17">
        <f t="shared" ca="1" si="14"/>
        <v>0</v>
      </c>
      <c r="Q17">
        <f t="shared" ca="1" si="15"/>
        <v>15</v>
      </c>
      <c r="S17" s="16" t="s">
        <v>49</v>
      </c>
      <c r="T17" s="12">
        <f ca="1">SUM(O8:O19)</f>
        <v>1930</v>
      </c>
      <c r="AC17" s="4"/>
      <c r="AG17" s="3">
        <v>11</v>
      </c>
      <c r="AH17" s="4" t="s">
        <v>19</v>
      </c>
    </row>
    <row r="18" spans="2:34" x14ac:dyDescent="0.3">
      <c r="B18" s="1">
        <f t="shared" ca="1" si="0"/>
        <v>560</v>
      </c>
      <c r="C18" s="1" t="str">
        <f t="shared" ca="1" si="1"/>
        <v>Mano</v>
      </c>
      <c r="D18" s="1" t="str">
        <f t="shared" ca="1" si="2"/>
        <v>Barista</v>
      </c>
      <c r="E18" s="1">
        <f t="shared" ca="1" si="3"/>
        <v>0</v>
      </c>
      <c r="F18" s="1">
        <f t="shared" ca="1" si="4"/>
        <v>1</v>
      </c>
      <c r="G18" s="1">
        <f t="shared" ca="1" si="5"/>
        <v>0</v>
      </c>
      <c r="H18" s="7">
        <f t="shared" ca="1" si="6"/>
        <v>18</v>
      </c>
      <c r="I18" s="1">
        <f t="shared" ca="1" si="7"/>
        <v>38</v>
      </c>
      <c r="J18" s="8">
        <f t="shared" ca="1" si="8"/>
        <v>684</v>
      </c>
      <c r="K18" s="1" t="str">
        <f t="shared" ca="1" si="9"/>
        <v>Full Time</v>
      </c>
      <c r="L18">
        <f t="shared" ca="1" si="10"/>
        <v>1</v>
      </c>
      <c r="M18">
        <f t="shared" ca="1" si="11"/>
        <v>0</v>
      </c>
      <c r="N18" s="11">
        <f t="shared" ca="1" si="12"/>
        <v>684</v>
      </c>
      <c r="O18" s="11">
        <f t="shared" ca="1" si="13"/>
        <v>0</v>
      </c>
      <c r="P18">
        <f t="shared" ca="1" si="14"/>
        <v>38</v>
      </c>
      <c r="Q18">
        <f t="shared" ca="1" si="15"/>
        <v>0</v>
      </c>
      <c r="S18" s="16" t="s">
        <v>50</v>
      </c>
      <c r="T18" s="12">
        <f ca="1">T16+T17</f>
        <v>5384</v>
      </c>
      <c r="AC18" s="4"/>
      <c r="AG18" s="3">
        <v>12</v>
      </c>
      <c r="AH18" s="4" t="s">
        <v>20</v>
      </c>
    </row>
    <row r="19" spans="2:34" ht="91.8" customHeight="1" x14ac:dyDescent="0.3">
      <c r="B19" s="1">
        <f t="shared" ca="1" si="0"/>
        <v>827</v>
      </c>
      <c r="C19" s="1" t="str">
        <f t="shared" ca="1" si="1"/>
        <v>Amir</v>
      </c>
      <c r="D19" s="1" t="str">
        <f t="shared" ca="1" si="2"/>
        <v>Barista</v>
      </c>
      <c r="E19" s="1">
        <f t="shared" ca="1" si="3"/>
        <v>0</v>
      </c>
      <c r="F19" s="1">
        <f t="shared" ca="1" si="4"/>
        <v>1</v>
      </c>
      <c r="G19" s="1">
        <f t="shared" ca="1" si="5"/>
        <v>0</v>
      </c>
      <c r="H19" s="7">
        <f t="shared" ca="1" si="6"/>
        <v>19</v>
      </c>
      <c r="I19" s="1">
        <f t="shared" ca="1" si="7"/>
        <v>33</v>
      </c>
      <c r="J19" s="8">
        <f t="shared" ca="1" si="8"/>
        <v>627</v>
      </c>
      <c r="K19" s="1" t="str">
        <f t="shared" ca="1" si="9"/>
        <v>Full Time</v>
      </c>
      <c r="L19">
        <f t="shared" ca="1" si="10"/>
        <v>1</v>
      </c>
      <c r="M19">
        <f t="shared" ca="1" si="11"/>
        <v>0</v>
      </c>
      <c r="N19" s="11">
        <f t="shared" ca="1" si="12"/>
        <v>627</v>
      </c>
      <c r="O19" s="11">
        <f t="shared" ca="1" si="13"/>
        <v>0</v>
      </c>
      <c r="P19">
        <f t="shared" ca="1" si="14"/>
        <v>33</v>
      </c>
      <c r="Q19">
        <f t="shared" ca="1" si="15"/>
        <v>0</v>
      </c>
      <c r="S19" s="18"/>
      <c r="T19" s="19"/>
      <c r="AC19" s="4"/>
      <c r="AG19" s="3">
        <v>13</v>
      </c>
      <c r="AH19" s="4" t="s">
        <v>21</v>
      </c>
    </row>
    <row r="20" spans="2:34" x14ac:dyDescent="0.3">
      <c r="S20" s="18" t="s">
        <v>51</v>
      </c>
      <c r="T20" s="19"/>
      <c r="AC20" s="4"/>
      <c r="AG20" s="3">
        <v>14</v>
      </c>
      <c r="AH20" s="4" t="s">
        <v>22</v>
      </c>
    </row>
    <row r="21" spans="2:34" x14ac:dyDescent="0.3">
      <c r="S21" s="16" t="s">
        <v>61</v>
      </c>
      <c r="T21" s="13">
        <f ca="1">AVERAGE(I8:I19)</f>
        <v>25.083333333333332</v>
      </c>
      <c r="AC21" s="4"/>
      <c r="AG21" s="3">
        <v>15</v>
      </c>
      <c r="AH21" s="4" t="s">
        <v>23</v>
      </c>
    </row>
    <row r="22" spans="2:34" x14ac:dyDescent="0.3">
      <c r="S22" s="16" t="s">
        <v>52</v>
      </c>
      <c r="T22" s="1">
        <f ca="1">SUM(P8:P19)</f>
        <v>199</v>
      </c>
      <c r="AC22" s="4"/>
      <c r="AG22" s="3">
        <v>16</v>
      </c>
      <c r="AH22" s="4" t="s">
        <v>24</v>
      </c>
    </row>
    <row r="23" spans="2:34" x14ac:dyDescent="0.3">
      <c r="S23" s="16" t="s">
        <v>53</v>
      </c>
      <c r="T23" s="1">
        <f ca="1">SUM(Q8:Q19)</f>
        <v>102</v>
      </c>
      <c r="AC23" s="4"/>
      <c r="AG23" s="3">
        <v>17</v>
      </c>
      <c r="AH23" s="4" t="s">
        <v>25</v>
      </c>
    </row>
    <row r="24" spans="2:34" x14ac:dyDescent="0.3">
      <c r="S24" s="3"/>
      <c r="AC24" s="4"/>
      <c r="AG24" s="3">
        <v>18</v>
      </c>
      <c r="AH24" s="4" t="s">
        <v>26</v>
      </c>
    </row>
    <row r="25" spans="2:34" x14ac:dyDescent="0.3">
      <c r="S25" s="3"/>
      <c r="AC25" s="4"/>
      <c r="AG25" s="3">
        <v>19</v>
      </c>
      <c r="AH25" s="4" t="s">
        <v>27</v>
      </c>
    </row>
    <row r="26" spans="2:34" x14ac:dyDescent="0.3">
      <c r="S26" s="3"/>
      <c r="AC26" s="4"/>
      <c r="AG26" s="3">
        <v>20</v>
      </c>
      <c r="AH26" s="4" t="s">
        <v>28</v>
      </c>
    </row>
    <row r="27" spans="2:34" x14ac:dyDescent="0.3">
      <c r="S27" s="3"/>
      <c r="AC27" s="4"/>
      <c r="AG27" s="3">
        <v>21</v>
      </c>
      <c r="AH27" s="4" t="s">
        <v>29</v>
      </c>
    </row>
    <row r="28" spans="2:34" x14ac:dyDescent="0.3">
      <c r="S28" s="3"/>
      <c r="AC28" s="4"/>
      <c r="AG28" s="3">
        <v>22</v>
      </c>
      <c r="AH28" s="4" t="s">
        <v>30</v>
      </c>
    </row>
    <row r="29" spans="2:34" x14ac:dyDescent="0.3">
      <c r="S29" s="3"/>
      <c r="AC29" s="4"/>
      <c r="AG29" s="3">
        <v>23</v>
      </c>
      <c r="AH29" s="4" t="s">
        <v>31</v>
      </c>
    </row>
    <row r="30" spans="2:34" x14ac:dyDescent="0.3">
      <c r="S30" s="3"/>
      <c r="AC30" s="4"/>
      <c r="AG30" s="3">
        <v>24</v>
      </c>
      <c r="AH30" s="4" t="s">
        <v>32</v>
      </c>
    </row>
    <row r="31" spans="2:34" x14ac:dyDescent="0.3">
      <c r="S31" s="3"/>
      <c r="AC31" s="4"/>
      <c r="AG31" s="3">
        <v>25</v>
      </c>
      <c r="AH31" s="4" t="s">
        <v>33</v>
      </c>
    </row>
    <row r="32" spans="2:34" x14ac:dyDescent="0.3">
      <c r="S32" s="3"/>
      <c r="AC32" s="4"/>
      <c r="AG32" s="3">
        <v>26</v>
      </c>
      <c r="AH32" s="4" t="s">
        <v>34</v>
      </c>
    </row>
    <row r="33" spans="19:34" x14ac:dyDescent="0.3">
      <c r="S33" s="3"/>
      <c r="AC33" s="4"/>
      <c r="AG33" s="3">
        <v>27</v>
      </c>
      <c r="AH33" s="4" t="s">
        <v>35</v>
      </c>
    </row>
    <row r="34" spans="19:34" ht="15" thickBot="1" x14ac:dyDescent="0.35">
      <c r="S34" s="5"/>
      <c r="T34" s="17"/>
      <c r="U34" s="17"/>
      <c r="V34" s="17"/>
      <c r="W34" s="17"/>
      <c r="X34" s="17"/>
      <c r="Y34" s="17"/>
      <c r="Z34" s="17"/>
      <c r="AA34" s="17"/>
      <c r="AB34" s="17"/>
      <c r="AC34" s="6"/>
      <c r="AG34" s="5">
        <v>28</v>
      </c>
      <c r="AH34" s="6" t="s">
        <v>36</v>
      </c>
    </row>
  </sheetData>
  <mergeCells count="9">
    <mergeCell ref="S20:T20"/>
    <mergeCell ref="B6:K6"/>
    <mergeCell ref="AG6:AH6"/>
    <mergeCell ref="AJ6:AK6"/>
    <mergeCell ref="S8:T8"/>
    <mergeCell ref="S15:T15"/>
    <mergeCell ref="S14:T14"/>
    <mergeCell ref="S19:T19"/>
    <mergeCell ref="S7:A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Ehtesham</dc:creator>
  <cp:lastModifiedBy>Md Ehtesham</cp:lastModifiedBy>
  <dcterms:created xsi:type="dcterms:W3CDTF">2025-09-24T14:25:30Z</dcterms:created>
  <dcterms:modified xsi:type="dcterms:W3CDTF">2025-09-30T00:16:46Z</dcterms:modified>
</cp:coreProperties>
</file>