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1322" documentId="114_{42C3A68B-367A-49D1-A60B-07CF8561C897}" xr6:coauthVersionLast="45" xr6:coauthVersionMax="45" xr10:uidLastSave="{320F71C0-AE93-4D93-9DCD-79624FA6F05E}"/>
  <bookViews>
    <workbookView xWindow="-108" yWindow="-108" windowWidth="23256" windowHeight="12576" activeTab="1" xr2:uid="{7902158D-53F2-40D5-9919-77A9006B579E}"/>
  </bookViews>
  <sheets>
    <sheet name="Casos" sheetId="5" r:id="rId1"/>
    <sheet name="Hospitalizados" sheetId="4" r:id="rId2"/>
    <sheet name="Altas" sheetId="8" r:id="rId3"/>
    <sheet name="Fallecidos" sheetId="7" r:id="rId4"/>
    <sheet name="Activos" sheetId="9" r:id="rId5"/>
    <sheet name="Gráficas" sheetId="10" r:id="rId6"/>
    <sheet name="Referencias" sheetId="6" r:id="rId7"/>
    <sheet name="Casos_old" sheetId="1" state="hidden" r:id="rId8"/>
    <sheet name="%inc" sheetId="2" state="hidden" r:id="rId9"/>
    <sheet name="Hospitalizados_old" sheetId="3" state="hidden" r:id="rId10"/>
  </sheets>
  <definedNames>
    <definedName name="_xlnm._FilterDatabase" localSheetId="7" hidden="1">Casos_old!$A$1:$M$1</definedName>
    <definedName name="_xlcn.WorksheetConnection_CasosTA1AW91" hidden="1">Casos!$A$1:$BM$9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22" i="9" l="1"/>
  <c r="BJ23" i="9"/>
  <c r="BJ24" i="9"/>
  <c r="BJ25" i="9"/>
  <c r="BJ26" i="9"/>
  <c r="BJ27" i="9"/>
  <c r="BJ13" i="9"/>
  <c r="BJ14" i="9"/>
  <c r="BJ15" i="9"/>
  <c r="BJ16" i="9"/>
  <c r="BJ17" i="9"/>
  <c r="BJ18" i="9"/>
  <c r="BJ4" i="9"/>
  <c r="BJ5" i="9"/>
  <c r="BJ6" i="9"/>
  <c r="BJ7" i="9"/>
  <c r="BJ8" i="9"/>
  <c r="BJ9" i="9"/>
  <c r="AZ22" i="7"/>
  <c r="AZ23" i="7"/>
  <c r="AZ24" i="7"/>
  <c r="AZ25" i="7"/>
  <c r="AZ26" i="7"/>
  <c r="AZ27" i="7"/>
  <c r="AZ13" i="7"/>
  <c r="AZ14" i="7"/>
  <c r="AZ15" i="7"/>
  <c r="AZ16" i="7"/>
  <c r="AZ17" i="7"/>
  <c r="AZ18" i="7"/>
  <c r="AZ9" i="7"/>
  <c r="BB22" i="8"/>
  <c r="BB23" i="8"/>
  <c r="BB24" i="8"/>
  <c r="BB25" i="8"/>
  <c r="BB26" i="8"/>
  <c r="BB27" i="8"/>
  <c r="BB13" i="8"/>
  <c r="BB14" i="8"/>
  <c r="BB15" i="8"/>
  <c r="BB16" i="8"/>
  <c r="BB17" i="8"/>
  <c r="BB18" i="8"/>
  <c r="BB9" i="8"/>
  <c r="BJ23" i="4"/>
  <c r="BJ21" i="4"/>
  <c r="BJ19" i="4"/>
  <c r="BJ15" i="4"/>
  <c r="BJ10" i="4"/>
  <c r="BJ22" i="5"/>
  <c r="BJ23" i="5"/>
  <c r="BJ24" i="5"/>
  <c r="BJ25" i="5"/>
  <c r="BJ26" i="5"/>
  <c r="BJ27" i="5"/>
  <c r="BJ13" i="5"/>
  <c r="BJ14" i="5"/>
  <c r="BJ15" i="5"/>
  <c r="BJ16" i="5"/>
  <c r="BJ17" i="5"/>
  <c r="BJ18" i="5"/>
  <c r="BJ9" i="5"/>
  <c r="BJ24" i="4" l="1"/>
  <c r="X9" i="9"/>
  <c r="X18" i="9" s="1"/>
  <c r="Y9" i="9"/>
  <c r="Y27" i="9" s="1"/>
  <c r="BE4" i="9"/>
  <c r="BF4" i="9"/>
  <c r="BG4" i="9"/>
  <c r="BH4" i="9"/>
  <c r="BI4" i="9"/>
  <c r="BI13" i="9" s="1"/>
  <c r="BE5" i="9"/>
  <c r="BE14" i="9" s="1"/>
  <c r="BF5" i="9"/>
  <c r="BG5" i="9"/>
  <c r="BG23" i="9" s="1"/>
  <c r="BH5" i="9"/>
  <c r="BI5" i="9"/>
  <c r="BE6" i="9"/>
  <c r="BF6" i="9"/>
  <c r="BG6" i="9"/>
  <c r="BH6" i="9"/>
  <c r="BI15" i="9" s="1"/>
  <c r="BI6" i="9"/>
  <c r="BE7" i="9"/>
  <c r="BF25" i="9" s="1"/>
  <c r="BF7" i="9"/>
  <c r="BG7" i="9"/>
  <c r="BH7" i="9"/>
  <c r="BI7" i="9"/>
  <c r="BE8" i="9"/>
  <c r="BF26" i="9" s="1"/>
  <c r="BF8" i="9"/>
  <c r="BG8" i="9"/>
  <c r="BH8" i="9"/>
  <c r="BI26" i="9" s="1"/>
  <c r="BI8" i="9"/>
  <c r="BD5" i="9"/>
  <c r="BD6" i="9"/>
  <c r="BD7" i="9"/>
  <c r="BD8" i="9"/>
  <c r="BD4" i="9"/>
  <c r="BE13" i="9" s="1"/>
  <c r="BE9" i="9"/>
  <c r="BF9" i="9"/>
  <c r="BF27" i="9" s="1"/>
  <c r="BG9" i="9"/>
  <c r="BH9" i="9"/>
  <c r="BI27" i="9" s="1"/>
  <c r="BI9" i="9"/>
  <c r="BD9" i="9"/>
  <c r="N9" i="9"/>
  <c r="O9" i="9"/>
  <c r="O18" i="9" s="1"/>
  <c r="P9" i="9"/>
  <c r="Q9" i="9"/>
  <c r="R27" i="9" s="1"/>
  <c r="R9" i="9"/>
  <c r="S9" i="9"/>
  <c r="T9" i="9"/>
  <c r="U9" i="9"/>
  <c r="V9" i="9"/>
  <c r="Z9" i="9"/>
  <c r="Z27" i="9" s="1"/>
  <c r="AA9" i="9"/>
  <c r="AA27" i="9" s="1"/>
  <c r="AB9" i="9"/>
  <c r="AC9" i="9"/>
  <c r="AD27" i="9" s="1"/>
  <c r="AD9" i="9"/>
  <c r="AE9" i="9"/>
  <c r="AF18" i="9" s="1"/>
  <c r="AF9" i="9"/>
  <c r="AG9" i="9"/>
  <c r="AG18" i="9" s="1"/>
  <c r="AH9" i="9"/>
  <c r="AI27" i="9" s="1"/>
  <c r="AI9" i="9"/>
  <c r="AJ9" i="9"/>
  <c r="AK9" i="9"/>
  <c r="AL9" i="9"/>
  <c r="AM9" i="9"/>
  <c r="AN27" i="9" s="1"/>
  <c r="AN9" i="9"/>
  <c r="AO9" i="9"/>
  <c r="AO27" i="9" s="1"/>
  <c r="AP9" i="9"/>
  <c r="AQ9" i="9"/>
  <c r="AR9" i="9"/>
  <c r="AR27" i="9" s="1"/>
  <c r="AS9" i="9"/>
  <c r="AT27" i="9" s="1"/>
  <c r="AT9" i="9"/>
  <c r="AU9" i="9"/>
  <c r="AV27" i="9" s="1"/>
  <c r="AV9" i="9"/>
  <c r="AW9" i="9"/>
  <c r="AW27" i="9" s="1"/>
  <c r="AX9" i="9"/>
  <c r="AX18" i="9" s="1"/>
  <c r="AY9" i="9"/>
  <c r="AY27" i="9" s="1"/>
  <c r="AZ9" i="9"/>
  <c r="BA9" i="9"/>
  <c r="BB9" i="9"/>
  <c r="BC9" i="9"/>
  <c r="M9" i="9"/>
  <c r="O27" i="9"/>
  <c r="L9" i="9"/>
  <c r="K9" i="9"/>
  <c r="L18" i="9" s="1"/>
  <c r="J9" i="9"/>
  <c r="C9" i="9"/>
  <c r="D9" i="9"/>
  <c r="E9" i="9"/>
  <c r="F9" i="9"/>
  <c r="F18" i="9" s="1"/>
  <c r="G9" i="9"/>
  <c r="G27" i="9" s="1"/>
  <c r="H9" i="9"/>
  <c r="H18" i="9" s="1"/>
  <c r="I9" i="9"/>
  <c r="I27" i="9" s="1"/>
  <c r="B9" i="9"/>
  <c r="AG27" i="9"/>
  <c r="V27" i="9"/>
  <c r="BG26" i="9"/>
  <c r="BI25" i="9"/>
  <c r="BH25" i="9"/>
  <c r="BG25" i="9"/>
  <c r="BI24" i="9"/>
  <c r="BH24" i="9"/>
  <c r="BG24" i="9"/>
  <c r="BF24" i="9"/>
  <c r="BE24" i="9"/>
  <c r="BI23" i="9"/>
  <c r="BF23" i="9"/>
  <c r="BE23" i="9"/>
  <c r="BI22" i="9"/>
  <c r="BH22" i="9"/>
  <c r="BG22" i="9"/>
  <c r="BF22" i="9"/>
  <c r="AP18" i="9"/>
  <c r="AO18" i="9"/>
  <c r="AN18" i="9"/>
  <c r="AH18" i="9"/>
  <c r="E18" i="9"/>
  <c r="BG17" i="9"/>
  <c r="BF17" i="9"/>
  <c r="BI16" i="9"/>
  <c r="BH16" i="9"/>
  <c r="BG16" i="9"/>
  <c r="BH15" i="9"/>
  <c r="BG15" i="9"/>
  <c r="BF15" i="9"/>
  <c r="BE15" i="9"/>
  <c r="BI14" i="9"/>
  <c r="BF14" i="9"/>
  <c r="BH13" i="9"/>
  <c r="BG13" i="9"/>
  <c r="BF13" i="9"/>
  <c r="BG27" i="9"/>
  <c r="AU27" i="9"/>
  <c r="AQ27" i="9"/>
  <c r="AP27" i="9"/>
  <c r="AM27" i="9"/>
  <c r="AL27" i="9"/>
  <c r="T18" i="9"/>
  <c r="S27" i="9"/>
  <c r="N18" i="9"/>
  <c r="E27" i="9"/>
  <c r="D18" i="9"/>
  <c r="C27" i="9"/>
  <c r="Q18" i="9" l="1"/>
  <c r="BE17" i="9"/>
  <c r="F27" i="9"/>
  <c r="BF18" i="9"/>
  <c r="Z18" i="9"/>
  <c r="Q27" i="9"/>
  <c r="AW18" i="9"/>
  <c r="BH23" i="9"/>
  <c r="U18" i="9"/>
  <c r="Y18" i="9"/>
  <c r="AX27" i="9"/>
  <c r="BE16" i="9"/>
  <c r="G18" i="9"/>
  <c r="AH27" i="9"/>
  <c r="BE26" i="9"/>
  <c r="BA27" i="9"/>
  <c r="AK27" i="9"/>
  <c r="BF16" i="9"/>
  <c r="BH17" i="9"/>
  <c r="BI17" i="9"/>
  <c r="BH26" i="9"/>
  <c r="BG14" i="9"/>
  <c r="BE25" i="9"/>
  <c r="BH14" i="9"/>
  <c r="BE22" i="9"/>
  <c r="BE18" i="9"/>
  <c r="BE27" i="9"/>
  <c r="BD27" i="9"/>
  <c r="BB27" i="9"/>
  <c r="V18" i="9"/>
  <c r="AC27" i="9"/>
  <c r="AS27" i="9"/>
  <c r="AV18" i="9"/>
  <c r="AF27" i="9"/>
  <c r="BC27" i="9"/>
  <c r="AE27" i="9"/>
  <c r="BH27" i="9"/>
  <c r="BD18" i="9"/>
  <c r="AZ27" i="9"/>
  <c r="U27" i="9"/>
  <c r="AJ27" i="9"/>
  <c r="AB27" i="9"/>
  <c r="N27" i="9"/>
  <c r="M27" i="9"/>
  <c r="M18" i="9"/>
  <c r="K27" i="9"/>
  <c r="J27" i="9"/>
  <c r="AD18" i="9"/>
  <c r="AL18" i="9"/>
  <c r="AT18" i="9"/>
  <c r="BB18" i="9"/>
  <c r="D27" i="9"/>
  <c r="L27" i="9"/>
  <c r="T27" i="9"/>
  <c r="AE18" i="9"/>
  <c r="AM18" i="9"/>
  <c r="AU18" i="9"/>
  <c r="BC18" i="9"/>
  <c r="H27" i="9"/>
  <c r="P27" i="9"/>
  <c r="P18" i="9"/>
  <c r="I18" i="9"/>
  <c r="J18" i="9"/>
  <c r="R18" i="9"/>
  <c r="AA18" i="9"/>
  <c r="AI18" i="9"/>
  <c r="AQ18" i="9"/>
  <c r="AY18" i="9"/>
  <c r="BG18" i="9"/>
  <c r="C18" i="9"/>
  <c r="K18" i="9"/>
  <c r="S18" i="9"/>
  <c r="AB18" i="9"/>
  <c r="AJ18" i="9"/>
  <c r="AR18" i="9"/>
  <c r="AZ18" i="9"/>
  <c r="BH18" i="9"/>
  <c r="AC18" i="9"/>
  <c r="AK18" i="9"/>
  <c r="AS18" i="9"/>
  <c r="BA18" i="9"/>
  <c r="BI18" i="9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2" i="8"/>
  <c r="AX22" i="8"/>
  <c r="AY22" i="8"/>
  <c r="AZ22" i="8"/>
  <c r="AW23" i="8"/>
  <c r="AX23" i="8"/>
  <c r="AY23" i="8"/>
  <c r="AZ23" i="8"/>
  <c r="AW24" i="8"/>
  <c r="AX24" i="8"/>
  <c r="AY24" i="8"/>
  <c r="AZ24" i="8"/>
  <c r="AW25" i="8"/>
  <c r="AX25" i="8"/>
  <c r="AY25" i="8"/>
  <c r="AZ25" i="8"/>
  <c r="AW26" i="8"/>
  <c r="AX26" i="8"/>
  <c r="AY26" i="8"/>
  <c r="AZ26" i="8"/>
  <c r="BA23" i="8"/>
  <c r="BA24" i="8"/>
  <c r="BA25" i="8"/>
  <c r="BA26" i="8"/>
  <c r="BA22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W13" i="8"/>
  <c r="AW14" i="8"/>
  <c r="AW15" i="8"/>
  <c r="AW16" i="8"/>
  <c r="AW17" i="8"/>
  <c r="O22" i="7"/>
  <c r="P22" i="7"/>
  <c r="Q22" i="7"/>
  <c r="O23" i="7"/>
  <c r="P23" i="7"/>
  <c r="Q23" i="7"/>
  <c r="O24" i="7"/>
  <c r="P24" i="7"/>
  <c r="Q24" i="7"/>
  <c r="O25" i="7"/>
  <c r="P25" i="7"/>
  <c r="Q25" i="7"/>
  <c r="O26" i="7"/>
  <c r="P26" i="7"/>
  <c r="Q26" i="7"/>
  <c r="O27" i="7"/>
  <c r="P27" i="7"/>
  <c r="Q27" i="7"/>
  <c r="N26" i="7"/>
  <c r="N24" i="7"/>
  <c r="N23" i="7"/>
  <c r="N25" i="7"/>
  <c r="N27" i="7"/>
  <c r="N22" i="7"/>
  <c r="O13" i="7"/>
  <c r="P13" i="7"/>
  <c r="O14" i="7"/>
  <c r="P14" i="7"/>
  <c r="O15" i="7"/>
  <c r="P15" i="7"/>
  <c r="O16" i="7"/>
  <c r="P16" i="7"/>
  <c r="O17" i="7"/>
  <c r="P17" i="7"/>
  <c r="Q15" i="7"/>
  <c r="N17" i="7"/>
  <c r="N16" i="7"/>
  <c r="N15" i="7"/>
  <c r="N13" i="7"/>
  <c r="N14" i="7"/>
  <c r="Q18" i="7"/>
  <c r="AV9" i="8"/>
  <c r="AV18" i="8" s="1"/>
  <c r="AY22" i="7"/>
  <c r="AY23" i="7"/>
  <c r="AY24" i="7"/>
  <c r="AY25" i="7"/>
  <c r="AY26" i="7"/>
  <c r="AY27" i="7"/>
  <c r="AY13" i="7"/>
  <c r="AY14" i="7"/>
  <c r="AY15" i="7"/>
  <c r="AY16" i="7"/>
  <c r="AY17" i="7"/>
  <c r="AY18" i="7"/>
  <c r="AY9" i="7"/>
  <c r="BA13" i="8"/>
  <c r="BA14" i="8"/>
  <c r="BA15" i="8"/>
  <c r="BA16" i="8"/>
  <c r="BA17" i="8"/>
  <c r="BA9" i="8"/>
  <c r="BI23" i="4"/>
  <c r="BJ32" i="4" s="1"/>
  <c r="BI21" i="4"/>
  <c r="BJ31" i="4" s="1"/>
  <c r="BI19" i="4"/>
  <c r="BJ30" i="4" s="1"/>
  <c r="BI15" i="4"/>
  <c r="BJ29" i="4" s="1"/>
  <c r="BI10" i="4"/>
  <c r="BJ28" i="4" s="1"/>
  <c r="BI22" i="5"/>
  <c r="BI23" i="5"/>
  <c r="BI24" i="5"/>
  <c r="BI25" i="5"/>
  <c r="BI26" i="5"/>
  <c r="BI13" i="5"/>
  <c r="BI14" i="5"/>
  <c r="BI15" i="5"/>
  <c r="BI16" i="5"/>
  <c r="BI17" i="5"/>
  <c r="BI9" i="5"/>
  <c r="BI24" i="4" l="1"/>
  <c r="BJ33" i="4" s="1"/>
  <c r="AX22" i="7"/>
  <c r="AX23" i="7"/>
  <c r="AX24" i="7"/>
  <c r="AX25" i="7"/>
  <c r="AX26" i="7"/>
  <c r="AX27" i="7"/>
  <c r="AX13" i="7"/>
  <c r="AX14" i="7"/>
  <c r="AX15" i="7"/>
  <c r="AX16" i="7"/>
  <c r="AX17" i="7"/>
  <c r="AX18" i="7"/>
  <c r="AX9" i="7"/>
  <c r="AZ13" i="8"/>
  <c r="AZ14" i="8"/>
  <c r="AZ15" i="8"/>
  <c r="AZ16" i="8"/>
  <c r="AZ17" i="8"/>
  <c r="AZ9" i="8"/>
  <c r="BH23" i="4"/>
  <c r="BI32" i="4" s="1"/>
  <c r="BH21" i="4"/>
  <c r="BI31" i="4" s="1"/>
  <c r="BH19" i="4"/>
  <c r="BI30" i="4" s="1"/>
  <c r="BH15" i="4"/>
  <c r="BI29" i="4" s="1"/>
  <c r="BH10" i="4"/>
  <c r="BH22" i="5"/>
  <c r="BH23" i="5"/>
  <c r="BH24" i="5"/>
  <c r="BH25" i="5"/>
  <c r="BH26" i="5"/>
  <c r="BH13" i="5"/>
  <c r="BH14" i="5"/>
  <c r="BH15" i="5"/>
  <c r="BH16" i="5"/>
  <c r="BH17" i="5"/>
  <c r="BH9" i="5"/>
  <c r="BH32" i="4" l="1"/>
  <c r="BH24" i="4"/>
  <c r="BI33" i="4" s="1"/>
  <c r="BI28" i="4"/>
  <c r="BI27" i="5"/>
  <c r="BI18" i="5"/>
  <c r="BH27" i="5"/>
  <c r="BA18" i="8"/>
  <c r="BA27" i="8"/>
  <c r="AW22" i="7"/>
  <c r="AW23" i="7"/>
  <c r="AW24" i="7"/>
  <c r="AW25" i="7"/>
  <c r="AW26" i="7"/>
  <c r="AW27" i="7"/>
  <c r="AW13" i="7"/>
  <c r="AW14" i="7"/>
  <c r="AW15" i="7"/>
  <c r="AW16" i="7"/>
  <c r="AW17" i="7"/>
  <c r="AW18" i="7"/>
  <c r="AW9" i="7"/>
  <c r="AY13" i="8"/>
  <c r="AY14" i="8"/>
  <c r="AY15" i="8"/>
  <c r="AY16" i="8"/>
  <c r="AY17" i="8"/>
  <c r="AY9" i="8"/>
  <c r="AZ27" i="8" s="1"/>
  <c r="BG23" i="4"/>
  <c r="BG21" i="4"/>
  <c r="BH31" i="4" s="1"/>
  <c r="BG19" i="4"/>
  <c r="BH30" i="4" s="1"/>
  <c r="BG15" i="4"/>
  <c r="BH29" i="4" s="1"/>
  <c r="BG10" i="4"/>
  <c r="BH28" i="4" s="1"/>
  <c r="BG22" i="5"/>
  <c r="BG23" i="5"/>
  <c r="BG24" i="5"/>
  <c r="BG25" i="5"/>
  <c r="BG26" i="5"/>
  <c r="BG13" i="5"/>
  <c r="BG14" i="5"/>
  <c r="BG15" i="5"/>
  <c r="BG16" i="5"/>
  <c r="BG17" i="5"/>
  <c r="BG9" i="5"/>
  <c r="BH18" i="5" s="1"/>
  <c r="AZ18" i="8" l="1"/>
  <c r="BG24" i="4"/>
  <c r="BH33" i="4" s="1"/>
  <c r="AX14" i="8"/>
  <c r="AX15" i="8"/>
  <c r="AX16" i="8"/>
  <c r="AX17" i="8"/>
  <c r="AX13" i="8"/>
  <c r="AX9" i="8"/>
  <c r="AW9" i="8"/>
  <c r="AV22" i="7"/>
  <c r="AV23" i="7"/>
  <c r="AV24" i="7"/>
  <c r="AV25" i="7"/>
  <c r="AV26" i="7"/>
  <c r="AV27" i="7"/>
  <c r="AV13" i="7"/>
  <c r="AV14" i="7"/>
  <c r="AV15" i="7"/>
  <c r="AV16" i="7"/>
  <c r="AV17" i="7"/>
  <c r="AV18" i="7"/>
  <c r="AV9" i="7"/>
  <c r="BF23" i="4"/>
  <c r="BG32" i="4" s="1"/>
  <c r="BF21" i="4"/>
  <c r="BG31" i="4" s="1"/>
  <c r="BF19" i="4"/>
  <c r="BG30" i="4" s="1"/>
  <c r="BF15" i="4"/>
  <c r="BG29" i="4" s="1"/>
  <c r="BF10" i="4"/>
  <c r="BF22" i="5"/>
  <c r="BF23" i="5"/>
  <c r="BF24" i="5"/>
  <c r="BF25" i="5"/>
  <c r="BF26" i="5"/>
  <c r="BF13" i="5"/>
  <c r="BF14" i="5"/>
  <c r="BF15" i="5"/>
  <c r="BF16" i="5"/>
  <c r="BF17" i="5"/>
  <c r="BF9" i="5"/>
  <c r="BG18" i="5" s="1"/>
  <c r="BG27" i="5" l="1"/>
  <c r="BF18" i="5"/>
  <c r="AW18" i="8"/>
  <c r="AW27" i="8"/>
  <c r="AY18" i="8"/>
  <c r="AX27" i="8"/>
  <c r="AY27" i="8"/>
  <c r="AX18" i="8"/>
  <c r="BF24" i="4"/>
  <c r="BG33" i="4" s="1"/>
  <c r="BG28" i="4"/>
  <c r="AU22" i="7"/>
  <c r="AU23" i="7"/>
  <c r="AU24" i="7"/>
  <c r="AU25" i="7"/>
  <c r="AU26" i="7"/>
  <c r="AU27" i="7"/>
  <c r="AU13" i="7"/>
  <c r="AU14" i="7"/>
  <c r="AU15" i="7"/>
  <c r="AU16" i="7"/>
  <c r="AU17" i="7"/>
  <c r="AU18" i="7"/>
  <c r="AU9" i="7"/>
  <c r="BE23" i="4"/>
  <c r="BF32" i="4" s="1"/>
  <c r="BE21" i="4"/>
  <c r="BF31" i="4" s="1"/>
  <c r="BE19" i="4"/>
  <c r="BF30" i="4" s="1"/>
  <c r="BE15" i="4"/>
  <c r="BF29" i="4" s="1"/>
  <c r="BE10" i="4"/>
  <c r="BE22" i="5"/>
  <c r="BE23" i="5"/>
  <c r="BE24" i="5"/>
  <c r="BE25" i="5"/>
  <c r="BE26" i="5"/>
  <c r="BE13" i="5"/>
  <c r="BE14" i="5"/>
  <c r="BE15" i="5"/>
  <c r="BE16" i="5"/>
  <c r="BE17" i="5"/>
  <c r="BE9" i="5"/>
  <c r="BF27" i="5" s="1"/>
  <c r="BE24" i="4" l="1"/>
  <c r="BF33" i="4" s="1"/>
  <c r="BF28" i="4"/>
  <c r="AT22" i="7"/>
  <c r="AT23" i="7"/>
  <c r="AT24" i="7"/>
  <c r="AT25" i="7"/>
  <c r="AT26" i="7"/>
  <c r="AT27" i="7"/>
  <c r="AT13" i="7"/>
  <c r="AT14" i="7"/>
  <c r="AT15" i="7"/>
  <c r="AT16" i="7"/>
  <c r="AT17" i="7"/>
  <c r="AT18" i="7"/>
  <c r="AT9" i="7"/>
  <c r="BD23" i="4"/>
  <c r="BD21" i="4"/>
  <c r="BD19" i="4"/>
  <c r="BD15" i="4"/>
  <c r="BD10" i="4"/>
  <c r="BD22" i="5"/>
  <c r="BD23" i="5"/>
  <c r="BD24" i="5"/>
  <c r="BD25" i="5"/>
  <c r="BD26" i="5"/>
  <c r="BD13" i="5"/>
  <c r="BD14" i="5"/>
  <c r="BD15" i="5"/>
  <c r="BD16" i="5"/>
  <c r="BD17" i="5"/>
  <c r="BD9" i="5"/>
  <c r="BD27" i="5" s="1"/>
  <c r="AS22" i="7"/>
  <c r="AS23" i="7"/>
  <c r="AS24" i="7"/>
  <c r="AS25" i="7"/>
  <c r="AS26" i="7"/>
  <c r="AS27" i="7"/>
  <c r="AS13" i="7"/>
  <c r="AS14" i="7"/>
  <c r="AS15" i="7"/>
  <c r="AS16" i="7"/>
  <c r="AS17" i="7"/>
  <c r="AS18" i="7"/>
  <c r="AS9" i="7"/>
  <c r="BC23" i="4"/>
  <c r="BC21" i="4"/>
  <c r="BC19" i="4"/>
  <c r="BC15" i="4"/>
  <c r="BC10" i="4"/>
  <c r="BC22" i="5"/>
  <c r="BC23" i="5"/>
  <c r="BC24" i="5"/>
  <c r="BC25" i="5"/>
  <c r="BC26" i="5"/>
  <c r="BC13" i="5"/>
  <c r="BC14" i="5"/>
  <c r="BC15" i="5"/>
  <c r="BC16" i="5"/>
  <c r="BC17" i="5"/>
  <c r="BC9" i="5"/>
  <c r="BC27" i="5" l="1"/>
  <c r="BD18" i="5"/>
  <c r="BE27" i="5"/>
  <c r="BE18" i="5"/>
  <c r="BD32" i="4"/>
  <c r="BE32" i="4"/>
  <c r="BD31" i="4"/>
  <c r="BE31" i="4"/>
  <c r="BD30" i="4"/>
  <c r="BE30" i="4"/>
  <c r="BD29" i="4"/>
  <c r="BE29" i="4"/>
  <c r="BD28" i="4"/>
  <c r="BE28" i="4"/>
  <c r="BC24" i="4"/>
  <c r="BD24" i="4"/>
  <c r="BE33" i="4" s="1"/>
  <c r="AL22" i="7"/>
  <c r="AM22" i="7"/>
  <c r="AN22" i="7"/>
  <c r="AO22" i="7"/>
  <c r="AP22" i="7"/>
  <c r="AQ22" i="7"/>
  <c r="AR22" i="7"/>
  <c r="AL23" i="7"/>
  <c r="AM23" i="7"/>
  <c r="AN23" i="7"/>
  <c r="AO23" i="7"/>
  <c r="AP23" i="7"/>
  <c r="AQ23" i="7"/>
  <c r="AR23" i="7"/>
  <c r="AL24" i="7"/>
  <c r="AM24" i="7"/>
  <c r="AN24" i="7"/>
  <c r="AO24" i="7"/>
  <c r="AP24" i="7"/>
  <c r="AQ24" i="7"/>
  <c r="AR24" i="7"/>
  <c r="AL25" i="7"/>
  <c r="AM25" i="7"/>
  <c r="AN25" i="7"/>
  <c r="AO25" i="7"/>
  <c r="AP25" i="7"/>
  <c r="AQ25" i="7"/>
  <c r="AR25" i="7"/>
  <c r="AL26" i="7"/>
  <c r="AM26" i="7"/>
  <c r="AN26" i="7"/>
  <c r="AO26" i="7"/>
  <c r="AP26" i="7"/>
  <c r="AQ26" i="7"/>
  <c r="AR26" i="7"/>
  <c r="AM27" i="7"/>
  <c r="AN27" i="7"/>
  <c r="AO27" i="7"/>
  <c r="AP27" i="7"/>
  <c r="AQ27" i="7"/>
  <c r="AR27" i="7"/>
  <c r="AR13" i="7"/>
  <c r="AR14" i="7"/>
  <c r="AR15" i="7"/>
  <c r="AR16" i="7"/>
  <c r="AR17" i="7"/>
  <c r="AR18" i="7"/>
  <c r="AR9" i="7"/>
  <c r="BB23" i="4"/>
  <c r="BC32" i="4" s="1"/>
  <c r="BB21" i="4"/>
  <c r="BC31" i="4" s="1"/>
  <c r="BB19" i="4"/>
  <c r="BC30" i="4" s="1"/>
  <c r="BB15" i="4"/>
  <c r="BC29" i="4" s="1"/>
  <c r="BB10" i="4"/>
  <c r="BC28" i="4" s="1"/>
  <c r="BB22" i="5"/>
  <c r="BB23" i="5"/>
  <c r="BB24" i="5"/>
  <c r="BB25" i="5"/>
  <c r="BB26" i="5"/>
  <c r="BB13" i="5"/>
  <c r="BB14" i="5"/>
  <c r="BB15" i="5"/>
  <c r="BB16" i="5"/>
  <c r="BB17" i="5"/>
  <c r="BB9" i="5"/>
  <c r="BC18" i="5" s="1"/>
  <c r="BD33" i="4" l="1"/>
  <c r="BB24" i="4"/>
  <c r="BC33" i="4" s="1"/>
  <c r="AQ13" i="7"/>
  <c r="AQ14" i="7"/>
  <c r="AQ15" i="7"/>
  <c r="AQ16" i="7"/>
  <c r="AQ17" i="7"/>
  <c r="AQ18" i="7"/>
  <c r="AQ9" i="7"/>
  <c r="BA23" i="4"/>
  <c r="BB32" i="4" s="1"/>
  <c r="BA21" i="4"/>
  <c r="BB31" i="4" s="1"/>
  <c r="BA19" i="4"/>
  <c r="BB30" i="4" s="1"/>
  <c r="BA15" i="4"/>
  <c r="BA10" i="4"/>
  <c r="BB28" i="4" s="1"/>
  <c r="BA22" i="5"/>
  <c r="BA23" i="5"/>
  <c r="BA24" i="5"/>
  <c r="BA25" i="5"/>
  <c r="BA26" i="5"/>
  <c r="BA13" i="5"/>
  <c r="BA14" i="5"/>
  <c r="BA15" i="5"/>
  <c r="BA16" i="5"/>
  <c r="BA17" i="5"/>
  <c r="BA9" i="5"/>
  <c r="BB18" i="5" s="1"/>
  <c r="BB27" i="5" l="1"/>
  <c r="BA24" i="4"/>
  <c r="BB33" i="4" s="1"/>
  <c r="BB29" i="4"/>
  <c r="AP13" i="7"/>
  <c r="AP14" i="7"/>
  <c r="AP15" i="7"/>
  <c r="AP16" i="7"/>
  <c r="AP17" i="7"/>
  <c r="AP18" i="7"/>
  <c r="AP9" i="7"/>
  <c r="AZ23" i="4"/>
  <c r="BA32" i="4" s="1"/>
  <c r="AZ21" i="4"/>
  <c r="BA31" i="4" s="1"/>
  <c r="AZ19" i="4"/>
  <c r="BA30" i="4" s="1"/>
  <c r="AZ15" i="4"/>
  <c r="BA29" i="4" s="1"/>
  <c r="AZ10" i="4"/>
  <c r="BA28" i="4" s="1"/>
  <c r="AZ22" i="5"/>
  <c r="AZ23" i="5"/>
  <c r="AZ24" i="5"/>
  <c r="AZ25" i="5"/>
  <c r="AZ26" i="5"/>
  <c r="AZ13" i="5"/>
  <c r="AZ14" i="5"/>
  <c r="AZ15" i="5"/>
  <c r="AZ16" i="5"/>
  <c r="AZ17" i="5"/>
  <c r="AZ9" i="5"/>
  <c r="BA18" i="5" s="1"/>
  <c r="BA27" i="5" l="1"/>
  <c r="AZ24" i="4"/>
  <c r="BA33" i="4" s="1"/>
  <c r="AO13" i="7"/>
  <c r="AO14" i="7"/>
  <c r="AO15" i="7"/>
  <c r="AO16" i="7"/>
  <c r="AO17" i="7"/>
  <c r="AO9" i="7"/>
  <c r="AY23" i="4"/>
  <c r="AZ32" i="4" s="1"/>
  <c r="AY21" i="4"/>
  <c r="AZ31" i="4" s="1"/>
  <c r="AY19" i="4"/>
  <c r="AZ30" i="4" s="1"/>
  <c r="AY15" i="4"/>
  <c r="AZ29" i="4" s="1"/>
  <c r="AY10" i="4"/>
  <c r="AZ28" i="4" s="1"/>
  <c r="AY22" i="5"/>
  <c r="AY23" i="5"/>
  <c r="AY24" i="5"/>
  <c r="AY25" i="5"/>
  <c r="AY26" i="5"/>
  <c r="AY13" i="5"/>
  <c r="AY14" i="5"/>
  <c r="AY15" i="5"/>
  <c r="AY16" i="5"/>
  <c r="AY17" i="5"/>
  <c r="AY9" i="5"/>
  <c r="AZ27" i="5" s="1"/>
  <c r="AZ18" i="5" l="1"/>
  <c r="AY24" i="4"/>
  <c r="AZ33" i="4" s="1"/>
  <c r="AN13" i="7"/>
  <c r="AN14" i="7"/>
  <c r="AN15" i="7"/>
  <c r="AN16" i="7"/>
  <c r="AN17" i="7"/>
  <c r="AN9" i="7"/>
  <c r="AO18" i="7" s="1"/>
  <c r="AX23" i="4"/>
  <c r="AY32" i="4" s="1"/>
  <c r="AX21" i="4"/>
  <c r="AY31" i="4" s="1"/>
  <c r="AX19" i="4"/>
  <c r="AY30" i="4" s="1"/>
  <c r="AX15" i="4"/>
  <c r="AY29" i="4" s="1"/>
  <c r="AX10" i="4"/>
  <c r="AY28" i="4" s="1"/>
  <c r="AX22" i="5"/>
  <c r="AX23" i="5"/>
  <c r="AX24" i="5"/>
  <c r="AX25" i="5"/>
  <c r="AX26" i="5"/>
  <c r="AX13" i="5"/>
  <c r="AX14" i="5"/>
  <c r="AX15" i="5"/>
  <c r="AX16" i="5"/>
  <c r="AX17" i="5"/>
  <c r="AX9" i="5"/>
  <c r="AY27" i="5" s="1"/>
  <c r="AY18" i="5" l="1"/>
  <c r="AX24" i="4"/>
  <c r="AY33" i="4" s="1"/>
  <c r="AL13" i="7"/>
  <c r="AM13" i="7"/>
  <c r="AL14" i="7"/>
  <c r="AM14" i="7"/>
  <c r="AL15" i="7"/>
  <c r="AM15" i="7"/>
  <c r="AL16" i="7"/>
  <c r="AM16" i="7"/>
  <c r="AL17" i="7"/>
  <c r="AM17" i="7"/>
  <c r="AM9" i="7"/>
  <c r="AN18" i="7" s="1"/>
  <c r="AW22" i="5"/>
  <c r="AW23" i="5"/>
  <c r="AW24" i="5"/>
  <c r="AW25" i="5"/>
  <c r="AW26" i="5"/>
  <c r="AW23" i="4"/>
  <c r="AX32" i="4" s="1"/>
  <c r="AW21" i="4"/>
  <c r="AX31" i="4" s="1"/>
  <c r="AW19" i="4"/>
  <c r="AX30" i="4" s="1"/>
  <c r="AW15" i="4"/>
  <c r="AX29" i="4" s="1"/>
  <c r="AW10" i="4"/>
  <c r="AX28" i="4" s="1"/>
  <c r="AW13" i="5"/>
  <c r="AW14" i="5"/>
  <c r="AW15" i="5"/>
  <c r="AW16" i="5"/>
  <c r="AW17" i="5"/>
  <c r="AW9" i="5"/>
  <c r="AX27" i="5" s="1"/>
  <c r="AX18" i="5" l="1"/>
  <c r="AW24" i="4"/>
  <c r="AX33" i="4" s="1"/>
  <c r="AH15" i="5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27" i="7" s="1"/>
  <c r="AL9" i="7"/>
  <c r="AV23" i="4"/>
  <c r="AW32" i="4" s="1"/>
  <c r="AV21" i="4"/>
  <c r="AW31" i="4" s="1"/>
  <c r="AV19" i="4"/>
  <c r="AW30" i="4" s="1"/>
  <c r="AV15" i="4"/>
  <c r="AW29" i="4" s="1"/>
  <c r="AV10" i="4"/>
  <c r="AW28" i="4" s="1"/>
  <c r="AV22" i="5"/>
  <c r="AV23" i="5"/>
  <c r="AV24" i="5"/>
  <c r="AV25" i="5"/>
  <c r="AV26" i="5"/>
  <c r="AV13" i="5"/>
  <c r="AV14" i="5"/>
  <c r="AV15" i="5"/>
  <c r="AV16" i="5"/>
  <c r="AV17" i="5"/>
  <c r="AV9" i="5"/>
  <c r="AW18" i="5" s="1"/>
  <c r="AW27" i="5" l="1"/>
  <c r="AL18" i="7"/>
  <c r="AM18" i="7"/>
  <c r="AV24" i="4"/>
  <c r="AW33" i="4" s="1"/>
  <c r="O9" i="7"/>
  <c r="N9" i="7"/>
  <c r="N18" i="7" s="1"/>
  <c r="H9" i="7"/>
  <c r="H18" i="7" s="1"/>
  <c r="I9" i="7"/>
  <c r="I18" i="7" s="1"/>
  <c r="J9" i="7"/>
  <c r="K9" i="7"/>
  <c r="L9" i="7"/>
  <c r="E9" i="7"/>
  <c r="F9" i="7"/>
  <c r="G9" i="7"/>
  <c r="D9" i="7"/>
  <c r="C9" i="7"/>
  <c r="C18" i="7" s="1"/>
  <c r="C13" i="7"/>
  <c r="D13" i="7"/>
  <c r="E13" i="7"/>
  <c r="F13" i="7"/>
  <c r="G13" i="7"/>
  <c r="H13" i="7"/>
  <c r="I13" i="7"/>
  <c r="J13" i="7"/>
  <c r="K13" i="7"/>
  <c r="L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L26" i="7"/>
  <c r="K26" i="7"/>
  <c r="J26" i="7"/>
  <c r="I26" i="7"/>
  <c r="H26" i="7"/>
  <c r="G26" i="7"/>
  <c r="F26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L25" i="7"/>
  <c r="K25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L24" i="7"/>
  <c r="K24" i="7"/>
  <c r="J24" i="7"/>
  <c r="I24" i="7"/>
  <c r="H24" i="7"/>
  <c r="G24" i="7"/>
  <c r="F24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L23" i="7"/>
  <c r="K23" i="7"/>
  <c r="J23" i="7"/>
  <c r="I23" i="7"/>
  <c r="H23" i="7"/>
  <c r="G23" i="7"/>
  <c r="F23" i="7"/>
  <c r="E23" i="7"/>
  <c r="D23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L22" i="7"/>
  <c r="K22" i="7"/>
  <c r="J22" i="7"/>
  <c r="I22" i="7"/>
  <c r="H22" i="7"/>
  <c r="G22" i="7"/>
  <c r="F22" i="7"/>
  <c r="AK27" i="7"/>
  <c r="AH27" i="7"/>
  <c r="AE27" i="7"/>
  <c r="AC27" i="7"/>
  <c r="Z27" i="7"/>
  <c r="W27" i="7"/>
  <c r="U27" i="7"/>
  <c r="R27" i="7"/>
  <c r="O18" i="7" l="1"/>
  <c r="P18" i="7"/>
  <c r="J18" i="7"/>
  <c r="F18" i="7"/>
  <c r="L18" i="7"/>
  <c r="K18" i="7"/>
  <c r="J27" i="7"/>
  <c r="F27" i="7"/>
  <c r="G18" i="7"/>
  <c r="E18" i="7"/>
  <c r="D18" i="7"/>
  <c r="S27" i="7"/>
  <c r="I27" i="7"/>
  <c r="T27" i="7"/>
  <c r="AB27" i="7"/>
  <c r="AJ27" i="7"/>
  <c r="L27" i="7"/>
  <c r="AI27" i="7"/>
  <c r="AA27" i="7"/>
  <c r="K27" i="7"/>
  <c r="V27" i="7"/>
  <c r="AD27" i="7"/>
  <c r="E27" i="7"/>
  <c r="X27" i="7"/>
  <c r="AF27" i="7"/>
  <c r="G27" i="7"/>
  <c r="Y27" i="7"/>
  <c r="AG27" i="7"/>
  <c r="H27" i="7"/>
  <c r="AU23" i="4"/>
  <c r="AV32" i="4" s="1"/>
  <c r="AU21" i="4"/>
  <c r="AV31" i="4" s="1"/>
  <c r="AU19" i="4"/>
  <c r="AV30" i="4" s="1"/>
  <c r="AU15" i="4"/>
  <c r="AV29" i="4" s="1"/>
  <c r="AU10" i="4"/>
  <c r="AV28" i="4" s="1"/>
  <c r="AU22" i="5"/>
  <c r="AU23" i="5"/>
  <c r="AU24" i="5"/>
  <c r="AU25" i="5"/>
  <c r="AU26" i="5"/>
  <c r="AU13" i="5"/>
  <c r="AU14" i="5"/>
  <c r="AU15" i="5"/>
  <c r="AU16" i="5"/>
  <c r="AU17" i="5"/>
  <c r="AU9" i="5"/>
  <c r="AV27" i="5" l="1"/>
  <c r="AV18" i="5"/>
  <c r="AU24" i="4"/>
  <c r="AV33" i="4" s="1"/>
  <c r="AT23" i="4"/>
  <c r="AU32" i="4" s="1"/>
  <c r="AT21" i="4"/>
  <c r="AU31" i="4" s="1"/>
  <c r="AT19" i="4"/>
  <c r="AU30" i="4" s="1"/>
  <c r="AT15" i="4"/>
  <c r="AU29" i="4" s="1"/>
  <c r="AT10" i="4"/>
  <c r="AU28" i="4" s="1"/>
  <c r="AT22" i="5"/>
  <c r="AT23" i="5"/>
  <c r="AT24" i="5"/>
  <c r="AT25" i="5"/>
  <c r="AT26" i="5"/>
  <c r="AT13" i="5"/>
  <c r="AT14" i="5"/>
  <c r="AT15" i="5"/>
  <c r="AT16" i="5"/>
  <c r="AT17" i="5"/>
  <c r="AT9" i="5"/>
  <c r="AU27" i="5" s="1"/>
  <c r="AU18" i="5" l="1"/>
  <c r="AT24" i="4"/>
  <c r="AU33" i="4" s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13" i="5"/>
  <c r="AS14" i="5"/>
  <c r="AS15" i="5"/>
  <c r="AS16" i="5"/>
  <c r="AS17" i="5"/>
  <c r="AS9" i="5"/>
  <c r="AT27" i="5" s="1"/>
  <c r="AT18" i="5" l="1"/>
  <c r="AS24" i="4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13" i="5"/>
  <c r="AR14" i="5"/>
  <c r="AR15" i="5"/>
  <c r="AR16" i="5"/>
  <c r="AR17" i="5"/>
  <c r="AR9" i="5"/>
  <c r="AS27" i="5" s="1"/>
  <c r="AS18" i="5" l="1"/>
  <c r="AR24" i="4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R18" i="5" s="1"/>
  <c r="AR27" i="5" l="1"/>
  <c r="AQ24" i="4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P27" i="5" l="1"/>
  <c r="AQ18" i="5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L27" i="5" s="1"/>
  <c r="K9" i="5"/>
  <c r="J9" i="5"/>
  <c r="I9" i="5"/>
  <c r="H9" i="5"/>
  <c r="G9" i="5"/>
  <c r="F9" i="5"/>
  <c r="E9" i="5"/>
  <c r="D9" i="5"/>
  <c r="D27" i="5" s="1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AE32" i="4" l="1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DF77B255-CF60-4803-8EF0-D4AEEBB24AFB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BF77E683-DA03-4D17-9C2A-49120EFF8989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684A5517-7C83-43DB-A212-DB8D8D2461AD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20369E2-46FE-491A-A866-0E0878CC0C5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647A4AF7-59B6-4FDE-A0BD-AA92F4445582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A4FBB89D-602E-4819-8A04-1D3F5688A0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BFFE6714-0056-4D70-869F-85DA72F9AEC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8AE717A2-12E7-4F24-873A-3C2DC48D7024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9FA6CB67-06A7-4EAB-B383-39C166D62CC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508FEB19-C7CA-43C8-B1DE-DA1894C5C57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7D812357-3CB8-4003-AE65-4473EECF16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07AF503E-AC31-4709-94F1-A3586421522A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H1" authorId="0" shapeId="0" xr:uid="{D1ED0BAF-8054-4857-A7FC-03B7A6676E2F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O1" authorId="0" shapeId="0" xr:uid="{60B0FAA1-2EAD-498C-88E9-1AE0211F4D9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V1" authorId="0" shapeId="0" xr:uid="{44D8E542-1B7F-4425-8CA7-E2D3A185667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K1" authorId="0" shapeId="0" xr:uid="{E94B25EB-05B1-42D9-AC64-51CF9BD7DED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X1" authorId="0" shapeId="0" xr:uid="{5D08D441-5597-4500-B225-AC5178C4D4D7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F1" authorId="0" shapeId="0" xr:uid="{F5F30CFC-E0D1-40BE-9E6B-6DB3C90508C5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M1" authorId="0" shapeId="0" xr:uid="{E5D68C8A-6C2C-43A6-8F76-3E97ACFA7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T1" authorId="0" shapeId="0" xr:uid="{DEEEF404-6019-4386-B063-AF7A55208406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I1" authorId="0" shapeId="0" xr:uid="{610ED4AA-4CB3-470B-8759-8FCB9A199210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AV1" authorId="0" shapeId="0" xr:uid="{0940B0A7-5296-4496-9B2D-B36C758FD53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</author>
  </authors>
  <commentList>
    <comment ref="I1" authorId="0" shapeId="0" xr:uid="{472F3A96-DCEA-4508-A475-62A002841E9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Manifestaciones del 8-M</t>
        </r>
      </text>
    </comment>
    <comment ref="P1" authorId="0" shapeId="0" xr:uid="{0F684DBB-2B84-4EAC-8C7A-DA40021D49BC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Decretado el estado de alarma durante 2 semanas</t>
        </r>
      </text>
    </comment>
    <comment ref="W1" authorId="0" shapeId="0" xr:uid="{4E59726C-B9F9-4EF6-8577-4E15A8EFB5EE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Prórroga del estado de alarma durante 2 semanas más</t>
        </r>
      </text>
    </comment>
    <comment ref="AD1" authorId="0" shapeId="0" xr:uid="{858D56D6-0DB5-4868-8E98-01C8F06CA741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Suspensión de las actividades no esenciales durante 2 semanas</t>
        </r>
      </text>
    </comment>
    <comment ref="AS1" authorId="0" shapeId="0" xr:uid="{E7E63B05-9764-4DE7-BCBA-270E0E8F9C23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Vuelta al trabajo de las actividades no esenciales</t>
        </r>
      </text>
    </comment>
    <comment ref="BF1" authorId="0" shapeId="0" xr:uid="{1DC14CBA-71C2-4E1A-867A-3FA29D1F3648}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Salida de los niños a la calle, 1 vez al día durante máximo 1 hora y un radio de 1 km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<sst xmlns="http://schemas.openxmlformats.org/spreadsheetml/2006/main" count="572" uniqueCount="101">
  <si>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</si>
  <si>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</si>
  <si>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</si>
  <si>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</si>
  <si>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</si>
  <si>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</si>
  <si>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</si>
  <si>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</si>
  <si>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</si>
  <si>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</si>
  <si>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</si>
  <si>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</si>
  <si>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</si>
  <si>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</si>
  <si>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</si>
  <si>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</si>
  <si>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</si>
  <si>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</si>
  <si>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</si>
  <si>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</si>
  <si>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</si>
  <si>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</si>
  <si>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</si>
  <si>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</si>
  <si>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</si>
  <si>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</si>
  <si>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</si>
  <si>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</si>
  <si>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</si>
  <si>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</si>
  <si>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</si>
  <si>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</si>
  <si>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</si>
  <si>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</si>
  <si>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</si>
  <si>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</si>
  <si>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</si>
  <si>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</si>
  <si>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</si>
  <si>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</si>
  <si>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</si>
  <si>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</si>
  <si>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</si>
  <si>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</si>
  <si>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</si>
  <si>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</si>
  <si>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</si>
  <si>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</si>
  <si>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</si>
  <si>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</si>
  <si>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</si>
  <si>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</si>
  <si>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</si>
  <si>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</si>
  <si>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</si>
  <si>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</si>
  <si>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</si>
  <si>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</si>
  <si>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</si>
  <si>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</si>
  <si>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</si>
  <si>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</si>
  <si>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</si>
  <si>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</si>
  <si>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</si>
  <si>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</si>
  <si>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</si>
  <si>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</si>
  <si>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</si>
  <si>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</si>
  <si>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</si>
  <si>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</si>
  <si>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</si>
  <si>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</si>
  <si>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</si>
  <si>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</si>
  <si>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</si>
  <si>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</si>
  <si>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</si>
  <si>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</si>
  <si>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</si>
  <si>
    <t>https://www.castillalamancha.es/actualidad/notasdeprensa/primer-d%C3%ADa-que-en-castilla-la-mancha-las-nuevas-altas-epidemiol%C3%B3gicas-superan-los-nuevos-casos</t>
  </si>
  <si>
    <t>https://www.castillalamancha.es/actualidad/notasdeprensa/tercer-d%C3%ADa-seguido-con-menos-de-1500-pacientes-hospitalizados-por-covid-19-en-la-red-de-hospitales</t>
  </si>
  <si>
    <t>https://www.castillalamancha.es/actualidad/notasdeprensa/un-d%C3%ADa-m%C3%A1s-castilla-la-mancha-tiene-m%C3%A1s-altas-epidemiol%C3%B3gicas-que-nuevos-casos-confirmados-por</t>
  </si>
  <si>
    <t>https://www.castillalamancha.es/actualidad/notasdeprensa/castilla-la-mancha-contin%C3%BAa-siendo-una-de-las-comunidades-aut%C3%B3nomas-que-m%C3%A1s-test-diagn%C3%B3sticos</t>
  </si>
  <si>
    <t>https://www.castillalamancha.es/actualidad/notasdeprensa/castilla-la-mancha-cuenta-con-1038-altas-epidemiol%C3%B3gicas-m%C3%A1s-desde-el-pasado-s%C3%A1bado</t>
  </si>
  <si>
    <t>https://www.castillalamancha.es/actualidad/notasdeprensa/el-n%C3%BAmero-de-altas-epidemiol%C3%B3gicas-dobla-al-n%C3%BAmero-de-fallecimientos-en-castilla-la-mancha</t>
  </si>
  <si>
    <t>https://www.castillalamancha.es/actualidad/notasdeprensa/castilla-la-mancha-supera-las-5200-altas-epidemiol%C3%B3gicas-la-vez-que-el-n%C3%BAmero-de-hospitalizados-baja</t>
  </si>
  <si>
    <t>https://www.castillalamancha.es/actualidad/notasdeprensa/castilla-la-mancha-supera-las-5300-altas-epidemiol%C3%B3gicas-desde-el-inicio-de-la-pandemia</t>
  </si>
  <si>
    <t>https://www.castillalamancha.es/actualidad/notasdeprensa/contin%C3%BAa-la-tendencia-de-m%C3%A1s-altas-epidemiol%C3%B3gicas-y-menos-hospitalizados-en-castilla-la-mancha-en</t>
  </si>
  <si>
    <t>https://www.castillalamancha.es/actualidad/notasdeprensa/contin%C3%BAan-descendiendo-el-n%C3%BAmero-de-hospitalizados-y-los-pacientes-que-necesitan-respirador-la-vez</t>
  </si>
  <si>
    <t>https://www.castillalamancha.es/actualidad/notasdeprensa/castilla-la-mancha-experimenta-una-gran-subida-alcanzando-las-3378-altas-epidemiol%C3%B3gicas-mientras</t>
  </si>
  <si>
    <t>https://www.castillalamancha.es/actualidad/notasdeprensa/un-total-de-222-altas-epidemiol%C3%B3gicas-m%C3%A1s-y-163-hospitalizados-menos-afianzan-el-cambio-de-tendencia</t>
  </si>
  <si>
    <t>https://www.castillalamancha.es/actualidad/notasdeprensa/m%C3%A1s-de-3800-altas-epidemiol%C3%B3gicas-y-la-mitad-de-hospitalizados-que-el-pasado-1-de-abril-radiograf%C3%ADa</t>
  </si>
  <si>
    <t>https://www.castillalamancha.es/actualidad/notasdeprensa/1598-altas-epidemiol%C3%B3gicas-m%C3%A1s-y-609-hospitalizados-menos-balance-asistencial-de-la-semana-en</t>
  </si>
  <si>
    <t>https://www.castillalamancha.es/actualidad/notasdeprensa/castilla-la-mancha-se-encuentra-por-debajo-de-la-media-nacional-respecto-al-n%C3%BAmero-reproductivo</t>
  </si>
  <si>
    <t>NO SE PUBLICARON DATOS</t>
  </si>
  <si>
    <t>Referencia/Nota de prensa</t>
  </si>
  <si>
    <t>Nuevas altas diarias</t>
  </si>
  <si>
    <t>Inc. Altas</t>
  </si>
  <si>
    <t>https://www.castillalamancha.es/actualidad/notasdeprensa/castilla-la-mancha-supera-las-5500-altas-epidemiol%C3%B3gicas-y-baja-de-los-900-hospitalizados-en-la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</si>
</sst>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6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  <xf numFmtId="0" fontId="0" fillId="0" borderId="12" xfId="0" applyBorder="1"/>
    <xf numFmtId="16" fontId="6" fillId="2" borderId="4" xfId="0" applyNumberFormat="1" applyFont="1" applyFill="1" applyBorder="1" applyAlignment="1">
      <alignment textRotation="45"/>
    </xf>
    <xf numFmtId="10" fontId="0" fillId="0" borderId="7" xfId="2" applyNumberFormat="1" applyFont="1" applyBorder="1"/>
    <xf numFmtId="0" fontId="0" fillId="5" borderId="0" xfId="0" applyFill="1"/>
    <xf numFmtId="0" fontId="6" fillId="11" borderId="0" xfId="0" applyFont="1" applyFill="1"/>
    <xf numFmtId="164" fontId="0" fillId="0" borderId="0" xfId="2" applyNumberFormat="1" applyFont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Hospitalizados!$B$10:$BM$10</c:f>
              <c:numCache>
                <c:formatCode>General</c:formatCode>
                <c:ptCount val="64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2">
                  <c:v>455</c:v>
                </c:pt>
                <c:pt idx="23">
                  <c:v>548</c:v>
                </c:pt>
                <c:pt idx="24">
                  <c:v>587</c:v>
                </c:pt>
                <c:pt idx="25">
                  <c:v>710</c:v>
                </c:pt>
                <c:pt idx="26">
                  <c:v>914</c:v>
                </c:pt>
                <c:pt idx="27">
                  <c:v>1012</c:v>
                </c:pt>
                <c:pt idx="28">
                  <c:v>1049</c:v>
                </c:pt>
                <c:pt idx="29">
                  <c:v>1130</c:v>
                </c:pt>
                <c:pt idx="30">
                  <c:v>1147</c:v>
                </c:pt>
                <c:pt idx="31">
                  <c:v>1199</c:v>
                </c:pt>
                <c:pt idx="32">
                  <c:v>1170</c:v>
                </c:pt>
                <c:pt idx="33">
                  <c:v>1182</c:v>
                </c:pt>
                <c:pt idx="34">
                  <c:v>1169</c:v>
                </c:pt>
                <c:pt idx="35">
                  <c:v>1070</c:v>
                </c:pt>
                <c:pt idx="36">
                  <c:v>1018</c:v>
                </c:pt>
                <c:pt idx="37">
                  <c:v>1017</c:v>
                </c:pt>
                <c:pt idx="38">
                  <c:v>972</c:v>
                </c:pt>
                <c:pt idx="39">
                  <c:v>903</c:v>
                </c:pt>
                <c:pt idx="40">
                  <c:v>804</c:v>
                </c:pt>
                <c:pt idx="41">
                  <c:v>736</c:v>
                </c:pt>
                <c:pt idx="42">
                  <c:v>680</c:v>
                </c:pt>
                <c:pt idx="43">
                  <c:v>699</c:v>
                </c:pt>
                <c:pt idx="44">
                  <c:v>663</c:v>
                </c:pt>
                <c:pt idx="45">
                  <c:v>636</c:v>
                </c:pt>
                <c:pt idx="46">
                  <c:v>594</c:v>
                </c:pt>
                <c:pt idx="47">
                  <c:v>549</c:v>
                </c:pt>
                <c:pt idx="48">
                  <c:v>535</c:v>
                </c:pt>
                <c:pt idx="49">
                  <c:v>493</c:v>
                </c:pt>
                <c:pt idx="50">
                  <c:v>487</c:v>
                </c:pt>
                <c:pt idx="51">
                  <c:v>478</c:v>
                </c:pt>
                <c:pt idx="52">
                  <c:v>448</c:v>
                </c:pt>
                <c:pt idx="53">
                  <c:v>438</c:v>
                </c:pt>
                <c:pt idx="54">
                  <c:v>405</c:v>
                </c:pt>
                <c:pt idx="55">
                  <c:v>387</c:v>
                </c:pt>
                <c:pt idx="56">
                  <c:v>345</c:v>
                </c:pt>
                <c:pt idx="57">
                  <c:v>335</c:v>
                </c:pt>
                <c:pt idx="58">
                  <c:v>330</c:v>
                </c:pt>
                <c:pt idx="59">
                  <c:v>324</c:v>
                </c:pt>
                <c:pt idx="60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298</c:v>
                </c:pt>
                <c:pt idx="1">
                  <c:v>190</c:v>
                </c:pt>
                <c:pt idx="2">
                  <c:v>257</c:v>
                </c:pt>
                <c:pt idx="3">
                  <c:v>99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Activos!$BD$1:$BJ$1</c:f>
              <c:numCache>
                <c:formatCode>d\-mmm</c:formatCode>
                <c:ptCount val="7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</c:numCache>
            </c:numRef>
          </c:cat>
          <c:val>
            <c:numRef>
              <c:f>Activos!$BD$6:$BJ$6</c:f>
              <c:numCache>
                <c:formatCode>General</c:formatCode>
                <c:ptCount val="7"/>
                <c:pt idx="0">
                  <c:v>2212</c:v>
                </c:pt>
                <c:pt idx="1">
                  <c:v>2249</c:v>
                </c:pt>
                <c:pt idx="2">
                  <c:v>2309</c:v>
                </c:pt>
                <c:pt idx="3">
                  <c:v>2390</c:v>
                </c:pt>
                <c:pt idx="4">
                  <c:v>2427</c:v>
                </c:pt>
                <c:pt idx="5">
                  <c:v>2408</c:v>
                </c:pt>
                <c:pt idx="6">
                  <c:v>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5-4643-9956-E3D9A67BDE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Activos!$BD$1:$BJ$1</c:f>
              <c:numCache>
                <c:formatCode>d\-mmm</c:formatCode>
                <c:ptCount val="7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</c:numCache>
            </c:numRef>
          </c:cat>
          <c:val>
            <c:numRef>
              <c:f>Activos!$BD$5:$BJ$5</c:f>
              <c:numCache>
                <c:formatCode>General</c:formatCode>
                <c:ptCount val="7"/>
                <c:pt idx="0">
                  <c:v>2367</c:v>
                </c:pt>
                <c:pt idx="1">
                  <c:v>2404</c:v>
                </c:pt>
                <c:pt idx="2">
                  <c:v>2467</c:v>
                </c:pt>
                <c:pt idx="3">
                  <c:v>2486</c:v>
                </c:pt>
                <c:pt idx="4">
                  <c:v>2511</c:v>
                </c:pt>
                <c:pt idx="5">
                  <c:v>2573</c:v>
                </c:pt>
                <c:pt idx="6">
                  <c:v>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14B-86D8-60BCD20272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 - Casos activos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Activos!$BD$1:$BJ$1</c:f>
              <c:numCache>
                <c:formatCode>d\-mmm</c:formatCode>
                <c:ptCount val="7"/>
                <c:pt idx="0">
                  <c:v>43945</c:v>
                </c:pt>
                <c:pt idx="1">
                  <c:v>43946</c:v>
                </c:pt>
                <c:pt idx="2">
                  <c:v>43947</c:v>
                </c:pt>
                <c:pt idx="3">
                  <c:v>43948</c:v>
                </c:pt>
                <c:pt idx="4">
                  <c:v>43949</c:v>
                </c:pt>
                <c:pt idx="5">
                  <c:v>43950</c:v>
                </c:pt>
                <c:pt idx="6">
                  <c:v>43951</c:v>
                </c:pt>
              </c:numCache>
            </c:numRef>
          </c:cat>
          <c:val>
            <c:numRef>
              <c:f>Activos!$BD$8:$BJ$8</c:f>
              <c:numCache>
                <c:formatCode>General</c:formatCode>
                <c:ptCount val="7"/>
                <c:pt idx="0">
                  <c:v>838</c:v>
                </c:pt>
                <c:pt idx="1">
                  <c:v>897</c:v>
                </c:pt>
                <c:pt idx="2">
                  <c:v>895</c:v>
                </c:pt>
                <c:pt idx="3">
                  <c:v>924</c:v>
                </c:pt>
                <c:pt idx="4">
                  <c:v>1000</c:v>
                </c:pt>
                <c:pt idx="5">
                  <c:v>1030</c:v>
                </c:pt>
                <c:pt idx="6">
                  <c:v>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7-4A3D-93F2-AEEEC51B1F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Casos!$B$1:$BM$1</c15:sqref>
                  </c15:fullRef>
                </c:ext>
              </c:extLst>
              <c:f>(Casos!$B$1:$V$1,Casos!$Z$1:$BM$1)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Casos!$B$4:$BM$4</c15:sqref>
                  </c15:fullRef>
                </c:ext>
              </c:extLst>
              <c:f>(Casos!$B$4:$V$4,Casos!$Z$4:$BM$4)</c:f>
              <c:numCache>
                <c:formatCode>General</c:formatCode>
                <c:ptCount val="61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  <c:pt idx="43">
                  <c:v>5962</c:v>
                </c:pt>
                <c:pt idx="44">
                  <c:v>6116</c:v>
                </c:pt>
                <c:pt idx="45">
                  <c:v>6212</c:v>
                </c:pt>
                <c:pt idx="46">
                  <c:v>6300</c:v>
                </c:pt>
                <c:pt idx="47">
                  <c:v>6358</c:v>
                </c:pt>
                <c:pt idx="48">
                  <c:v>6527</c:v>
                </c:pt>
                <c:pt idx="49">
                  <c:v>6642</c:v>
                </c:pt>
                <c:pt idx="50">
                  <c:v>6741</c:v>
                </c:pt>
                <c:pt idx="51">
                  <c:v>6919</c:v>
                </c:pt>
                <c:pt idx="52">
                  <c:v>7077</c:v>
                </c:pt>
                <c:pt idx="53">
                  <c:v>7281</c:v>
                </c:pt>
                <c:pt idx="54">
                  <c:v>7369</c:v>
                </c:pt>
                <c:pt idx="55">
                  <c:v>7411</c:v>
                </c:pt>
                <c:pt idx="56">
                  <c:v>7500</c:v>
                </c:pt>
                <c:pt idx="57">
                  <c:v>7555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1FA-A5C8-B73DE88A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 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Casos!$B$1:$BM$1</c15:sqref>
                  </c15:fullRef>
                </c:ext>
              </c:extLst>
              <c:f>(Casos!$B$1:$V$1,Casos!$Z$1:$BM$1)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Casos!$B$5:$BM$5</c15:sqref>
                  </c15:fullRef>
                </c:ext>
              </c:extLst>
              <c:f>(Casos!$B$5:$V$5,Casos!$Z$5:$BM$5)</c:f>
              <c:numCache>
                <c:formatCode>General</c:formatCode>
                <c:ptCount val="61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  <c:pt idx="43">
                  <c:v>3600</c:v>
                </c:pt>
                <c:pt idx="44">
                  <c:v>3673</c:v>
                </c:pt>
                <c:pt idx="45">
                  <c:v>3709</c:v>
                </c:pt>
                <c:pt idx="46">
                  <c:v>3732</c:v>
                </c:pt>
                <c:pt idx="47">
                  <c:v>3754</c:v>
                </c:pt>
                <c:pt idx="48">
                  <c:v>3771</c:v>
                </c:pt>
                <c:pt idx="49">
                  <c:v>3815</c:v>
                </c:pt>
                <c:pt idx="50">
                  <c:v>3833</c:v>
                </c:pt>
                <c:pt idx="51">
                  <c:v>3931</c:v>
                </c:pt>
                <c:pt idx="52">
                  <c:v>3990</c:v>
                </c:pt>
                <c:pt idx="53">
                  <c:v>4075</c:v>
                </c:pt>
                <c:pt idx="54">
                  <c:v>4105</c:v>
                </c:pt>
                <c:pt idx="55">
                  <c:v>4142</c:v>
                </c:pt>
                <c:pt idx="56">
                  <c:v>4228</c:v>
                </c:pt>
                <c:pt idx="57">
                  <c:v>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5-494F-8918-FF6E0CE3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 totales</a:t>
            </a:r>
            <a:r>
              <a:rPr lang="es-ES" baseline="0"/>
              <a:t>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Casos!$B$1:$BM$1</c15:sqref>
                  </c15:fullRef>
                </c:ext>
              </c:extLst>
              <c:f>(Casos!$B$1:$V$1,Casos!$Z$1:$BM$1)</c:f>
              <c:numCache>
                <c:formatCode>d\-mmm</c:formatCode>
                <c:ptCount val="6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Casos!$B$6:$BM$6</c15:sqref>
                  </c15:fullRef>
                </c:ext>
              </c:extLst>
              <c:f>(Casos!$B$6:$V$6,Casos!$Z$6:$BM$6)</c:f>
              <c:numCache>
                <c:formatCode>General</c:formatCode>
                <c:ptCount val="61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  <c:pt idx="43">
                  <c:v>3335</c:v>
                </c:pt>
                <c:pt idx="44">
                  <c:v>3751</c:v>
                </c:pt>
                <c:pt idx="45">
                  <c:v>3831</c:v>
                </c:pt>
                <c:pt idx="46">
                  <c:v>3908</c:v>
                </c:pt>
                <c:pt idx="47">
                  <c:v>3938</c:v>
                </c:pt>
                <c:pt idx="48">
                  <c:v>3957</c:v>
                </c:pt>
                <c:pt idx="49">
                  <c:v>4028</c:v>
                </c:pt>
                <c:pt idx="50">
                  <c:v>4094</c:v>
                </c:pt>
                <c:pt idx="51">
                  <c:v>4193</c:v>
                </c:pt>
                <c:pt idx="52">
                  <c:v>4309</c:v>
                </c:pt>
                <c:pt idx="53">
                  <c:v>4398</c:v>
                </c:pt>
                <c:pt idx="54">
                  <c:v>4492</c:v>
                </c:pt>
                <c:pt idx="55">
                  <c:v>4541</c:v>
                </c:pt>
                <c:pt idx="56">
                  <c:v>4570</c:v>
                </c:pt>
                <c:pt idx="57">
                  <c:v>4635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3-4304-BC6D-7B21EE60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 </a:t>
            </a: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Casos!$B$7:$BM$7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  <c:pt idx="46">
                  <c:v>1245</c:v>
                </c:pt>
                <c:pt idx="47">
                  <c:v>1312</c:v>
                </c:pt>
                <c:pt idx="48">
                  <c:v>1345</c:v>
                </c:pt>
                <c:pt idx="49">
                  <c:v>1400</c:v>
                </c:pt>
                <c:pt idx="50">
                  <c:v>1431</c:v>
                </c:pt>
                <c:pt idx="51">
                  <c:v>1450</c:v>
                </c:pt>
                <c:pt idx="52">
                  <c:v>1483</c:v>
                </c:pt>
                <c:pt idx="53">
                  <c:v>1521</c:v>
                </c:pt>
                <c:pt idx="54">
                  <c:v>1572</c:v>
                </c:pt>
                <c:pt idx="55">
                  <c:v>1641</c:v>
                </c:pt>
                <c:pt idx="56">
                  <c:v>1690</c:v>
                </c:pt>
                <c:pt idx="57">
                  <c:v>1722</c:v>
                </c:pt>
                <c:pt idx="58">
                  <c:v>1740</c:v>
                </c:pt>
                <c:pt idx="59">
                  <c:v>1758</c:v>
                </c:pt>
                <c:pt idx="60">
                  <c:v>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5D6-8180-3B118C3D67DB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Casos!$B$8:$BM$8</c:f>
              <c:numCache>
                <c:formatCode>General</c:formatCode>
                <c:ptCount val="64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  <c:pt idx="46">
                  <c:v>1009</c:v>
                </c:pt>
                <c:pt idx="47">
                  <c:v>1145</c:v>
                </c:pt>
                <c:pt idx="48">
                  <c:v>1252</c:v>
                </c:pt>
                <c:pt idx="49">
                  <c:v>1285</c:v>
                </c:pt>
                <c:pt idx="50">
                  <c:v>1315</c:v>
                </c:pt>
                <c:pt idx="51">
                  <c:v>1340</c:v>
                </c:pt>
                <c:pt idx="52">
                  <c:v>1353</c:v>
                </c:pt>
                <c:pt idx="53">
                  <c:v>1368</c:v>
                </c:pt>
                <c:pt idx="54">
                  <c:v>1438</c:v>
                </c:pt>
                <c:pt idx="55">
                  <c:v>1508</c:v>
                </c:pt>
                <c:pt idx="56">
                  <c:v>1551</c:v>
                </c:pt>
                <c:pt idx="57">
                  <c:v>1598</c:v>
                </c:pt>
                <c:pt idx="58">
                  <c:v>1684</c:v>
                </c:pt>
                <c:pt idx="59">
                  <c:v>1739</c:v>
                </c:pt>
                <c:pt idx="60">
                  <c:v>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5D6-8180-3B118C3D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</a:t>
            </a:r>
            <a:r>
              <a:rPr lang="es-ES" baseline="0"/>
              <a:t> </a:t>
            </a:r>
            <a:r>
              <a:rPr lang="es-ES"/>
              <a:t>Ciudad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Casos!$B$13:$BM$13</c:f>
              <c:numCache>
                <c:formatCode>General</c:formatCode>
                <c:ptCount val="64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  <c:pt idx="46">
                  <c:v>245</c:v>
                </c:pt>
                <c:pt idx="47">
                  <c:v>154</c:v>
                </c:pt>
                <c:pt idx="48">
                  <c:v>96</c:v>
                </c:pt>
                <c:pt idx="49">
                  <c:v>88</c:v>
                </c:pt>
                <c:pt idx="50">
                  <c:v>58</c:v>
                </c:pt>
                <c:pt idx="51">
                  <c:v>169</c:v>
                </c:pt>
                <c:pt idx="52">
                  <c:v>115</c:v>
                </c:pt>
                <c:pt idx="53">
                  <c:v>99</c:v>
                </c:pt>
                <c:pt idx="54">
                  <c:v>178</c:v>
                </c:pt>
                <c:pt idx="55">
                  <c:v>158</c:v>
                </c:pt>
                <c:pt idx="56">
                  <c:v>204</c:v>
                </c:pt>
                <c:pt idx="57">
                  <c:v>88</c:v>
                </c:pt>
                <c:pt idx="58">
                  <c:v>42</c:v>
                </c:pt>
                <c:pt idx="59">
                  <c:v>89</c:v>
                </c:pt>
                <c:pt idx="6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8-4F16-8F0D-5120B894E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Albacete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Casos!$B$14:$BM$14</c:f>
              <c:numCache>
                <c:formatCode>General</c:formatCode>
                <c:ptCount val="64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  <c:pt idx="46">
                  <c:v>25</c:v>
                </c:pt>
                <c:pt idx="47">
                  <c:v>73</c:v>
                </c:pt>
                <c:pt idx="48">
                  <c:v>36</c:v>
                </c:pt>
                <c:pt idx="49">
                  <c:v>23</c:v>
                </c:pt>
                <c:pt idx="50">
                  <c:v>22</c:v>
                </c:pt>
                <c:pt idx="51">
                  <c:v>17</c:v>
                </c:pt>
                <c:pt idx="52">
                  <c:v>44</c:v>
                </c:pt>
                <c:pt idx="53">
                  <c:v>18</c:v>
                </c:pt>
                <c:pt idx="54">
                  <c:v>98</c:v>
                </c:pt>
                <c:pt idx="55">
                  <c:v>59</c:v>
                </c:pt>
                <c:pt idx="56">
                  <c:v>85</c:v>
                </c:pt>
                <c:pt idx="57">
                  <c:v>30</c:v>
                </c:pt>
                <c:pt idx="58">
                  <c:v>37</c:v>
                </c:pt>
                <c:pt idx="59">
                  <c:v>86</c:v>
                </c:pt>
                <c:pt idx="6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40D-9302-BE36D173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Hospitalizados!$B$15:$BM$15</c:f>
              <c:numCache>
                <c:formatCode>General</c:formatCode>
                <c:ptCount val="64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2">
                  <c:v>357</c:v>
                </c:pt>
                <c:pt idx="23">
                  <c:v>404</c:v>
                </c:pt>
                <c:pt idx="24">
                  <c:v>457</c:v>
                </c:pt>
                <c:pt idx="25">
                  <c:v>541</c:v>
                </c:pt>
                <c:pt idx="26">
                  <c:v>643</c:v>
                </c:pt>
                <c:pt idx="27">
                  <c:v>712</c:v>
                </c:pt>
                <c:pt idx="28">
                  <c:v>741</c:v>
                </c:pt>
                <c:pt idx="29">
                  <c:v>799</c:v>
                </c:pt>
                <c:pt idx="30">
                  <c:v>808</c:v>
                </c:pt>
                <c:pt idx="31">
                  <c:v>789</c:v>
                </c:pt>
                <c:pt idx="32">
                  <c:v>807</c:v>
                </c:pt>
                <c:pt idx="33">
                  <c:v>799</c:v>
                </c:pt>
                <c:pt idx="34">
                  <c:v>809</c:v>
                </c:pt>
                <c:pt idx="35">
                  <c:v>783</c:v>
                </c:pt>
                <c:pt idx="36">
                  <c:v>776</c:v>
                </c:pt>
                <c:pt idx="37">
                  <c:v>756</c:v>
                </c:pt>
                <c:pt idx="38">
                  <c:v>702</c:v>
                </c:pt>
                <c:pt idx="39">
                  <c:v>650</c:v>
                </c:pt>
                <c:pt idx="40">
                  <c:v>595</c:v>
                </c:pt>
                <c:pt idx="41">
                  <c:v>562</c:v>
                </c:pt>
                <c:pt idx="42">
                  <c:v>517</c:v>
                </c:pt>
                <c:pt idx="43">
                  <c:v>487</c:v>
                </c:pt>
                <c:pt idx="44">
                  <c:v>454</c:v>
                </c:pt>
                <c:pt idx="45">
                  <c:v>416</c:v>
                </c:pt>
                <c:pt idx="46">
                  <c:v>406</c:v>
                </c:pt>
                <c:pt idx="47">
                  <c:v>397</c:v>
                </c:pt>
                <c:pt idx="48">
                  <c:v>385</c:v>
                </c:pt>
                <c:pt idx="49">
                  <c:v>323</c:v>
                </c:pt>
                <c:pt idx="50">
                  <c:v>317</c:v>
                </c:pt>
                <c:pt idx="51">
                  <c:v>318</c:v>
                </c:pt>
                <c:pt idx="52">
                  <c:v>303</c:v>
                </c:pt>
                <c:pt idx="53">
                  <c:v>280</c:v>
                </c:pt>
                <c:pt idx="54">
                  <c:v>272</c:v>
                </c:pt>
                <c:pt idx="55">
                  <c:v>252</c:v>
                </c:pt>
                <c:pt idx="56">
                  <c:v>239</c:v>
                </c:pt>
                <c:pt idx="57">
                  <c:v>214</c:v>
                </c:pt>
                <c:pt idx="58">
                  <c:v>224</c:v>
                </c:pt>
                <c:pt idx="59">
                  <c:v>206</c:v>
                </c:pt>
                <c:pt idx="6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</a:t>
            </a:r>
            <a:r>
              <a:rPr lang="es-ES" baseline="0"/>
              <a:t> casos </a:t>
            </a: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Casos!$B$15:$BM$15</c:f>
              <c:numCache>
                <c:formatCode>General</c:formatCode>
                <c:ptCount val="64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  <c:pt idx="46">
                  <c:v>142</c:v>
                </c:pt>
                <c:pt idx="47">
                  <c:v>416</c:v>
                </c:pt>
                <c:pt idx="48">
                  <c:v>80</c:v>
                </c:pt>
                <c:pt idx="49">
                  <c:v>77</c:v>
                </c:pt>
                <c:pt idx="50">
                  <c:v>30</c:v>
                </c:pt>
                <c:pt idx="51">
                  <c:v>19</c:v>
                </c:pt>
                <c:pt idx="52">
                  <c:v>71</c:v>
                </c:pt>
                <c:pt idx="53">
                  <c:v>66</c:v>
                </c:pt>
                <c:pt idx="54">
                  <c:v>99</c:v>
                </c:pt>
                <c:pt idx="55">
                  <c:v>116</c:v>
                </c:pt>
                <c:pt idx="56">
                  <c:v>89</c:v>
                </c:pt>
                <c:pt idx="57">
                  <c:v>94</c:v>
                </c:pt>
                <c:pt idx="58">
                  <c:v>49</c:v>
                </c:pt>
                <c:pt idx="59">
                  <c:v>29</c:v>
                </c:pt>
                <c:pt idx="6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3-409F-ABD8-9364B870E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Casos!$B$16:$BM$16</c:f>
              <c:numCache>
                <c:formatCode>General</c:formatCode>
                <c:ptCount val="6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  <c:pt idx="46">
                  <c:v>19</c:v>
                </c:pt>
                <c:pt idx="47">
                  <c:v>67</c:v>
                </c:pt>
                <c:pt idx="48">
                  <c:v>33</c:v>
                </c:pt>
                <c:pt idx="49">
                  <c:v>55</c:v>
                </c:pt>
                <c:pt idx="50">
                  <c:v>31</c:v>
                </c:pt>
                <c:pt idx="51">
                  <c:v>19</c:v>
                </c:pt>
                <c:pt idx="52">
                  <c:v>33</c:v>
                </c:pt>
                <c:pt idx="53">
                  <c:v>38</c:v>
                </c:pt>
                <c:pt idx="54">
                  <c:v>51</c:v>
                </c:pt>
                <c:pt idx="55">
                  <c:v>69</c:v>
                </c:pt>
                <c:pt idx="56">
                  <c:v>49</c:v>
                </c:pt>
                <c:pt idx="57">
                  <c:v>32</c:v>
                </c:pt>
                <c:pt idx="58">
                  <c:v>18</c:v>
                </c:pt>
                <c:pt idx="59">
                  <c:v>18</c:v>
                </c:pt>
                <c:pt idx="6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166-8A36-13099DAD92EE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Casos!$B$17:$BM$17</c:f>
              <c:numCache>
                <c:formatCode>General</c:formatCode>
                <c:ptCount val="64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  <c:pt idx="46">
                  <c:v>40</c:v>
                </c:pt>
                <c:pt idx="47">
                  <c:v>136</c:v>
                </c:pt>
                <c:pt idx="48">
                  <c:v>107</c:v>
                </c:pt>
                <c:pt idx="49">
                  <c:v>33</c:v>
                </c:pt>
                <c:pt idx="50">
                  <c:v>30</c:v>
                </c:pt>
                <c:pt idx="51">
                  <c:v>25</c:v>
                </c:pt>
                <c:pt idx="52">
                  <c:v>13</c:v>
                </c:pt>
                <c:pt idx="53">
                  <c:v>15</c:v>
                </c:pt>
                <c:pt idx="54">
                  <c:v>70</c:v>
                </c:pt>
                <c:pt idx="55">
                  <c:v>70</c:v>
                </c:pt>
                <c:pt idx="56">
                  <c:v>43</c:v>
                </c:pt>
                <c:pt idx="57">
                  <c:v>47</c:v>
                </c:pt>
                <c:pt idx="58">
                  <c:v>86</c:v>
                </c:pt>
                <c:pt idx="59">
                  <c:v>55</c:v>
                </c:pt>
                <c:pt idx="6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8-4166-8A36-13099DAD9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Ciudad Real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Casos!$B$22:$BM$22</c:f>
              <c:numCache>
                <c:formatCode>General</c:formatCode>
                <c:ptCount val="64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  <c:pt idx="46" formatCode="0.0%">
                  <c:v>4.2854644044079127E-2</c:v>
                </c:pt>
                <c:pt idx="47" formatCode="0.0%">
                  <c:v>2.583025830258312E-2</c:v>
                </c:pt>
                <c:pt idx="48" formatCode="0.0%">
                  <c:v>1.5696533682145297E-2</c:v>
                </c:pt>
                <c:pt idx="49" formatCode="0.0%">
                  <c:v>1.4166130070830674E-2</c:v>
                </c:pt>
                <c:pt idx="50" formatCode="0.0%">
                  <c:v>9.2063492063492181E-3</c:v>
                </c:pt>
                <c:pt idx="51" formatCode="0.0%">
                  <c:v>2.6580685750235977E-2</c:v>
                </c:pt>
                <c:pt idx="52" formatCode="0.0%">
                  <c:v>1.7619120576068736E-2</c:v>
                </c:pt>
                <c:pt idx="53" formatCode="0.0%">
                  <c:v>1.4905149051490429E-2</c:v>
                </c:pt>
                <c:pt idx="54" formatCode="0.0%">
                  <c:v>2.6405577807447012E-2</c:v>
                </c:pt>
                <c:pt idx="55" formatCode="0.0%">
                  <c:v>2.2835669894493371E-2</c:v>
                </c:pt>
                <c:pt idx="56" formatCode="0.0%">
                  <c:v>2.8825773632895402E-2</c:v>
                </c:pt>
                <c:pt idx="57" formatCode="0.0%">
                  <c:v>1.2086251888476784E-2</c:v>
                </c:pt>
                <c:pt idx="58" formatCode="0.0%">
                  <c:v>5.6995521780431879E-3</c:v>
                </c:pt>
                <c:pt idx="59" formatCode="0.0%">
                  <c:v>1.2009175549858364E-2</c:v>
                </c:pt>
                <c:pt idx="60" formatCode="0.0%">
                  <c:v>7.3333333333334139E-3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5-4B50-A34E-1EFD14331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Albacete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Casos!$B$23:$BM$23</c:f>
              <c:numCache>
                <c:formatCode>0.0%</c:formatCode>
                <c:ptCount val="64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  <c:pt idx="46">
                  <c:v>6.9930069930070893E-3</c:v>
                </c:pt>
                <c:pt idx="47">
                  <c:v>2.0277777777777839E-2</c:v>
                </c:pt>
                <c:pt idx="48">
                  <c:v>9.8012523822488262E-3</c:v>
                </c:pt>
                <c:pt idx="49">
                  <c:v>6.2011323806956398E-3</c:v>
                </c:pt>
                <c:pt idx="50">
                  <c:v>5.8949624866022621E-3</c:v>
                </c:pt>
                <c:pt idx="51">
                  <c:v>4.5285029302077895E-3</c:v>
                </c:pt>
                <c:pt idx="52">
                  <c:v>1.166799257491391E-2</c:v>
                </c:pt>
                <c:pt idx="53">
                  <c:v>4.7182175622542122E-3</c:v>
                </c:pt>
                <c:pt idx="54">
                  <c:v>2.5567440647012774E-2</c:v>
                </c:pt>
                <c:pt idx="55">
                  <c:v>1.5008903586873679E-2</c:v>
                </c:pt>
                <c:pt idx="56">
                  <c:v>2.130325814536338E-2</c:v>
                </c:pt>
                <c:pt idx="57">
                  <c:v>7.3619631901840066E-3</c:v>
                </c:pt>
                <c:pt idx="58">
                  <c:v>9.0133982947624425E-3</c:v>
                </c:pt>
                <c:pt idx="59">
                  <c:v>2.0762916465475678E-2</c:v>
                </c:pt>
                <c:pt idx="60">
                  <c:v>1.655629139072845E-2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4-4CB9-B321-D71691D7C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Casos!$B$24:$BM$24</c:f>
              <c:numCache>
                <c:formatCode>General</c:formatCode>
                <c:ptCount val="64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  <c:pt idx="46" formatCode="0.0%">
                  <c:v>4.4472283119323608E-2</c:v>
                </c:pt>
                <c:pt idx="47" formatCode="0.0%">
                  <c:v>0.12473763118440773</c:v>
                </c:pt>
                <c:pt idx="48" formatCode="0.0%">
                  <c:v>2.1327645961076946E-2</c:v>
                </c:pt>
                <c:pt idx="49" formatCode="0.0%">
                  <c:v>2.0099190811798451E-2</c:v>
                </c:pt>
                <c:pt idx="50" formatCode="0.0%">
                  <c:v>7.6765609007165558E-3</c:v>
                </c:pt>
                <c:pt idx="51" formatCode="0.0%">
                  <c:v>4.8247841543931358E-3</c:v>
                </c:pt>
                <c:pt idx="52" formatCode="0.0%">
                  <c:v>1.7942886024766347E-2</c:v>
                </c:pt>
                <c:pt idx="53" formatCode="0.0%">
                  <c:v>1.6385302879841079E-2</c:v>
                </c:pt>
                <c:pt idx="54" formatCode="0.0%">
                  <c:v>2.4181729360039039E-2</c:v>
                </c:pt>
                <c:pt idx="55" formatCode="0.0%">
                  <c:v>2.7665156212735464E-2</c:v>
                </c:pt>
                <c:pt idx="56" formatCode="0.0%">
                  <c:v>2.0654444186586129E-2</c:v>
                </c:pt>
                <c:pt idx="57" formatCode="0.0%">
                  <c:v>2.1373351523419792E-2</c:v>
                </c:pt>
                <c:pt idx="58" formatCode="0.0%">
                  <c:v>1.0908281389136132E-2</c:v>
                </c:pt>
                <c:pt idx="59" formatCode="0.0%">
                  <c:v>6.3862585333627209E-3</c:v>
                </c:pt>
                <c:pt idx="60" formatCode="0.0%">
                  <c:v>1.4223194748358869E-2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50F-9229-F419A6E6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Casos!$B$25:$BM$25</c:f>
              <c:numCache>
                <c:formatCode>0.0%</c:formatCode>
                <c:ptCount val="64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  <c:pt idx="46">
                  <c:v>1.5497553017944643E-2</c:v>
                </c:pt>
                <c:pt idx="47">
                  <c:v>5.3815261044176665E-2</c:v>
                </c:pt>
                <c:pt idx="48">
                  <c:v>2.5152439024390238E-2</c:v>
                </c:pt>
                <c:pt idx="49">
                  <c:v>4.0892193308550207E-2</c:v>
                </c:pt>
                <c:pt idx="50">
                  <c:v>2.2142857142857242E-2</c:v>
                </c:pt>
                <c:pt idx="51">
                  <c:v>1.3277428371768041E-2</c:v>
                </c:pt>
                <c:pt idx="52">
                  <c:v>2.2758620689655062E-2</c:v>
                </c:pt>
                <c:pt idx="53">
                  <c:v>2.5623735670937231E-2</c:v>
                </c:pt>
                <c:pt idx="54">
                  <c:v>3.3530571992110403E-2</c:v>
                </c:pt>
                <c:pt idx="55">
                  <c:v>4.3893129770992356E-2</c:v>
                </c:pt>
                <c:pt idx="56">
                  <c:v>2.9859841560024414E-2</c:v>
                </c:pt>
                <c:pt idx="57">
                  <c:v>1.8934911242603603E-2</c:v>
                </c:pt>
                <c:pt idx="58">
                  <c:v>1.0452961672473782E-2</c:v>
                </c:pt>
                <c:pt idx="59">
                  <c:v>1.0344827586206806E-2</c:v>
                </c:pt>
                <c:pt idx="60">
                  <c:v>2.3321956769055685E-2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2-4890-BF57-63DF88B9920F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Casos!$B$26:$BM$26</c:f>
              <c:numCache>
                <c:formatCode>General</c:formatCode>
                <c:ptCount val="64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  <c:pt idx="46" formatCode="0.0%">
                  <c:v>4.1279669762641857E-2</c:v>
                </c:pt>
                <c:pt idx="47" formatCode="0.0%">
                  <c:v>0.13478691774033691</c:v>
                </c:pt>
                <c:pt idx="48" formatCode="0.0%">
                  <c:v>9.3449781659388664E-2</c:v>
                </c:pt>
                <c:pt idx="49" formatCode="0.0%">
                  <c:v>2.635782747603832E-2</c:v>
                </c:pt>
                <c:pt idx="50" formatCode="0.0%">
                  <c:v>2.3346303501945442E-2</c:v>
                </c:pt>
                <c:pt idx="51" formatCode="0.0%">
                  <c:v>1.9011406844106515E-2</c:v>
                </c:pt>
                <c:pt idx="52" formatCode="0.0%">
                  <c:v>9.7014925373133387E-3</c:v>
                </c:pt>
                <c:pt idx="53" formatCode="0.0%">
                  <c:v>1.1086474501108556E-2</c:v>
                </c:pt>
                <c:pt idx="54" formatCode="0.0%">
                  <c:v>5.1169590643274754E-2</c:v>
                </c:pt>
                <c:pt idx="55" formatCode="0.0%">
                  <c:v>4.8678720445062496E-2</c:v>
                </c:pt>
                <c:pt idx="56" formatCode="0.0%">
                  <c:v>2.851458885941649E-2</c:v>
                </c:pt>
                <c:pt idx="57" formatCode="0.0%">
                  <c:v>3.0303030303030276E-2</c:v>
                </c:pt>
                <c:pt idx="58" formatCode="0.0%">
                  <c:v>5.3817271589486904E-2</c:v>
                </c:pt>
                <c:pt idx="59" formatCode="0.0%">
                  <c:v>3.2660332541567749E-2</c:v>
                </c:pt>
                <c:pt idx="60" formatCode="0.0%">
                  <c:v>2.5876940770557688E-2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2-4890-BF57-63DF88B99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Casos</a:t>
            </a:r>
            <a:r>
              <a:rPr lang="es-ES" baseline="0"/>
              <a:t> totales</a:t>
            </a:r>
            <a:r>
              <a:rPr lang="es-ES"/>
              <a:t>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Casos!$B$9:$BM$9</c:f>
              <c:numCache>
                <c:formatCode>General</c:formatCode>
                <c:ptCount val="6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  <c:pt idx="46">
                  <c:v>15151</c:v>
                </c:pt>
                <c:pt idx="47">
                  <c:v>15997</c:v>
                </c:pt>
                <c:pt idx="48">
                  <c:v>16349</c:v>
                </c:pt>
                <c:pt idx="49">
                  <c:v>16625</c:v>
                </c:pt>
                <c:pt idx="50">
                  <c:v>16796</c:v>
                </c:pt>
                <c:pt idx="51">
                  <c:v>17045</c:v>
                </c:pt>
                <c:pt idx="52">
                  <c:v>17321</c:v>
                </c:pt>
                <c:pt idx="53">
                  <c:v>17557</c:v>
                </c:pt>
                <c:pt idx="54">
                  <c:v>18053</c:v>
                </c:pt>
                <c:pt idx="55">
                  <c:v>18525</c:v>
                </c:pt>
                <c:pt idx="56">
                  <c:v>18995</c:v>
                </c:pt>
                <c:pt idx="57">
                  <c:v>19286</c:v>
                </c:pt>
                <c:pt idx="58">
                  <c:v>19518</c:v>
                </c:pt>
                <c:pt idx="59">
                  <c:v>19795</c:v>
                </c:pt>
                <c:pt idx="60">
                  <c:v>20071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3-494A-953A-86640F1F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Nuevos casos CLM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Casos!$B$18:$BM$18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  <c:pt idx="46">
                  <c:v>471</c:v>
                </c:pt>
                <c:pt idx="47">
                  <c:v>846</c:v>
                </c:pt>
                <c:pt idx="48">
                  <c:v>352</c:v>
                </c:pt>
                <c:pt idx="49">
                  <c:v>276</c:v>
                </c:pt>
                <c:pt idx="50">
                  <c:v>171</c:v>
                </c:pt>
                <c:pt idx="51">
                  <c:v>249</c:v>
                </c:pt>
                <c:pt idx="52">
                  <c:v>276</c:v>
                </c:pt>
                <c:pt idx="53">
                  <c:v>236</c:v>
                </c:pt>
                <c:pt idx="54">
                  <c:v>496</c:v>
                </c:pt>
                <c:pt idx="55">
                  <c:v>472</c:v>
                </c:pt>
                <c:pt idx="56">
                  <c:v>470</c:v>
                </c:pt>
                <c:pt idx="57">
                  <c:v>291</c:v>
                </c:pt>
                <c:pt idx="58">
                  <c:v>232</c:v>
                </c:pt>
                <c:pt idx="59">
                  <c:v>277</c:v>
                </c:pt>
                <c:pt idx="60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5-4DE2-9AD8-028A2C7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Casos!$B$27:$BM$27</c:f>
              <c:numCache>
                <c:formatCode>0.0%</c:formatCode>
                <c:ptCount val="64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  <c:pt idx="46">
                  <c:v>3.2084468664850041E-2</c:v>
                </c:pt>
                <c:pt idx="47">
                  <c:v>5.5837898488548587E-2</c:v>
                </c:pt>
                <c:pt idx="48">
                  <c:v>2.2004125773582572E-2</c:v>
                </c:pt>
                <c:pt idx="49">
                  <c:v>1.6881766468897164E-2</c:v>
                </c:pt>
                <c:pt idx="50">
                  <c:v>1.0285714285714231E-2</c:v>
                </c:pt>
                <c:pt idx="51">
                  <c:v>1.4824958323410353E-2</c:v>
                </c:pt>
                <c:pt idx="52">
                  <c:v>1.6192431798181195E-2</c:v>
                </c:pt>
                <c:pt idx="53">
                  <c:v>1.3625079383407401E-2</c:v>
                </c:pt>
                <c:pt idx="54">
                  <c:v>2.8250840120749521E-2</c:v>
                </c:pt>
                <c:pt idx="55">
                  <c:v>2.6145239018445787E-2</c:v>
                </c:pt>
                <c:pt idx="56">
                  <c:v>2.5371120107962275E-2</c:v>
                </c:pt>
                <c:pt idx="57">
                  <c:v>1.5319821005527867E-2</c:v>
                </c:pt>
                <c:pt idx="58">
                  <c:v>1.2029451415534576E-2</c:v>
                </c:pt>
                <c:pt idx="59">
                  <c:v>1.4192027871708257E-2</c:v>
                </c:pt>
                <c:pt idx="60">
                  <c:v>1.3942914877494328E-2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6-43B2-802C-750DDD4F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Casos!$AG$14:$BJ$14</c:f>
              <c:numCache>
                <c:formatCode>General</c:formatCode>
                <c:ptCount val="30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  <c:pt idx="15">
                  <c:v>25</c:v>
                </c:pt>
                <c:pt idx="16">
                  <c:v>73</c:v>
                </c:pt>
                <c:pt idx="17">
                  <c:v>36</c:v>
                </c:pt>
                <c:pt idx="18">
                  <c:v>23</c:v>
                </c:pt>
                <c:pt idx="19">
                  <c:v>22</c:v>
                </c:pt>
                <c:pt idx="20">
                  <c:v>17</c:v>
                </c:pt>
                <c:pt idx="21">
                  <c:v>44</c:v>
                </c:pt>
                <c:pt idx="22">
                  <c:v>18</c:v>
                </c:pt>
                <c:pt idx="23">
                  <c:v>98</c:v>
                </c:pt>
                <c:pt idx="24">
                  <c:v>59</c:v>
                </c:pt>
                <c:pt idx="25">
                  <c:v>85</c:v>
                </c:pt>
                <c:pt idx="26">
                  <c:v>30</c:v>
                </c:pt>
                <c:pt idx="27">
                  <c:v>37</c:v>
                </c:pt>
                <c:pt idx="28">
                  <c:v>86</c:v>
                </c:pt>
                <c:pt idx="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2-4E65-A48F-4550D8087F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Hospitalizados!$B$19:$BM$19</c:f>
              <c:numCache>
                <c:formatCode>General</c:formatCode>
                <c:ptCount val="64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2">
                  <c:v>485</c:v>
                </c:pt>
                <c:pt idx="23">
                  <c:v>571</c:v>
                </c:pt>
                <c:pt idx="24">
                  <c:v>613</c:v>
                </c:pt>
                <c:pt idx="25">
                  <c:v>537</c:v>
                </c:pt>
                <c:pt idx="26">
                  <c:v>649</c:v>
                </c:pt>
                <c:pt idx="27">
                  <c:v>721</c:v>
                </c:pt>
                <c:pt idx="28">
                  <c:v>718</c:v>
                </c:pt>
                <c:pt idx="29">
                  <c:v>709</c:v>
                </c:pt>
                <c:pt idx="30">
                  <c:v>742</c:v>
                </c:pt>
                <c:pt idx="31">
                  <c:v>746</c:v>
                </c:pt>
                <c:pt idx="32">
                  <c:v>731</c:v>
                </c:pt>
                <c:pt idx="33">
                  <c:v>724</c:v>
                </c:pt>
                <c:pt idx="34">
                  <c:v>718</c:v>
                </c:pt>
                <c:pt idx="35">
                  <c:v>682</c:v>
                </c:pt>
                <c:pt idx="36">
                  <c:v>698</c:v>
                </c:pt>
                <c:pt idx="37">
                  <c:v>713</c:v>
                </c:pt>
                <c:pt idx="38">
                  <c:v>661</c:v>
                </c:pt>
                <c:pt idx="39">
                  <c:v>636</c:v>
                </c:pt>
                <c:pt idx="40">
                  <c:v>612</c:v>
                </c:pt>
                <c:pt idx="41">
                  <c:v>580</c:v>
                </c:pt>
                <c:pt idx="42">
                  <c:v>575</c:v>
                </c:pt>
                <c:pt idx="43">
                  <c:v>569</c:v>
                </c:pt>
                <c:pt idx="44">
                  <c:v>565</c:v>
                </c:pt>
                <c:pt idx="45">
                  <c:v>534</c:v>
                </c:pt>
                <c:pt idx="46">
                  <c:v>515</c:v>
                </c:pt>
                <c:pt idx="47">
                  <c:v>466</c:v>
                </c:pt>
                <c:pt idx="48">
                  <c:v>457</c:v>
                </c:pt>
                <c:pt idx="49">
                  <c:v>420</c:v>
                </c:pt>
                <c:pt idx="50">
                  <c:v>417</c:v>
                </c:pt>
                <c:pt idx="51">
                  <c:v>416</c:v>
                </c:pt>
                <c:pt idx="52">
                  <c:v>385</c:v>
                </c:pt>
                <c:pt idx="53">
                  <c:v>361</c:v>
                </c:pt>
                <c:pt idx="54">
                  <c:v>323</c:v>
                </c:pt>
                <c:pt idx="55">
                  <c:v>305</c:v>
                </c:pt>
                <c:pt idx="56">
                  <c:v>290</c:v>
                </c:pt>
                <c:pt idx="57">
                  <c:v>285</c:v>
                </c:pt>
                <c:pt idx="58">
                  <c:v>285</c:v>
                </c:pt>
                <c:pt idx="59">
                  <c:v>275</c:v>
                </c:pt>
                <c:pt idx="6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Casos!$AG$1:$BJ$1</c:f>
              <c:numCache>
                <c:formatCode>d\-mmm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Casos!$AG$15:$BJ$15</c:f>
              <c:numCache>
                <c:formatCode>General</c:formatCode>
                <c:ptCount val="30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  <c:pt idx="15">
                  <c:v>142</c:v>
                </c:pt>
                <c:pt idx="16">
                  <c:v>416</c:v>
                </c:pt>
                <c:pt idx="17">
                  <c:v>80</c:v>
                </c:pt>
                <c:pt idx="18">
                  <c:v>77</c:v>
                </c:pt>
                <c:pt idx="19">
                  <c:v>30</c:v>
                </c:pt>
                <c:pt idx="20">
                  <c:v>19</c:v>
                </c:pt>
                <c:pt idx="21">
                  <c:v>71</c:v>
                </c:pt>
                <c:pt idx="22">
                  <c:v>66</c:v>
                </c:pt>
                <c:pt idx="23">
                  <c:v>99</c:v>
                </c:pt>
                <c:pt idx="24">
                  <c:v>116</c:v>
                </c:pt>
                <c:pt idx="25">
                  <c:v>89</c:v>
                </c:pt>
                <c:pt idx="26">
                  <c:v>94</c:v>
                </c:pt>
                <c:pt idx="27">
                  <c:v>49</c:v>
                </c:pt>
                <c:pt idx="28">
                  <c:v>29</c:v>
                </c:pt>
                <c:pt idx="2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4-42A2-A2E1-A7C0C90DE7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Hospitalizados!$B$21:$BM$21</c:f>
              <c:numCache>
                <c:formatCode>General</c:formatCode>
                <c:ptCount val="64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  <c:pt idx="46">
                  <c:v>189</c:v>
                </c:pt>
                <c:pt idx="47">
                  <c:v>142</c:v>
                </c:pt>
                <c:pt idx="48">
                  <c:v>166</c:v>
                </c:pt>
                <c:pt idx="49">
                  <c:v>134</c:v>
                </c:pt>
                <c:pt idx="50">
                  <c:v>134</c:v>
                </c:pt>
                <c:pt idx="51">
                  <c:v>130</c:v>
                </c:pt>
                <c:pt idx="52">
                  <c:v>130</c:v>
                </c:pt>
                <c:pt idx="53">
                  <c:v>121</c:v>
                </c:pt>
                <c:pt idx="54">
                  <c:v>121</c:v>
                </c:pt>
                <c:pt idx="55">
                  <c:v>111</c:v>
                </c:pt>
                <c:pt idx="56">
                  <c:v>109</c:v>
                </c:pt>
                <c:pt idx="57">
                  <c:v>107</c:v>
                </c:pt>
                <c:pt idx="58">
                  <c:v>112</c:v>
                </c:pt>
                <c:pt idx="59">
                  <c:v>104</c:v>
                </c:pt>
                <c:pt idx="6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Hospitalizados!$B$23:$BM$23</c:f>
              <c:numCache>
                <c:formatCode>General</c:formatCode>
                <c:ptCount val="64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  <c:pt idx="46">
                  <c:v>95</c:v>
                </c:pt>
                <c:pt idx="47">
                  <c:v>82</c:v>
                </c:pt>
                <c:pt idx="48">
                  <c:v>82</c:v>
                </c:pt>
                <c:pt idx="49">
                  <c:v>88</c:v>
                </c:pt>
                <c:pt idx="50">
                  <c:v>75</c:v>
                </c:pt>
                <c:pt idx="51">
                  <c:v>80</c:v>
                </c:pt>
                <c:pt idx="52">
                  <c:v>70</c:v>
                </c:pt>
                <c:pt idx="53">
                  <c:v>61</c:v>
                </c:pt>
                <c:pt idx="54">
                  <c:v>51</c:v>
                </c:pt>
                <c:pt idx="55">
                  <c:v>46</c:v>
                </c:pt>
                <c:pt idx="56">
                  <c:v>43</c:v>
                </c:pt>
                <c:pt idx="57">
                  <c:v>48</c:v>
                </c:pt>
                <c:pt idx="58">
                  <c:v>44</c:v>
                </c:pt>
                <c:pt idx="59">
                  <c:v>41</c:v>
                </c:pt>
                <c:pt idx="6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Hospitalizados!$A$4:$A$9</c:f>
            </c:multiLvl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26</c:v>
                </c:pt>
                <c:pt idx="1">
                  <c:v>14</c:v>
                </c:pt>
                <c:pt idx="2">
                  <c:v>103</c:v>
                </c:pt>
                <c:pt idx="3">
                  <c:v>121</c:v>
                </c:pt>
                <c:pt idx="4">
                  <c:v>13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Hospitalizados!$A$11:$A$14</c:f>
            </c:multiLvl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150</c:v>
                </c:pt>
                <c:pt idx="1">
                  <c:v>8</c:v>
                </c:pt>
                <c:pt idx="2">
                  <c:v>22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Hospitalizados!$A$16:$A$18</c:f>
            </c:multiLvl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208</c:v>
                </c:pt>
                <c:pt idx="1">
                  <c:v>4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99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Hospitalizados!$B$1:$BM$1</c:f>
              <c:numCache>
                <c:formatCode>d\-mmm</c:formatCode>
                <c:ptCount val="6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</c:numCache>
            </c:numRef>
          </c:cat>
          <c:val>
            <c:numRef>
              <c:f>Hospitalizados!$B$24:$BM$24</c:f>
              <c:numCache>
                <c:formatCode>General</c:formatCode>
                <c:ptCount val="64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  <c:pt idx="46">
                  <c:v>1799</c:v>
                </c:pt>
                <c:pt idx="47">
                  <c:v>1636</c:v>
                </c:pt>
                <c:pt idx="48">
                  <c:v>1625</c:v>
                </c:pt>
                <c:pt idx="49">
                  <c:v>1458</c:v>
                </c:pt>
                <c:pt idx="50">
                  <c:v>1430</c:v>
                </c:pt>
                <c:pt idx="51">
                  <c:v>1422</c:v>
                </c:pt>
                <c:pt idx="52">
                  <c:v>1336</c:v>
                </c:pt>
                <c:pt idx="53">
                  <c:v>1261</c:v>
                </c:pt>
                <c:pt idx="54">
                  <c:v>1172</c:v>
                </c:pt>
                <c:pt idx="55">
                  <c:v>1101</c:v>
                </c:pt>
                <c:pt idx="56">
                  <c:v>1026</c:v>
                </c:pt>
                <c:pt idx="57">
                  <c:v>989</c:v>
                </c:pt>
                <c:pt idx="58">
                  <c:v>995</c:v>
                </c:pt>
                <c:pt idx="59">
                  <c:v>950</c:v>
                </c:pt>
                <c:pt idx="60">
                  <c:v>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17" Type="http://schemas.openxmlformats.org/officeDocument/2006/relationships/chart" Target="../charts/chart30.xml"/><Relationship Id="rId2" Type="http://schemas.openxmlformats.org/officeDocument/2006/relationships/chart" Target="../charts/chart15.xml"/><Relationship Id="rId16" Type="http://schemas.openxmlformats.org/officeDocument/2006/relationships/chart" Target="../charts/chart29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190500</xdr:colOff>
      <xdr:row>0</xdr:row>
      <xdr:rowOff>22860</xdr:rowOff>
    </xdr:from>
    <xdr:to>
      <xdr:col>72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9DE4A-D7AF-4BBE-9EDF-A8219A158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190500</xdr:colOff>
      <xdr:row>13</xdr:row>
      <xdr:rowOff>83820</xdr:rowOff>
    </xdr:from>
    <xdr:to>
      <xdr:col>72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753F811-A6F5-41B5-821E-458CDDF1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182880</xdr:colOff>
      <xdr:row>28</xdr:row>
      <xdr:rowOff>68580</xdr:rowOff>
    </xdr:from>
    <xdr:to>
      <xdr:col>72</xdr:col>
      <xdr:colOff>594360</xdr:colOff>
      <xdr:row>43</xdr:row>
      <xdr:rowOff>68580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94A8450-EC63-4186-8A00-CB61D5268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6</xdr:col>
      <xdr:colOff>365760</xdr:colOff>
      <xdr:row>15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DDA1-AF3A-44DF-AA24-0C36F53CC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373380</xdr:colOff>
      <xdr:row>0</xdr:row>
      <xdr:rowOff>0</xdr:rowOff>
    </xdr:from>
    <xdr:to>
      <xdr:col>12</xdr:col>
      <xdr:colOff>190500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E86144-7E89-4458-B4F9-E898C57B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0</xdr:row>
      <xdr:rowOff>15240</xdr:rowOff>
    </xdr:from>
    <xdr:to>
      <xdr:col>18</xdr:col>
      <xdr:colOff>22860</xdr:colOff>
      <xdr:row>15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9213E2-1C04-4CF0-BA82-C06115B8A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</xdr:colOff>
      <xdr:row>0</xdr:row>
      <xdr:rowOff>38100</xdr:rowOff>
    </xdr:from>
    <xdr:to>
      <xdr:col>23</xdr:col>
      <xdr:colOff>662940</xdr:colOff>
      <xdr:row>15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78F919-AF01-47AE-A6AA-9FF7ADB1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365760</xdr:colOff>
      <xdr:row>30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E451A26-9723-4DF7-8979-D28C8E38A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381000</xdr:colOff>
      <xdr:row>15</xdr:row>
      <xdr:rowOff>22860</xdr:rowOff>
    </xdr:from>
    <xdr:to>
      <xdr:col>12</xdr:col>
      <xdr:colOff>198120</xdr:colOff>
      <xdr:row>30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485CE06-81B5-4891-886E-728DE5E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213360</xdr:colOff>
      <xdr:row>15</xdr:row>
      <xdr:rowOff>22860</xdr:rowOff>
    </xdr:from>
    <xdr:to>
      <xdr:col>18</xdr:col>
      <xdr:colOff>30480</xdr:colOff>
      <xdr:row>30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27E5E0-E653-4627-817D-8FB3AF10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45720</xdr:colOff>
      <xdr:row>15</xdr:row>
      <xdr:rowOff>7620</xdr:rowOff>
    </xdr:from>
    <xdr:to>
      <xdr:col>23</xdr:col>
      <xdr:colOff>655320</xdr:colOff>
      <xdr:row>30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090D40-F9B3-4D98-8680-B518A3E7F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556266</xdr:colOff>
      <xdr:row>30</xdr:row>
      <xdr:rowOff>15240</xdr:rowOff>
    </xdr:from>
    <xdr:to>
      <xdr:col>6</xdr:col>
      <xdr:colOff>373386</xdr:colOff>
      <xdr:row>45</xdr:row>
      <xdr:rowOff>15240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7810FC4-C1A2-467A-AA60-7A29C6492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388620</xdr:colOff>
      <xdr:row>30</xdr:row>
      <xdr:rowOff>38100</xdr:rowOff>
    </xdr:from>
    <xdr:to>
      <xdr:col>12</xdr:col>
      <xdr:colOff>205740</xdr:colOff>
      <xdr:row>45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D03881C-6F93-4CC4-8D3E-7D0443BC4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213360</xdr:colOff>
      <xdr:row>30</xdr:row>
      <xdr:rowOff>45720</xdr:rowOff>
    </xdr:from>
    <xdr:to>
      <xdr:col>18</xdr:col>
      <xdr:colOff>30480</xdr:colOff>
      <xdr:row>45</xdr:row>
      <xdr:rowOff>45720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4105F57-C8AE-4A2C-8801-77F480F91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38100</xdr:colOff>
      <xdr:row>30</xdr:row>
      <xdr:rowOff>15240</xdr:rowOff>
    </xdr:from>
    <xdr:to>
      <xdr:col>23</xdr:col>
      <xdr:colOff>647700</xdr:colOff>
      <xdr:row>45</xdr:row>
      <xdr:rowOff>15240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43620B7-33B5-4170-AF27-96F8E82DE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678180</xdr:colOff>
      <xdr:row>0</xdr:row>
      <xdr:rowOff>45720</xdr:rowOff>
    </xdr:from>
    <xdr:to>
      <xdr:col>31</xdr:col>
      <xdr:colOff>487680</xdr:colOff>
      <xdr:row>15</xdr:row>
      <xdr:rowOff>45720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17F28F7-3EB2-4454-AF52-922EFDAFB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670560</xdr:colOff>
      <xdr:row>15</xdr:row>
      <xdr:rowOff>38100</xdr:rowOff>
    </xdr:from>
    <xdr:to>
      <xdr:col>31</xdr:col>
      <xdr:colOff>488205</xdr:colOff>
      <xdr:row>30</xdr:row>
      <xdr:rowOff>38100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067DEDE-A4BE-4ED7-8BD5-FE5F7A7F6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655320</xdr:colOff>
      <xdr:row>30</xdr:row>
      <xdr:rowOff>38100</xdr:rowOff>
    </xdr:from>
    <xdr:to>
      <xdr:col>31</xdr:col>
      <xdr:colOff>472965</xdr:colOff>
      <xdr:row>45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F7DB7DA-2F80-4628-98C3-11FF87F0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541020</xdr:colOff>
      <xdr:row>15</xdr:row>
      <xdr:rowOff>68580</xdr:rowOff>
    </xdr:from>
    <xdr:to>
      <xdr:col>39</xdr:col>
      <xdr:colOff>15240</xdr:colOff>
      <xdr:row>30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DFBD05D-4B55-42DA-99CA-EE0A682B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541020</xdr:colOff>
      <xdr:row>0</xdr:row>
      <xdr:rowOff>91440</xdr:rowOff>
    </xdr:from>
    <xdr:to>
      <xdr:col>39</xdr:col>
      <xdr:colOff>15240</xdr:colOff>
      <xdr:row>15</xdr:row>
      <xdr:rowOff>38100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825A3A6-DB2C-402B-B368-60BE81406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6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18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6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39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21" Type="http://schemas.openxmlformats.org/officeDocument/2006/relationships/hyperlink" Target="https://www.castillalamancha.es/actualidad/notasdeprensa/castilla-la-mancha-confirma-2078-casos-positivos-por-infecci%C3%B3n-de-covid-19" TargetMode="External"/><Relationship Id="rId3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42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47" Type="http://schemas.openxmlformats.org/officeDocument/2006/relationships/hyperlink" Target="https://www.castillalamancha.es/actualidad/notasdeprensa/castilla-la-mancha-contin%C3%BAa-siendo-una-de-las-comunidades-aut%C3%B3nomas-que-m%C3%A1s-test-diagn%C3%B3sticos" TargetMode="External"/><Relationship Id="rId50" Type="http://schemas.openxmlformats.org/officeDocument/2006/relationships/hyperlink" Target="https://www.castillalamancha.es/actualidad/notasdeprensa/castilla-la-mancha-supera-las-5200-altas-epidemiol%C3%B3gicas-la-vez-que-el-n%C3%BAmero-de-hospitalizados-baja" TargetMode="External"/><Relationship Id="rId55" Type="http://schemas.openxmlformats.org/officeDocument/2006/relationships/hyperlink" Target="https://www.castillalamancha.es/actualidad/notasdeprensa/un-total-de-222-altas-epidemiol%C3%B3gicas-m%C3%A1s-y-163-hospitalizados-menos-afianzan-el-cambio-de-tendencia" TargetMode="External"/><Relationship Id="rId7" Type="http://schemas.openxmlformats.org/officeDocument/2006/relationships/hyperlink" Target="https://www.castillalamancha.es/actualidad/notasdeprensa/castilla-la-mancha-notifica-un-caso-positivo-m%C3%A1s-coronavirus-covid-19" TargetMode="External"/><Relationship Id="rId2" Type="http://schemas.openxmlformats.org/officeDocument/2006/relationships/hyperlink" Target="https://www.castillalamancha.es/actualidad/notasdeprensa/el-gobierno-de-castilla-la-mancha-confirma-dos-nuevos-casos-por-coronavirus" TargetMode="External"/><Relationship Id="rId16" Type="http://schemas.openxmlformats.org/officeDocument/2006/relationships/hyperlink" Target="https://www.castillalamancha.es/actualidad/notasdeprensa/castilla-la-mancha-registra-662-casos-confirmados-por-coronavirus" TargetMode="External"/><Relationship Id="rId2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1" Type="http://schemas.openxmlformats.org/officeDocument/2006/relationships/hyperlink" Target="https://www.castillalamancha.es/actualidad/notasdeprensa/castilla-la-mancha-alcanza-los-39-casos-positivos-por-coronavirus-covid-19" TargetMode="External"/><Relationship Id="rId2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32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7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40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45" Type="http://schemas.openxmlformats.org/officeDocument/2006/relationships/hyperlink" Target="https://www.castillalamancha.es/actualidad/notasdeprensa/tercer-d%C3%ADa-seguido-con-menos-de-1500-pacientes-hospitalizados-por-covid-19-en-la-red-de-hospitales" TargetMode="External"/><Relationship Id="rId53" Type="http://schemas.openxmlformats.org/officeDocument/2006/relationships/hyperlink" Target="https://www.castillalamancha.es/actualidad/notasdeprensa/contin%C3%BAan-descendiendo-el-n%C3%BAmero-de-hospitalizados-y-los-pacientes-que-necesitan-respirador-la-vez" TargetMode="External"/><Relationship Id="rId58" Type="http://schemas.openxmlformats.org/officeDocument/2006/relationships/hyperlink" Target="https://www.castillalamancha.es/actualidad/notasdeprensa/castilla-la-mancha-se-encuentra-por-debajo-de-la-media-nacional-respecto-al-n%C3%BAmero-reproductivo" TargetMode="External"/><Relationship Id="rId5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4" Type="http://schemas.openxmlformats.org/officeDocument/2006/relationships/hyperlink" Target="https://www.castillalamancha.es/actualidad/notasdeprensa/se-elevan-12-los-casos-positivos-por-coronavirus-en-castilla-la-mancha" TargetMode="External"/><Relationship Id="rId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2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7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0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5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43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8" Type="http://schemas.openxmlformats.org/officeDocument/2006/relationships/hyperlink" Target="https://www.castillalamancha.es/actualidad/notasdeprensa/castilla-la-mancha-cuenta-con-1038-altas-epidemiol%C3%B3gicas-m%C3%A1s-desde-el-pasado-s%C3%A1bado" TargetMode="External"/><Relationship Id="rId56" Type="http://schemas.openxmlformats.org/officeDocument/2006/relationships/hyperlink" Target="https://www.castillalamancha.es/actualidad/notasdeprensa/m%C3%A1s-de-3800-altas-epidemiol%C3%B3gicas-y-la-mitad-de-hospitalizados-que-el-pasado-1-de-abril-radiograf%C3%ADa" TargetMode="External"/><Relationship Id="rId8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51" Type="http://schemas.openxmlformats.org/officeDocument/2006/relationships/hyperlink" Target="https://www.castillalamancha.es/actualidad/notasdeprensa/castilla-la-mancha-supera-las-5300-altas-epidemiol%C3%B3gicas-desde-el-inicio-de-la-pandemia" TargetMode="External"/><Relationship Id="rId3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12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7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5" Type="http://schemas.openxmlformats.org/officeDocument/2006/relationships/hyperlink" Target="https://www.castillalamancha.es/actualidad/notasdeprensa/castilla-la-mancha-confirma-3383-casos-positivos-por-infecci%C3%B3n-de-covid-19" TargetMode="External"/><Relationship Id="rId33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38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46" Type="http://schemas.openxmlformats.org/officeDocument/2006/relationships/hyperlink" Target="https://www.castillalamancha.es/actualidad/notasdeprensa/un-d%C3%ADa-m%C3%A1s-castilla-la-mancha-tiene-m%C3%A1s-altas-epidemiol%C3%B3gicas-que-nuevos-casos-confirmados-por" TargetMode="External"/><Relationship Id="rId59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20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41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54" Type="http://schemas.openxmlformats.org/officeDocument/2006/relationships/hyperlink" Target="https://www.castillalamancha.es/actualidad/notasdeprensa/castilla-la-mancha-experimenta-una-gran-subida-alcanzando-las-3378-altas-epidemiol%C3%B3gicas-mientras" TargetMode="External"/><Relationship Id="rId1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6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15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3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36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9" Type="http://schemas.openxmlformats.org/officeDocument/2006/relationships/hyperlink" Target="https://www.castillalamancha.es/actualidad/notasdeprensa/el-n%C3%BAmero-de-altas-epidemiol%C3%B3gicas-dobla-al-n%C3%BAmero-de-fallecimientos-en-castilla-la-mancha" TargetMode="External"/><Relationship Id="rId57" Type="http://schemas.openxmlformats.org/officeDocument/2006/relationships/hyperlink" Target="https://www.castillalamancha.es/actualidad/notasdeprensa/1598-altas-epidemiol%C3%B3gicas-m%C3%A1s-y-609-hospitalizados-menos-balance-asistencial-de-la-semana-en" TargetMode="External"/><Relationship Id="rId10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1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44" Type="http://schemas.openxmlformats.org/officeDocument/2006/relationships/hyperlink" Target="https://www.castillalamancha.es/actualidad/notasdeprensa/primer-d%C3%ADa-que-en-castilla-la-mancha-las-nuevas-altas-epidemiol%C3%B3gicas-superan-los-nuevos-casos" TargetMode="External"/><Relationship Id="rId52" Type="http://schemas.openxmlformats.org/officeDocument/2006/relationships/hyperlink" Target="https://www.castillalamancha.es/actualidad/notasdeprensa/contin%C3%BAa-la-tendencia-de-m%C3%A1s-altas-epidemiol%C3%B3gicas-y-menos-hospitalizados-en-castilla-la-mancha-en" TargetMode="External"/><Relationship Id="rId60" Type="http://schemas.openxmlformats.org/officeDocument/2006/relationships/hyperlink" Target="https://www.castillalamancha.es/actualidad/notasdeprensa/castilla-la-mancha-supera-las-5500-altas-epidemiol%C3%B3gicas-y-baja-de-los-900-hospitalizados-en-la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BM28"/>
  <sheetViews>
    <sheetView zoomScaleNormal="100" workbookViewId="0">
      <pane xSplit="1" topLeftCell="B1" activePane="topRight" state="frozen"/>
      <selection pane="topRight" activeCell="BK24" sqref="BK24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64" width="6.33203125" customWidth="1"/>
    <col min="65" max="65" width="6.33203125" bestFit="1" customWidth="1"/>
  </cols>
  <sheetData>
    <row r="1" spans="1:65" ht="36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/>
      <c r="BL1" s="22"/>
      <c r="BM1" s="22"/>
    </row>
    <row r="2" spans="1:65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</row>
    <row r="3" spans="1:65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</row>
    <row r="4" spans="1:65" ht="15" thickTop="1" x14ac:dyDescent="0.3">
      <c r="A4" s="28" t="s">
        <v>3</v>
      </c>
      <c r="B4" s="29"/>
      <c r="C4" s="29"/>
      <c r="D4" s="29"/>
      <c r="E4" s="29">
        <v>1</v>
      </c>
      <c r="F4" s="29">
        <v>1</v>
      </c>
      <c r="G4" s="29">
        <v>1</v>
      </c>
      <c r="H4" s="29">
        <v>1</v>
      </c>
      <c r="I4" s="29">
        <v>2</v>
      </c>
      <c r="J4" s="29">
        <v>3</v>
      </c>
      <c r="K4" s="29">
        <v>8</v>
      </c>
      <c r="L4" s="29">
        <v>22</v>
      </c>
      <c r="M4" s="29">
        <v>40</v>
      </c>
      <c r="N4" s="30">
        <v>44</v>
      </c>
      <c r="O4" s="30">
        <v>58</v>
      </c>
      <c r="P4" s="30">
        <v>85</v>
      </c>
      <c r="Q4" s="30">
        <v>127</v>
      </c>
      <c r="R4" s="30">
        <v>139</v>
      </c>
      <c r="S4" s="30">
        <v>164</v>
      </c>
      <c r="T4" s="30">
        <v>216</v>
      </c>
      <c r="U4" s="30">
        <v>400</v>
      </c>
      <c r="V4" s="30">
        <v>505</v>
      </c>
      <c r="W4" s="30"/>
      <c r="X4" s="30"/>
      <c r="Y4" s="30"/>
      <c r="Z4" s="30">
        <v>885</v>
      </c>
      <c r="AA4" s="30">
        <v>1147</v>
      </c>
      <c r="AB4" s="30">
        <v>1422</v>
      </c>
      <c r="AC4" s="30">
        <v>1543</v>
      </c>
      <c r="AD4" s="30">
        <v>1755</v>
      </c>
      <c r="AE4" s="30">
        <v>2041</v>
      </c>
      <c r="AF4" s="30">
        <v>2297</v>
      </c>
      <c r="AG4" s="30">
        <v>2471</v>
      </c>
      <c r="AH4" s="30">
        <v>2807</v>
      </c>
      <c r="AI4" s="30">
        <v>3098</v>
      </c>
      <c r="AJ4" s="30">
        <v>3496</v>
      </c>
      <c r="AK4" s="30">
        <v>3854</v>
      </c>
      <c r="AL4" s="30">
        <v>4125</v>
      </c>
      <c r="AM4" s="30">
        <v>4298</v>
      </c>
      <c r="AN4" s="30">
        <v>4449</v>
      </c>
      <c r="AO4" s="30">
        <v>4720</v>
      </c>
      <c r="AP4" s="30">
        <v>4917</v>
      </c>
      <c r="AQ4" s="30">
        <v>5138</v>
      </c>
      <c r="AR4" s="30">
        <v>5267</v>
      </c>
      <c r="AS4" s="30">
        <v>5442</v>
      </c>
      <c r="AT4" s="30">
        <v>5563</v>
      </c>
      <c r="AU4" s="30">
        <v>5717</v>
      </c>
      <c r="AV4" s="30">
        <v>5962</v>
      </c>
      <c r="AW4" s="30">
        <v>6116</v>
      </c>
      <c r="AX4" s="30">
        <v>6212</v>
      </c>
      <c r="AY4" s="30">
        <v>6300</v>
      </c>
      <c r="AZ4" s="30">
        <v>6358</v>
      </c>
      <c r="BA4" s="30">
        <v>6527</v>
      </c>
      <c r="BB4" s="30">
        <v>6642</v>
      </c>
      <c r="BC4" s="30">
        <v>6741</v>
      </c>
      <c r="BD4" s="30">
        <v>6919</v>
      </c>
      <c r="BE4" s="30">
        <v>7077</v>
      </c>
      <c r="BF4" s="30">
        <v>7281</v>
      </c>
      <c r="BG4" s="30">
        <v>7369</v>
      </c>
      <c r="BH4" s="30">
        <v>7411</v>
      </c>
      <c r="BI4" s="30">
        <v>7500</v>
      </c>
      <c r="BJ4" s="30">
        <v>7555</v>
      </c>
      <c r="BK4" s="30"/>
      <c r="BL4" s="30"/>
      <c r="BM4" s="30"/>
    </row>
    <row r="5" spans="1:65" x14ac:dyDescent="0.3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>
        <v>3600</v>
      </c>
      <c r="AW5" s="20">
        <v>3673</v>
      </c>
      <c r="AX5" s="20">
        <v>3709</v>
      </c>
      <c r="AY5" s="20">
        <v>3732</v>
      </c>
      <c r="AZ5" s="20">
        <v>3754</v>
      </c>
      <c r="BA5" s="20">
        <v>3771</v>
      </c>
      <c r="BB5" s="20">
        <v>3815</v>
      </c>
      <c r="BC5" s="20">
        <v>3833</v>
      </c>
      <c r="BD5" s="20">
        <v>3931</v>
      </c>
      <c r="BE5" s="20">
        <v>3990</v>
      </c>
      <c r="BF5" s="20">
        <v>4075</v>
      </c>
      <c r="BG5" s="20">
        <v>4105</v>
      </c>
      <c r="BH5" s="20">
        <v>4142</v>
      </c>
      <c r="BI5" s="20">
        <v>4228</v>
      </c>
      <c r="BJ5" s="20">
        <v>4298</v>
      </c>
      <c r="BK5" s="20"/>
      <c r="BL5" s="20"/>
      <c r="BM5" s="20"/>
    </row>
    <row r="6" spans="1:65" x14ac:dyDescent="0.3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>
        <v>3335</v>
      </c>
      <c r="AW6" s="20">
        <v>3751</v>
      </c>
      <c r="AX6" s="20">
        <v>3831</v>
      </c>
      <c r="AY6" s="20">
        <v>3908</v>
      </c>
      <c r="AZ6" s="20">
        <v>3938</v>
      </c>
      <c r="BA6" s="20">
        <v>3957</v>
      </c>
      <c r="BB6" s="20">
        <v>4028</v>
      </c>
      <c r="BC6" s="20">
        <v>4094</v>
      </c>
      <c r="BD6" s="20">
        <v>4193</v>
      </c>
      <c r="BE6" s="20">
        <v>4309</v>
      </c>
      <c r="BF6" s="20">
        <v>4398</v>
      </c>
      <c r="BG6" s="20">
        <v>4492</v>
      </c>
      <c r="BH6" s="20">
        <v>4541</v>
      </c>
      <c r="BI6" s="20">
        <v>4570</v>
      </c>
      <c r="BJ6" s="20">
        <v>4635</v>
      </c>
      <c r="BK6" s="20"/>
      <c r="BL6" s="20"/>
      <c r="BM6" s="20"/>
    </row>
    <row r="7" spans="1:65" x14ac:dyDescent="0.3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>
        <v>1245</v>
      </c>
      <c r="AW7" s="20">
        <v>1312</v>
      </c>
      <c r="AX7" s="20">
        <v>1345</v>
      </c>
      <c r="AY7" s="20">
        <v>1400</v>
      </c>
      <c r="AZ7" s="20">
        <v>1431</v>
      </c>
      <c r="BA7" s="20">
        <v>1450</v>
      </c>
      <c r="BB7" s="20">
        <v>1483</v>
      </c>
      <c r="BC7" s="20">
        <v>1521</v>
      </c>
      <c r="BD7" s="20">
        <v>1572</v>
      </c>
      <c r="BE7" s="20">
        <v>1641</v>
      </c>
      <c r="BF7" s="20">
        <v>1690</v>
      </c>
      <c r="BG7" s="20">
        <v>1722</v>
      </c>
      <c r="BH7" s="20">
        <v>1740</v>
      </c>
      <c r="BI7" s="20">
        <v>1758</v>
      </c>
      <c r="BJ7" s="20">
        <v>1799</v>
      </c>
      <c r="BK7" s="20"/>
      <c r="BL7" s="20"/>
      <c r="BM7" s="20"/>
    </row>
    <row r="8" spans="1:65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>
        <v>8</v>
      </c>
      <c r="N8" s="44">
        <v>11</v>
      </c>
      <c r="O8" s="44">
        <v>24</v>
      </c>
      <c r="P8" s="44">
        <v>30</v>
      </c>
      <c r="Q8" s="44">
        <v>44</v>
      </c>
      <c r="R8" s="44">
        <v>51</v>
      </c>
      <c r="S8" s="44">
        <v>62</v>
      </c>
      <c r="T8" s="44">
        <v>72</v>
      </c>
      <c r="U8" s="44">
        <v>94</v>
      </c>
      <c r="V8" s="44">
        <v>120</v>
      </c>
      <c r="W8" s="44"/>
      <c r="X8" s="44"/>
      <c r="Y8" s="44"/>
      <c r="Z8" s="44">
        <v>172</v>
      </c>
      <c r="AA8" s="44">
        <v>177</v>
      </c>
      <c r="AB8" s="44">
        <v>180</v>
      </c>
      <c r="AC8" s="44">
        <v>222</v>
      </c>
      <c r="AD8" s="44">
        <v>253</v>
      </c>
      <c r="AE8" s="44">
        <v>268</v>
      </c>
      <c r="AF8" s="44">
        <v>293</v>
      </c>
      <c r="AG8" s="44">
        <v>297</v>
      </c>
      <c r="AH8" s="44">
        <v>308</v>
      </c>
      <c r="AI8" s="44">
        <v>367</v>
      </c>
      <c r="AJ8" s="44">
        <v>449</v>
      </c>
      <c r="AK8" s="44">
        <v>497</v>
      </c>
      <c r="AL8" s="44">
        <v>570</v>
      </c>
      <c r="AM8" s="44">
        <v>616</v>
      </c>
      <c r="AN8" s="44">
        <v>682</v>
      </c>
      <c r="AO8" s="44">
        <v>800</v>
      </c>
      <c r="AP8" s="44">
        <v>845</v>
      </c>
      <c r="AQ8" s="44">
        <v>874</v>
      </c>
      <c r="AR8" s="44">
        <v>884</v>
      </c>
      <c r="AS8" s="44">
        <v>920</v>
      </c>
      <c r="AT8" s="44">
        <v>930</v>
      </c>
      <c r="AU8" s="44">
        <v>969</v>
      </c>
      <c r="AV8" s="44">
        <v>1009</v>
      </c>
      <c r="AW8" s="44">
        <v>1145</v>
      </c>
      <c r="AX8" s="44">
        <v>1252</v>
      </c>
      <c r="AY8" s="44">
        <v>1285</v>
      </c>
      <c r="AZ8" s="44">
        <v>1315</v>
      </c>
      <c r="BA8" s="44">
        <v>1340</v>
      </c>
      <c r="BB8" s="44">
        <v>1353</v>
      </c>
      <c r="BC8" s="44">
        <v>1368</v>
      </c>
      <c r="BD8" s="44">
        <v>1438</v>
      </c>
      <c r="BE8" s="44">
        <v>1508</v>
      </c>
      <c r="BF8" s="44">
        <v>1551</v>
      </c>
      <c r="BG8" s="44">
        <v>1598</v>
      </c>
      <c r="BH8" s="44">
        <v>1684</v>
      </c>
      <c r="BI8" s="44">
        <v>1739</v>
      </c>
      <c r="BJ8" s="44">
        <v>1784</v>
      </c>
      <c r="BK8" s="44"/>
      <c r="BL8" s="44"/>
      <c r="BM8" s="44"/>
    </row>
    <row r="9" spans="1:65" ht="15" thickBot="1" x14ac:dyDescent="0.35">
      <c r="A9" s="45" t="s">
        <v>6</v>
      </c>
      <c r="B9" s="46">
        <f t="shared" ref="B9:V9" si="0">SUM(B4:B8)</f>
        <v>1</v>
      </c>
      <c r="C9" s="46">
        <f t="shared" si="0"/>
        <v>3</v>
      </c>
      <c r="D9" s="46">
        <f t="shared" si="0"/>
        <v>6</v>
      </c>
      <c r="E9" s="46">
        <f t="shared" si="0"/>
        <v>12</v>
      </c>
      <c r="F9" s="46">
        <f t="shared" si="0"/>
        <v>13</v>
      </c>
      <c r="G9" s="46">
        <f t="shared" si="0"/>
        <v>15</v>
      </c>
      <c r="H9" s="46">
        <f t="shared" si="0"/>
        <v>16</v>
      </c>
      <c r="I9" s="46">
        <f t="shared" si="0"/>
        <v>21</v>
      </c>
      <c r="J9" s="46">
        <f t="shared" si="0"/>
        <v>26</v>
      </c>
      <c r="K9" s="46">
        <f t="shared" si="0"/>
        <v>39</v>
      </c>
      <c r="L9" s="46">
        <f t="shared" si="0"/>
        <v>71</v>
      </c>
      <c r="M9" s="46">
        <f t="shared" si="0"/>
        <v>173</v>
      </c>
      <c r="N9" s="46">
        <f t="shared" si="0"/>
        <v>194</v>
      </c>
      <c r="O9" s="46">
        <f t="shared" si="0"/>
        <v>289</v>
      </c>
      <c r="P9" s="46">
        <f t="shared" si="0"/>
        <v>401</v>
      </c>
      <c r="Q9" s="46">
        <f t="shared" si="0"/>
        <v>567</v>
      </c>
      <c r="R9" s="46">
        <f t="shared" si="0"/>
        <v>662</v>
      </c>
      <c r="S9" s="46">
        <f t="shared" si="0"/>
        <v>801</v>
      </c>
      <c r="T9" s="46">
        <f t="shared" si="0"/>
        <v>1044</v>
      </c>
      <c r="U9" s="46">
        <f t="shared" si="0"/>
        <v>1423</v>
      </c>
      <c r="V9" s="46">
        <f t="shared" si="0"/>
        <v>1819</v>
      </c>
      <c r="W9" s="46"/>
      <c r="X9" s="46">
        <v>2078</v>
      </c>
      <c r="Y9" s="46">
        <v>2465</v>
      </c>
      <c r="Z9" s="46">
        <f t="shared" ref="Z9:BJ9" si="1">SUM(Z4:Z8)</f>
        <v>2780</v>
      </c>
      <c r="AA9" s="46">
        <f t="shared" si="1"/>
        <v>3383</v>
      </c>
      <c r="AB9" s="46">
        <f t="shared" si="1"/>
        <v>3934</v>
      </c>
      <c r="AC9" s="46">
        <f t="shared" si="1"/>
        <v>4512</v>
      </c>
      <c r="AD9" s="46">
        <f t="shared" si="1"/>
        <v>5246</v>
      </c>
      <c r="AE9" s="46">
        <f t="shared" si="1"/>
        <v>5858</v>
      </c>
      <c r="AF9" s="46">
        <f t="shared" si="1"/>
        <v>6424</v>
      </c>
      <c r="AG9" s="46">
        <f t="shared" si="1"/>
        <v>7047</v>
      </c>
      <c r="AH9" s="46">
        <f t="shared" si="1"/>
        <v>7682</v>
      </c>
      <c r="AI9" s="46">
        <f t="shared" si="1"/>
        <v>8523</v>
      </c>
      <c r="AJ9" s="46">
        <f t="shared" si="1"/>
        <v>9324</v>
      </c>
      <c r="AK9" s="46">
        <f t="shared" si="1"/>
        <v>10031</v>
      </c>
      <c r="AL9" s="46">
        <f t="shared" si="1"/>
        <v>10602</v>
      </c>
      <c r="AM9" s="46">
        <f t="shared" si="1"/>
        <v>11077</v>
      </c>
      <c r="AN9" s="46">
        <f t="shared" si="1"/>
        <v>11788</v>
      </c>
      <c r="AO9" s="46">
        <f t="shared" si="1"/>
        <v>12489</v>
      </c>
      <c r="AP9" s="46">
        <f t="shared" si="1"/>
        <v>13063</v>
      </c>
      <c r="AQ9" s="46">
        <f t="shared" si="1"/>
        <v>13456</v>
      </c>
      <c r="AR9" s="46">
        <f t="shared" si="1"/>
        <v>13698</v>
      </c>
      <c r="AS9" s="46">
        <f t="shared" si="1"/>
        <v>14054</v>
      </c>
      <c r="AT9" s="46">
        <f t="shared" si="1"/>
        <v>14329</v>
      </c>
      <c r="AU9" s="46">
        <f t="shared" si="1"/>
        <v>14680</v>
      </c>
      <c r="AV9" s="46">
        <f t="shared" si="1"/>
        <v>15151</v>
      </c>
      <c r="AW9" s="46">
        <f t="shared" si="1"/>
        <v>15997</v>
      </c>
      <c r="AX9" s="46">
        <f t="shared" si="1"/>
        <v>16349</v>
      </c>
      <c r="AY9" s="46">
        <f t="shared" si="1"/>
        <v>16625</v>
      </c>
      <c r="AZ9" s="46">
        <f t="shared" si="1"/>
        <v>16796</v>
      </c>
      <c r="BA9" s="46">
        <f t="shared" si="1"/>
        <v>17045</v>
      </c>
      <c r="BB9" s="46">
        <f t="shared" si="1"/>
        <v>17321</v>
      </c>
      <c r="BC9" s="46">
        <f t="shared" si="1"/>
        <v>17557</v>
      </c>
      <c r="BD9" s="46">
        <f t="shared" si="1"/>
        <v>18053</v>
      </c>
      <c r="BE9" s="46">
        <f t="shared" si="1"/>
        <v>18525</v>
      </c>
      <c r="BF9" s="46">
        <f t="shared" si="1"/>
        <v>18995</v>
      </c>
      <c r="BG9" s="46">
        <f t="shared" si="1"/>
        <v>19286</v>
      </c>
      <c r="BH9" s="46">
        <f t="shared" si="1"/>
        <v>19518</v>
      </c>
      <c r="BI9" s="46">
        <f t="shared" si="1"/>
        <v>19795</v>
      </c>
      <c r="BJ9" s="46">
        <f t="shared" si="1"/>
        <v>20071</v>
      </c>
      <c r="BK9" s="46"/>
      <c r="BL9" s="46"/>
      <c r="BM9" s="46"/>
    </row>
    <row r="12" spans="1:65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</row>
    <row r="13" spans="1:65" ht="15" thickTop="1" x14ac:dyDescent="0.3">
      <c r="A13" s="28" t="s">
        <v>3</v>
      </c>
      <c r="B13" s="29"/>
      <c r="C13" s="30"/>
      <c r="D13" s="30"/>
      <c r="E13" s="30">
        <f t="shared" ref="E13:V13" si="2">E4-D4</f>
        <v>1</v>
      </c>
      <c r="F13" s="30">
        <f t="shared" si="2"/>
        <v>0</v>
      </c>
      <c r="G13" s="30">
        <f t="shared" si="2"/>
        <v>0</v>
      </c>
      <c r="H13" s="30">
        <f t="shared" si="2"/>
        <v>0</v>
      </c>
      <c r="I13" s="30">
        <f t="shared" si="2"/>
        <v>1</v>
      </c>
      <c r="J13" s="30">
        <f t="shared" si="2"/>
        <v>1</v>
      </c>
      <c r="K13" s="30">
        <f t="shared" si="2"/>
        <v>5</v>
      </c>
      <c r="L13" s="30">
        <f t="shared" si="2"/>
        <v>14</v>
      </c>
      <c r="M13" s="30">
        <f t="shared" si="2"/>
        <v>18</v>
      </c>
      <c r="N13" s="30">
        <f t="shared" si="2"/>
        <v>4</v>
      </c>
      <c r="O13" s="30">
        <f t="shared" si="2"/>
        <v>14</v>
      </c>
      <c r="P13" s="30">
        <f t="shared" si="2"/>
        <v>27</v>
      </c>
      <c r="Q13" s="30">
        <f t="shared" si="2"/>
        <v>42</v>
      </c>
      <c r="R13" s="30">
        <f t="shared" si="2"/>
        <v>12</v>
      </c>
      <c r="S13" s="30">
        <f t="shared" si="2"/>
        <v>25</v>
      </c>
      <c r="T13" s="30">
        <f t="shared" si="2"/>
        <v>52</v>
      </c>
      <c r="U13" s="30">
        <f t="shared" si="2"/>
        <v>184</v>
      </c>
      <c r="V13" s="30">
        <f t="shared" si="2"/>
        <v>105</v>
      </c>
      <c r="W13" s="30"/>
      <c r="X13" s="30"/>
      <c r="Y13" s="30"/>
      <c r="Z13" s="30">
        <f t="shared" ref="Z13:Z18" si="3">Z4-V4</f>
        <v>380</v>
      </c>
      <c r="AA13" s="30">
        <f t="shared" ref="AA13:BJ13" si="4">AA4-Z4</f>
        <v>262</v>
      </c>
      <c r="AB13" s="30">
        <f t="shared" si="4"/>
        <v>275</v>
      </c>
      <c r="AC13" s="30">
        <f t="shared" si="4"/>
        <v>121</v>
      </c>
      <c r="AD13" s="30">
        <f t="shared" si="4"/>
        <v>212</v>
      </c>
      <c r="AE13" s="30">
        <f t="shared" si="4"/>
        <v>286</v>
      </c>
      <c r="AF13" s="30">
        <f t="shared" si="4"/>
        <v>256</v>
      </c>
      <c r="AG13" s="30">
        <f t="shared" si="4"/>
        <v>174</v>
      </c>
      <c r="AH13" s="30">
        <f t="shared" si="4"/>
        <v>336</v>
      </c>
      <c r="AI13" s="30">
        <f t="shared" si="4"/>
        <v>291</v>
      </c>
      <c r="AJ13" s="30">
        <f t="shared" si="4"/>
        <v>398</v>
      </c>
      <c r="AK13" s="30">
        <f t="shared" si="4"/>
        <v>358</v>
      </c>
      <c r="AL13" s="30">
        <f t="shared" si="4"/>
        <v>271</v>
      </c>
      <c r="AM13" s="30">
        <f t="shared" si="4"/>
        <v>173</v>
      </c>
      <c r="AN13" s="30">
        <f t="shared" si="4"/>
        <v>151</v>
      </c>
      <c r="AO13" s="30">
        <f t="shared" si="4"/>
        <v>271</v>
      </c>
      <c r="AP13" s="30">
        <f t="shared" si="4"/>
        <v>197</v>
      </c>
      <c r="AQ13" s="30">
        <f t="shared" si="4"/>
        <v>221</v>
      </c>
      <c r="AR13" s="30">
        <f t="shared" si="4"/>
        <v>129</v>
      </c>
      <c r="AS13" s="30">
        <f t="shared" si="4"/>
        <v>175</v>
      </c>
      <c r="AT13" s="30">
        <f t="shared" si="4"/>
        <v>121</v>
      </c>
      <c r="AU13" s="30">
        <f t="shared" si="4"/>
        <v>154</v>
      </c>
      <c r="AV13" s="30">
        <f t="shared" si="4"/>
        <v>245</v>
      </c>
      <c r="AW13" s="30">
        <f t="shared" si="4"/>
        <v>154</v>
      </c>
      <c r="AX13" s="30">
        <f t="shared" si="4"/>
        <v>96</v>
      </c>
      <c r="AY13" s="30">
        <f t="shared" si="4"/>
        <v>88</v>
      </c>
      <c r="AZ13" s="30">
        <f t="shared" si="4"/>
        <v>58</v>
      </c>
      <c r="BA13" s="30">
        <f t="shared" si="4"/>
        <v>169</v>
      </c>
      <c r="BB13" s="30">
        <f t="shared" si="4"/>
        <v>115</v>
      </c>
      <c r="BC13" s="30">
        <f t="shared" si="4"/>
        <v>99</v>
      </c>
      <c r="BD13" s="30">
        <f t="shared" si="4"/>
        <v>178</v>
      </c>
      <c r="BE13" s="30">
        <f t="shared" si="4"/>
        <v>158</v>
      </c>
      <c r="BF13" s="30">
        <f t="shared" si="4"/>
        <v>204</v>
      </c>
      <c r="BG13" s="30">
        <f t="shared" si="4"/>
        <v>88</v>
      </c>
      <c r="BH13" s="30">
        <f t="shared" si="4"/>
        <v>42</v>
      </c>
      <c r="BI13" s="30">
        <f t="shared" si="4"/>
        <v>89</v>
      </c>
      <c r="BJ13" s="30">
        <f t="shared" si="4"/>
        <v>55</v>
      </c>
      <c r="BK13" s="30"/>
      <c r="BL13" s="30"/>
      <c r="BM13" s="30"/>
    </row>
    <row r="14" spans="1:65" x14ac:dyDescent="0.3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5">E5-D5</f>
        <v>0</v>
      </c>
      <c r="F14" s="20">
        <f t="shared" si="5"/>
        <v>0</v>
      </c>
      <c r="G14" s="20">
        <f t="shared" si="5"/>
        <v>0</v>
      </c>
      <c r="H14" s="20">
        <f t="shared" si="5"/>
        <v>0</v>
      </c>
      <c r="I14" s="20">
        <f t="shared" si="5"/>
        <v>0</v>
      </c>
      <c r="J14" s="20">
        <f t="shared" si="5"/>
        <v>0</v>
      </c>
      <c r="K14" s="20">
        <f t="shared" si="5"/>
        <v>1</v>
      </c>
      <c r="L14" s="20">
        <f t="shared" si="5"/>
        <v>5</v>
      </c>
      <c r="M14" s="20">
        <f t="shared" si="5"/>
        <v>26</v>
      </c>
      <c r="N14" s="20">
        <f t="shared" si="5"/>
        <v>4</v>
      </c>
      <c r="O14" s="20">
        <f t="shared" si="5"/>
        <v>32</v>
      </c>
      <c r="P14" s="20">
        <f t="shared" si="5"/>
        <v>9</v>
      </c>
      <c r="Q14" s="20">
        <f t="shared" si="5"/>
        <v>47</v>
      </c>
      <c r="R14" s="20">
        <f t="shared" si="5"/>
        <v>22</v>
      </c>
      <c r="S14" s="20">
        <f t="shared" si="5"/>
        <v>68</v>
      </c>
      <c r="T14" s="20">
        <f t="shared" si="5"/>
        <v>42</v>
      </c>
      <c r="U14" s="20">
        <f t="shared" si="5"/>
        <v>64</v>
      </c>
      <c r="V14" s="20">
        <f t="shared" si="5"/>
        <v>108</v>
      </c>
      <c r="W14" s="20"/>
      <c r="X14" s="20"/>
      <c r="Y14" s="20"/>
      <c r="Z14" s="20">
        <f t="shared" si="3"/>
        <v>137</v>
      </c>
      <c r="AA14" s="20">
        <f t="shared" ref="AA14:BJ14" si="6">AA5-Z5</f>
        <v>99</v>
      </c>
      <c r="AB14" s="20">
        <f t="shared" si="6"/>
        <v>114</v>
      </c>
      <c r="AC14" s="20">
        <f t="shared" si="6"/>
        <v>334</v>
      </c>
      <c r="AD14" s="20">
        <f t="shared" si="6"/>
        <v>272</v>
      </c>
      <c r="AE14" s="20">
        <f t="shared" si="6"/>
        <v>151</v>
      </c>
      <c r="AF14" s="20">
        <f t="shared" si="6"/>
        <v>170</v>
      </c>
      <c r="AG14" s="20">
        <f t="shared" si="6"/>
        <v>226</v>
      </c>
      <c r="AH14" s="20">
        <f t="shared" si="6"/>
        <v>165</v>
      </c>
      <c r="AI14" s="20">
        <f t="shared" si="6"/>
        <v>288</v>
      </c>
      <c r="AJ14" s="20">
        <f t="shared" si="6"/>
        <v>162</v>
      </c>
      <c r="AK14" s="20">
        <f t="shared" si="6"/>
        <v>105</v>
      </c>
      <c r="AL14" s="20">
        <f t="shared" si="6"/>
        <v>98</v>
      </c>
      <c r="AM14" s="20">
        <f t="shared" si="6"/>
        <v>81</v>
      </c>
      <c r="AN14" s="20">
        <f t="shared" si="6"/>
        <v>255</v>
      </c>
      <c r="AO14" s="20">
        <f t="shared" si="6"/>
        <v>125</v>
      </c>
      <c r="AP14" s="20">
        <f t="shared" si="6"/>
        <v>131</v>
      </c>
      <c r="AQ14" s="20">
        <f t="shared" si="6"/>
        <v>61</v>
      </c>
      <c r="AR14" s="20">
        <f t="shared" si="6"/>
        <v>46</v>
      </c>
      <c r="AS14" s="20">
        <f t="shared" si="6"/>
        <v>56</v>
      </c>
      <c r="AT14" s="20">
        <f t="shared" si="6"/>
        <v>37</v>
      </c>
      <c r="AU14" s="20">
        <f t="shared" si="6"/>
        <v>32</v>
      </c>
      <c r="AV14" s="20">
        <f t="shared" si="6"/>
        <v>25</v>
      </c>
      <c r="AW14" s="20">
        <f t="shared" si="6"/>
        <v>73</v>
      </c>
      <c r="AX14" s="20">
        <f t="shared" si="6"/>
        <v>36</v>
      </c>
      <c r="AY14" s="20">
        <f t="shared" si="6"/>
        <v>23</v>
      </c>
      <c r="AZ14" s="20">
        <f t="shared" si="6"/>
        <v>22</v>
      </c>
      <c r="BA14" s="20">
        <f t="shared" si="6"/>
        <v>17</v>
      </c>
      <c r="BB14" s="20">
        <f t="shared" si="6"/>
        <v>44</v>
      </c>
      <c r="BC14" s="20">
        <f t="shared" si="6"/>
        <v>18</v>
      </c>
      <c r="BD14" s="20">
        <f t="shared" si="6"/>
        <v>98</v>
      </c>
      <c r="BE14" s="20">
        <f t="shared" si="6"/>
        <v>59</v>
      </c>
      <c r="BF14" s="20">
        <f t="shared" si="6"/>
        <v>85</v>
      </c>
      <c r="BG14" s="20">
        <f t="shared" si="6"/>
        <v>30</v>
      </c>
      <c r="BH14" s="20">
        <f t="shared" si="6"/>
        <v>37</v>
      </c>
      <c r="BI14" s="20">
        <f t="shared" si="6"/>
        <v>86</v>
      </c>
      <c r="BJ14" s="20">
        <f t="shared" si="6"/>
        <v>70</v>
      </c>
      <c r="BK14" s="20"/>
      <c r="BL14" s="20"/>
      <c r="BM14" s="20"/>
    </row>
    <row r="15" spans="1:65" x14ac:dyDescent="0.3">
      <c r="A15" s="14" t="s">
        <v>4</v>
      </c>
      <c r="B15" s="19"/>
      <c r="C15" s="20"/>
      <c r="D15" s="20">
        <f>D6-C6</f>
        <v>2</v>
      </c>
      <c r="E15" s="20">
        <f t="shared" ref="E15:V15" si="7">E6-D6</f>
        <v>0</v>
      </c>
      <c r="F15" s="20">
        <f t="shared" si="7"/>
        <v>0</v>
      </c>
      <c r="G15" s="20">
        <f t="shared" si="7"/>
        <v>0</v>
      </c>
      <c r="H15" s="20">
        <f t="shared" si="7"/>
        <v>0</v>
      </c>
      <c r="I15" s="20">
        <f t="shared" si="7"/>
        <v>1</v>
      </c>
      <c r="J15" s="20">
        <f t="shared" si="7"/>
        <v>0</v>
      </c>
      <c r="K15" s="20">
        <f t="shared" si="7"/>
        <v>3</v>
      </c>
      <c r="L15" s="20">
        <f t="shared" si="7"/>
        <v>6</v>
      </c>
      <c r="M15" s="20">
        <f t="shared" si="7"/>
        <v>16</v>
      </c>
      <c r="N15" s="20">
        <f t="shared" si="7"/>
        <v>3</v>
      </c>
      <c r="O15" s="20">
        <f t="shared" si="7"/>
        <v>18</v>
      </c>
      <c r="P15" s="20">
        <f t="shared" si="7"/>
        <v>49</v>
      </c>
      <c r="Q15" s="20">
        <f t="shared" si="7"/>
        <v>35</v>
      </c>
      <c r="R15" s="20">
        <f t="shared" si="7"/>
        <v>46</v>
      </c>
      <c r="S15" s="20">
        <f t="shared" si="7"/>
        <v>29</v>
      </c>
      <c r="T15" s="20">
        <f t="shared" si="7"/>
        <v>85</v>
      </c>
      <c r="U15" s="20">
        <f t="shared" si="7"/>
        <v>77</v>
      </c>
      <c r="V15" s="20">
        <f t="shared" si="7"/>
        <v>131</v>
      </c>
      <c r="W15" s="20"/>
      <c r="X15" s="20"/>
      <c r="Y15" s="20"/>
      <c r="Z15" s="20">
        <f t="shared" si="3"/>
        <v>251</v>
      </c>
      <c r="AA15" s="20">
        <f t="shared" ref="AA15:BJ15" si="8">AA6-Z6</f>
        <v>213</v>
      </c>
      <c r="AB15" s="20">
        <f t="shared" si="8"/>
        <v>147</v>
      </c>
      <c r="AC15" s="20">
        <f t="shared" si="8"/>
        <v>80</v>
      </c>
      <c r="AD15" s="20">
        <f t="shared" si="8"/>
        <v>125</v>
      </c>
      <c r="AE15" s="20">
        <f t="shared" si="8"/>
        <v>109</v>
      </c>
      <c r="AF15" s="20">
        <f t="shared" si="8"/>
        <v>58</v>
      </c>
      <c r="AG15" s="20">
        <f t="shared" si="8"/>
        <v>109</v>
      </c>
      <c r="AH15" s="20">
        <f>AH6-AG6</f>
        <v>80</v>
      </c>
      <c r="AI15" s="20">
        <f t="shared" si="8"/>
        <v>175</v>
      </c>
      <c r="AJ15" s="20">
        <f t="shared" si="8"/>
        <v>146</v>
      </c>
      <c r="AK15" s="20">
        <f t="shared" si="8"/>
        <v>175</v>
      </c>
      <c r="AL15" s="20">
        <f t="shared" si="8"/>
        <v>114</v>
      </c>
      <c r="AM15" s="20">
        <f t="shared" si="8"/>
        <v>151</v>
      </c>
      <c r="AN15" s="20">
        <f t="shared" si="8"/>
        <v>163</v>
      </c>
      <c r="AO15" s="20">
        <f t="shared" si="8"/>
        <v>166</v>
      </c>
      <c r="AP15" s="20">
        <f t="shared" si="8"/>
        <v>159</v>
      </c>
      <c r="AQ15" s="20">
        <f t="shared" si="8"/>
        <v>62</v>
      </c>
      <c r="AR15" s="20">
        <f t="shared" si="8"/>
        <v>36</v>
      </c>
      <c r="AS15" s="20">
        <f t="shared" si="8"/>
        <v>32</v>
      </c>
      <c r="AT15" s="20">
        <f t="shared" si="8"/>
        <v>46</v>
      </c>
      <c r="AU15" s="20">
        <f t="shared" si="8"/>
        <v>95</v>
      </c>
      <c r="AV15" s="20">
        <f t="shared" si="8"/>
        <v>142</v>
      </c>
      <c r="AW15" s="20">
        <f t="shared" si="8"/>
        <v>416</v>
      </c>
      <c r="AX15" s="20">
        <f t="shared" si="8"/>
        <v>80</v>
      </c>
      <c r="AY15" s="20">
        <f t="shared" si="8"/>
        <v>77</v>
      </c>
      <c r="AZ15" s="20">
        <f t="shared" si="8"/>
        <v>30</v>
      </c>
      <c r="BA15" s="20">
        <f t="shared" si="8"/>
        <v>19</v>
      </c>
      <c r="BB15" s="20">
        <f t="shared" si="8"/>
        <v>71</v>
      </c>
      <c r="BC15" s="20">
        <f t="shared" si="8"/>
        <v>66</v>
      </c>
      <c r="BD15" s="20">
        <f t="shared" si="8"/>
        <v>99</v>
      </c>
      <c r="BE15" s="20">
        <f t="shared" si="8"/>
        <v>116</v>
      </c>
      <c r="BF15" s="20">
        <f t="shared" si="8"/>
        <v>89</v>
      </c>
      <c r="BG15" s="20">
        <f t="shared" si="8"/>
        <v>94</v>
      </c>
      <c r="BH15" s="20">
        <f t="shared" si="8"/>
        <v>49</v>
      </c>
      <c r="BI15" s="20">
        <f t="shared" si="8"/>
        <v>29</v>
      </c>
      <c r="BJ15" s="20">
        <f t="shared" si="8"/>
        <v>65</v>
      </c>
      <c r="BK15" s="20"/>
      <c r="BL15" s="20"/>
      <c r="BM15" s="20"/>
    </row>
    <row r="16" spans="1:65" x14ac:dyDescent="0.3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9">E7-D7</f>
        <v>5</v>
      </c>
      <c r="F16" s="20">
        <f t="shared" si="9"/>
        <v>1</v>
      </c>
      <c r="G16" s="20">
        <f t="shared" si="9"/>
        <v>2</v>
      </c>
      <c r="H16" s="20">
        <f t="shared" si="9"/>
        <v>1</v>
      </c>
      <c r="I16" s="20">
        <f t="shared" si="9"/>
        <v>3</v>
      </c>
      <c r="J16" s="20">
        <f t="shared" si="9"/>
        <v>4</v>
      </c>
      <c r="K16" s="20">
        <f t="shared" si="9"/>
        <v>4</v>
      </c>
      <c r="L16" s="20">
        <f t="shared" si="9"/>
        <v>7</v>
      </c>
      <c r="M16" s="20">
        <f t="shared" si="9"/>
        <v>34</v>
      </c>
      <c r="N16" s="20">
        <f t="shared" si="9"/>
        <v>7</v>
      </c>
      <c r="O16" s="20">
        <f t="shared" si="9"/>
        <v>18</v>
      </c>
      <c r="P16" s="20">
        <f t="shared" si="9"/>
        <v>21</v>
      </c>
      <c r="Q16" s="20">
        <f t="shared" si="9"/>
        <v>28</v>
      </c>
      <c r="R16" s="20">
        <f t="shared" si="9"/>
        <v>8</v>
      </c>
      <c r="S16" s="20">
        <f t="shared" si="9"/>
        <v>6</v>
      </c>
      <c r="T16" s="20">
        <f t="shared" si="9"/>
        <v>54</v>
      </c>
      <c r="U16" s="20">
        <f t="shared" si="9"/>
        <v>32</v>
      </c>
      <c r="V16" s="20">
        <f t="shared" si="9"/>
        <v>26</v>
      </c>
      <c r="W16" s="20"/>
      <c r="X16" s="20"/>
      <c r="Y16" s="20"/>
      <c r="Z16" s="20">
        <f t="shared" si="3"/>
        <v>141</v>
      </c>
      <c r="AA16" s="20">
        <f t="shared" ref="AA16:BJ16" si="10">AA7-Z7</f>
        <v>24</v>
      </c>
      <c r="AB16" s="20">
        <f t="shared" si="10"/>
        <v>12</v>
      </c>
      <c r="AC16" s="20">
        <f t="shared" si="10"/>
        <v>1</v>
      </c>
      <c r="AD16" s="20">
        <f t="shared" si="10"/>
        <v>94</v>
      </c>
      <c r="AE16" s="20">
        <f t="shared" si="10"/>
        <v>51</v>
      </c>
      <c r="AF16" s="20">
        <f t="shared" si="10"/>
        <v>57</v>
      </c>
      <c r="AG16" s="20">
        <f t="shared" si="10"/>
        <v>110</v>
      </c>
      <c r="AH16" s="20">
        <f t="shared" si="10"/>
        <v>43</v>
      </c>
      <c r="AI16" s="20">
        <f t="shared" si="10"/>
        <v>28</v>
      </c>
      <c r="AJ16" s="20">
        <f t="shared" si="10"/>
        <v>13</v>
      </c>
      <c r="AK16" s="20">
        <f t="shared" si="10"/>
        <v>21</v>
      </c>
      <c r="AL16" s="20">
        <f t="shared" si="10"/>
        <v>15</v>
      </c>
      <c r="AM16" s="20">
        <f t="shared" si="10"/>
        <v>24</v>
      </c>
      <c r="AN16" s="20">
        <f t="shared" si="10"/>
        <v>76</v>
      </c>
      <c r="AO16" s="20">
        <f t="shared" si="10"/>
        <v>21</v>
      </c>
      <c r="AP16" s="20">
        <f t="shared" si="10"/>
        <v>42</v>
      </c>
      <c r="AQ16" s="20">
        <f t="shared" si="10"/>
        <v>20</v>
      </c>
      <c r="AR16" s="20">
        <f t="shared" si="10"/>
        <v>21</v>
      </c>
      <c r="AS16" s="20">
        <f t="shared" si="10"/>
        <v>57</v>
      </c>
      <c r="AT16" s="20">
        <f t="shared" si="10"/>
        <v>61</v>
      </c>
      <c r="AU16" s="20">
        <f t="shared" si="10"/>
        <v>31</v>
      </c>
      <c r="AV16" s="20">
        <f t="shared" si="10"/>
        <v>19</v>
      </c>
      <c r="AW16" s="20">
        <f t="shared" si="10"/>
        <v>67</v>
      </c>
      <c r="AX16" s="20">
        <f t="shared" si="10"/>
        <v>33</v>
      </c>
      <c r="AY16" s="20">
        <f t="shared" si="10"/>
        <v>55</v>
      </c>
      <c r="AZ16" s="20">
        <f t="shared" si="10"/>
        <v>31</v>
      </c>
      <c r="BA16" s="20">
        <f t="shared" si="10"/>
        <v>19</v>
      </c>
      <c r="BB16" s="20">
        <f t="shared" si="10"/>
        <v>33</v>
      </c>
      <c r="BC16" s="20">
        <f t="shared" si="10"/>
        <v>38</v>
      </c>
      <c r="BD16" s="20">
        <f t="shared" si="10"/>
        <v>51</v>
      </c>
      <c r="BE16" s="20">
        <f t="shared" si="10"/>
        <v>69</v>
      </c>
      <c r="BF16" s="20">
        <f t="shared" si="10"/>
        <v>49</v>
      </c>
      <c r="BG16" s="20">
        <f t="shared" si="10"/>
        <v>32</v>
      </c>
      <c r="BH16" s="20">
        <f t="shared" si="10"/>
        <v>18</v>
      </c>
      <c r="BI16" s="20">
        <f t="shared" si="10"/>
        <v>18</v>
      </c>
      <c r="BJ16" s="20">
        <f t="shared" si="10"/>
        <v>41</v>
      </c>
      <c r="BK16" s="20"/>
      <c r="BL16" s="20"/>
      <c r="BM16" s="20"/>
    </row>
    <row r="17" spans="1:65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>
        <f t="shared" ref="M17:V17" si="11">M8-L8</f>
        <v>8</v>
      </c>
      <c r="N17" s="44">
        <f t="shared" si="11"/>
        <v>3</v>
      </c>
      <c r="O17" s="44">
        <f t="shared" si="11"/>
        <v>13</v>
      </c>
      <c r="P17" s="44">
        <f t="shared" si="11"/>
        <v>6</v>
      </c>
      <c r="Q17" s="44">
        <f t="shared" si="11"/>
        <v>14</v>
      </c>
      <c r="R17" s="44">
        <f t="shared" si="11"/>
        <v>7</v>
      </c>
      <c r="S17" s="44">
        <f t="shared" si="11"/>
        <v>11</v>
      </c>
      <c r="T17" s="44">
        <f t="shared" si="11"/>
        <v>10</v>
      </c>
      <c r="U17" s="44">
        <f t="shared" si="11"/>
        <v>22</v>
      </c>
      <c r="V17" s="44">
        <f t="shared" si="11"/>
        <v>26</v>
      </c>
      <c r="W17" s="44"/>
      <c r="X17" s="44"/>
      <c r="Y17" s="44"/>
      <c r="Z17" s="44">
        <f t="shared" si="3"/>
        <v>52</v>
      </c>
      <c r="AA17" s="44">
        <f t="shared" ref="AA17:BJ17" si="12">AA8-Z8</f>
        <v>5</v>
      </c>
      <c r="AB17" s="44">
        <f t="shared" si="12"/>
        <v>3</v>
      </c>
      <c r="AC17" s="44">
        <f t="shared" si="12"/>
        <v>42</v>
      </c>
      <c r="AD17" s="44">
        <f t="shared" si="12"/>
        <v>31</v>
      </c>
      <c r="AE17" s="44">
        <f t="shared" si="12"/>
        <v>15</v>
      </c>
      <c r="AF17" s="44">
        <f t="shared" si="12"/>
        <v>25</v>
      </c>
      <c r="AG17" s="44">
        <f t="shared" si="12"/>
        <v>4</v>
      </c>
      <c r="AH17" s="44">
        <f t="shared" si="12"/>
        <v>11</v>
      </c>
      <c r="AI17" s="44">
        <f t="shared" si="12"/>
        <v>59</v>
      </c>
      <c r="AJ17" s="44">
        <f t="shared" si="12"/>
        <v>82</v>
      </c>
      <c r="AK17" s="44">
        <f t="shared" si="12"/>
        <v>48</v>
      </c>
      <c r="AL17" s="44">
        <f t="shared" si="12"/>
        <v>73</v>
      </c>
      <c r="AM17" s="44">
        <f t="shared" si="12"/>
        <v>46</v>
      </c>
      <c r="AN17" s="44">
        <f t="shared" si="12"/>
        <v>66</v>
      </c>
      <c r="AO17" s="44">
        <f t="shared" si="12"/>
        <v>118</v>
      </c>
      <c r="AP17" s="44">
        <f t="shared" si="12"/>
        <v>45</v>
      </c>
      <c r="AQ17" s="44">
        <f t="shared" si="12"/>
        <v>29</v>
      </c>
      <c r="AR17" s="44">
        <f t="shared" si="12"/>
        <v>10</v>
      </c>
      <c r="AS17" s="44">
        <f t="shared" si="12"/>
        <v>36</v>
      </c>
      <c r="AT17" s="44">
        <f t="shared" si="12"/>
        <v>10</v>
      </c>
      <c r="AU17" s="44">
        <f t="shared" si="12"/>
        <v>39</v>
      </c>
      <c r="AV17" s="44">
        <f t="shared" si="12"/>
        <v>40</v>
      </c>
      <c r="AW17" s="44">
        <f t="shared" si="12"/>
        <v>136</v>
      </c>
      <c r="AX17" s="44">
        <f t="shared" si="12"/>
        <v>107</v>
      </c>
      <c r="AY17" s="44">
        <f t="shared" si="12"/>
        <v>33</v>
      </c>
      <c r="AZ17" s="44">
        <f t="shared" si="12"/>
        <v>30</v>
      </c>
      <c r="BA17" s="44">
        <f t="shared" si="12"/>
        <v>25</v>
      </c>
      <c r="BB17" s="44">
        <f t="shared" si="12"/>
        <v>13</v>
      </c>
      <c r="BC17" s="44">
        <f t="shared" si="12"/>
        <v>15</v>
      </c>
      <c r="BD17" s="44">
        <f t="shared" si="12"/>
        <v>70</v>
      </c>
      <c r="BE17" s="44">
        <f t="shared" si="12"/>
        <v>70</v>
      </c>
      <c r="BF17" s="44">
        <f t="shared" si="12"/>
        <v>43</v>
      </c>
      <c r="BG17" s="44">
        <f t="shared" si="12"/>
        <v>47</v>
      </c>
      <c r="BH17" s="44">
        <f t="shared" si="12"/>
        <v>86</v>
      </c>
      <c r="BI17" s="44">
        <f t="shared" si="12"/>
        <v>55</v>
      </c>
      <c r="BJ17" s="44">
        <f t="shared" si="12"/>
        <v>45</v>
      </c>
      <c r="BK17" s="44"/>
      <c r="BL17" s="44"/>
      <c r="BM17" s="44"/>
    </row>
    <row r="18" spans="1:65" ht="15" thickBot="1" x14ac:dyDescent="0.35">
      <c r="A18" s="45" t="s">
        <v>63</v>
      </c>
      <c r="B18" s="46">
        <v>1</v>
      </c>
      <c r="C18" s="46">
        <f t="shared" ref="C18:L18" si="13">C9-B9</f>
        <v>2</v>
      </c>
      <c r="D18" s="46">
        <f t="shared" si="13"/>
        <v>3</v>
      </c>
      <c r="E18" s="46">
        <f t="shared" si="13"/>
        <v>6</v>
      </c>
      <c r="F18" s="46">
        <f t="shared" si="13"/>
        <v>1</v>
      </c>
      <c r="G18" s="46">
        <f t="shared" si="13"/>
        <v>2</v>
      </c>
      <c r="H18" s="46">
        <f t="shared" si="13"/>
        <v>1</v>
      </c>
      <c r="I18" s="46">
        <f t="shared" si="13"/>
        <v>5</v>
      </c>
      <c r="J18" s="46">
        <f t="shared" si="13"/>
        <v>5</v>
      </c>
      <c r="K18" s="46">
        <f t="shared" si="13"/>
        <v>13</v>
      </c>
      <c r="L18" s="46">
        <f t="shared" si="13"/>
        <v>32</v>
      </c>
      <c r="M18" s="46">
        <f t="shared" ref="M18:V18" si="14">M9-L9</f>
        <v>102</v>
      </c>
      <c r="N18" s="46">
        <f t="shared" si="14"/>
        <v>21</v>
      </c>
      <c r="O18" s="46">
        <f t="shared" si="14"/>
        <v>95</v>
      </c>
      <c r="P18" s="46">
        <f t="shared" si="14"/>
        <v>112</v>
      </c>
      <c r="Q18" s="46">
        <f t="shared" si="14"/>
        <v>166</v>
      </c>
      <c r="R18" s="46">
        <f t="shared" si="14"/>
        <v>95</v>
      </c>
      <c r="S18" s="46">
        <f t="shared" si="14"/>
        <v>139</v>
      </c>
      <c r="T18" s="46">
        <f t="shared" si="14"/>
        <v>243</v>
      </c>
      <c r="U18" s="46">
        <f t="shared" si="14"/>
        <v>379</v>
      </c>
      <c r="V18" s="46">
        <f t="shared" si="14"/>
        <v>396</v>
      </c>
      <c r="W18" s="46"/>
      <c r="X18" s="46">
        <f>X9-V9</f>
        <v>259</v>
      </c>
      <c r="Y18" s="46">
        <f>Y9-X9</f>
        <v>387</v>
      </c>
      <c r="Z18" s="46">
        <f t="shared" si="3"/>
        <v>961</v>
      </c>
      <c r="AA18" s="46">
        <f t="shared" ref="AA18:BJ18" si="15">AA9-Z9</f>
        <v>603</v>
      </c>
      <c r="AB18" s="46">
        <f t="shared" si="15"/>
        <v>551</v>
      </c>
      <c r="AC18" s="46">
        <f t="shared" si="15"/>
        <v>578</v>
      </c>
      <c r="AD18" s="46">
        <f t="shared" si="15"/>
        <v>734</v>
      </c>
      <c r="AE18" s="46">
        <f t="shared" si="15"/>
        <v>612</v>
      </c>
      <c r="AF18" s="46">
        <f t="shared" si="15"/>
        <v>566</v>
      </c>
      <c r="AG18" s="46">
        <f t="shared" si="15"/>
        <v>623</v>
      </c>
      <c r="AH18" s="46">
        <f t="shared" si="15"/>
        <v>635</v>
      </c>
      <c r="AI18" s="46">
        <f t="shared" si="15"/>
        <v>841</v>
      </c>
      <c r="AJ18" s="46">
        <f t="shared" si="15"/>
        <v>801</v>
      </c>
      <c r="AK18" s="46">
        <f t="shared" si="15"/>
        <v>707</v>
      </c>
      <c r="AL18" s="46">
        <f t="shared" si="15"/>
        <v>571</v>
      </c>
      <c r="AM18" s="46">
        <f t="shared" si="15"/>
        <v>475</v>
      </c>
      <c r="AN18" s="46">
        <f t="shared" si="15"/>
        <v>711</v>
      </c>
      <c r="AO18" s="46">
        <f t="shared" si="15"/>
        <v>701</v>
      </c>
      <c r="AP18" s="46">
        <f t="shared" si="15"/>
        <v>574</v>
      </c>
      <c r="AQ18" s="46">
        <f t="shared" si="15"/>
        <v>393</v>
      </c>
      <c r="AR18" s="46">
        <f t="shared" si="15"/>
        <v>242</v>
      </c>
      <c r="AS18" s="46">
        <f t="shared" si="15"/>
        <v>356</v>
      </c>
      <c r="AT18" s="46">
        <f t="shared" si="15"/>
        <v>275</v>
      </c>
      <c r="AU18" s="46">
        <f t="shared" si="15"/>
        <v>351</v>
      </c>
      <c r="AV18" s="46">
        <f t="shared" si="15"/>
        <v>471</v>
      </c>
      <c r="AW18" s="46">
        <f t="shared" si="15"/>
        <v>846</v>
      </c>
      <c r="AX18" s="46">
        <f t="shared" si="15"/>
        <v>352</v>
      </c>
      <c r="AY18" s="46">
        <f t="shared" si="15"/>
        <v>276</v>
      </c>
      <c r="AZ18" s="46">
        <f t="shared" si="15"/>
        <v>171</v>
      </c>
      <c r="BA18" s="46">
        <f t="shared" si="15"/>
        <v>249</v>
      </c>
      <c r="BB18" s="46">
        <f t="shared" si="15"/>
        <v>276</v>
      </c>
      <c r="BC18" s="46">
        <f t="shared" si="15"/>
        <v>236</v>
      </c>
      <c r="BD18" s="46">
        <f t="shared" si="15"/>
        <v>496</v>
      </c>
      <c r="BE18" s="46">
        <f t="shared" si="15"/>
        <v>472</v>
      </c>
      <c r="BF18" s="46">
        <f t="shared" si="15"/>
        <v>470</v>
      </c>
      <c r="BG18" s="46">
        <f t="shared" si="15"/>
        <v>291</v>
      </c>
      <c r="BH18" s="46">
        <f t="shared" si="15"/>
        <v>232</v>
      </c>
      <c r="BI18" s="46">
        <f t="shared" si="15"/>
        <v>277</v>
      </c>
      <c r="BJ18" s="46">
        <f t="shared" si="15"/>
        <v>276</v>
      </c>
      <c r="BK18" s="46"/>
      <c r="BL18" s="46"/>
      <c r="BM18" s="46"/>
    </row>
    <row r="21" spans="1:65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</row>
    <row r="22" spans="1:65" ht="15" thickTop="1" x14ac:dyDescent="0.3">
      <c r="A22" s="28" t="s">
        <v>3</v>
      </c>
      <c r="B22" s="30"/>
      <c r="C22" s="30"/>
      <c r="D22" s="30"/>
      <c r="E22" s="30"/>
      <c r="F22" s="34">
        <f t="shared" ref="F22:V22" si="16">F4/E4-1</f>
        <v>0</v>
      </c>
      <c r="G22" s="34">
        <f t="shared" si="16"/>
        <v>0</v>
      </c>
      <c r="H22" s="34">
        <f t="shared" si="16"/>
        <v>0</v>
      </c>
      <c r="I22" s="34">
        <f t="shared" si="16"/>
        <v>1</v>
      </c>
      <c r="J22" s="34">
        <f t="shared" si="16"/>
        <v>0.5</v>
      </c>
      <c r="K22" s="34">
        <f t="shared" si="16"/>
        <v>1.6666666666666665</v>
      </c>
      <c r="L22" s="34">
        <f t="shared" si="16"/>
        <v>1.75</v>
      </c>
      <c r="M22" s="34">
        <f t="shared" si="16"/>
        <v>0.81818181818181812</v>
      </c>
      <c r="N22" s="34">
        <f t="shared" si="16"/>
        <v>0.10000000000000009</v>
      </c>
      <c r="O22" s="34">
        <f t="shared" si="16"/>
        <v>0.31818181818181812</v>
      </c>
      <c r="P22" s="34">
        <f t="shared" si="16"/>
        <v>0.46551724137931028</v>
      </c>
      <c r="Q22" s="34">
        <f t="shared" si="16"/>
        <v>0.49411764705882355</v>
      </c>
      <c r="R22" s="34">
        <f t="shared" si="16"/>
        <v>9.4488188976378007E-2</v>
      </c>
      <c r="S22" s="34">
        <f t="shared" si="16"/>
        <v>0.17985611510791366</v>
      </c>
      <c r="T22" s="34">
        <f t="shared" si="16"/>
        <v>0.31707317073170738</v>
      </c>
      <c r="U22" s="34">
        <f t="shared" si="16"/>
        <v>0.85185185185185186</v>
      </c>
      <c r="V22" s="34">
        <f t="shared" si="16"/>
        <v>0.26249999999999996</v>
      </c>
      <c r="W22" s="34"/>
      <c r="X22" s="34"/>
      <c r="Y22" s="34"/>
      <c r="Z22" s="34">
        <f>Z4/V4-1</f>
        <v>0.75247524752475248</v>
      </c>
      <c r="AA22" s="34">
        <f t="shared" ref="AA22:BJ22" si="17">AA4/Z4-1</f>
        <v>0.29604519774011306</v>
      </c>
      <c r="AB22" s="34">
        <f t="shared" si="17"/>
        <v>0.23975588491717525</v>
      </c>
      <c r="AC22" s="34">
        <f t="shared" si="17"/>
        <v>8.5091420534458617E-2</v>
      </c>
      <c r="AD22" s="34">
        <f t="shared" si="17"/>
        <v>0.1373946856772521</v>
      </c>
      <c r="AE22" s="34">
        <f t="shared" si="17"/>
        <v>0.16296296296296298</v>
      </c>
      <c r="AF22" s="34">
        <f t="shared" si="17"/>
        <v>0.12542871141597267</v>
      </c>
      <c r="AG22" s="34">
        <f t="shared" si="17"/>
        <v>7.5750979538528496E-2</v>
      </c>
      <c r="AH22" s="34">
        <f t="shared" si="17"/>
        <v>0.13597733711048154</v>
      </c>
      <c r="AI22" s="34">
        <f t="shared" si="17"/>
        <v>0.10366939793373708</v>
      </c>
      <c r="AJ22" s="34">
        <f t="shared" si="17"/>
        <v>0.12846998063266613</v>
      </c>
      <c r="AK22" s="34">
        <f t="shared" si="17"/>
        <v>0.10240274599542332</v>
      </c>
      <c r="AL22" s="34">
        <f t="shared" si="17"/>
        <v>7.0316554229371997E-2</v>
      </c>
      <c r="AM22" s="34">
        <f t="shared" si="17"/>
        <v>4.1939393939393943E-2</v>
      </c>
      <c r="AN22" s="34">
        <f t="shared" si="17"/>
        <v>3.5132619823173616E-2</v>
      </c>
      <c r="AO22" s="34">
        <f t="shared" si="17"/>
        <v>6.0912564621263154E-2</v>
      </c>
      <c r="AP22" s="34">
        <f t="shared" si="17"/>
        <v>4.1737288135593298E-2</v>
      </c>
      <c r="AQ22" s="34">
        <f t="shared" si="17"/>
        <v>4.4946105348789844E-2</v>
      </c>
      <c r="AR22" s="34">
        <f t="shared" si="17"/>
        <v>2.5107045543012907E-2</v>
      </c>
      <c r="AS22" s="34">
        <f t="shared" si="17"/>
        <v>3.3225745205999635E-2</v>
      </c>
      <c r="AT22" s="34">
        <f t="shared" si="17"/>
        <v>2.2234472620360268E-2</v>
      </c>
      <c r="AU22" s="34">
        <f t="shared" si="17"/>
        <v>2.7682904907424088E-2</v>
      </c>
      <c r="AV22" s="34">
        <f t="shared" si="17"/>
        <v>4.2854644044079127E-2</v>
      </c>
      <c r="AW22" s="34">
        <f t="shared" si="17"/>
        <v>2.583025830258312E-2</v>
      </c>
      <c r="AX22" s="34">
        <f t="shared" si="17"/>
        <v>1.5696533682145297E-2</v>
      </c>
      <c r="AY22" s="34">
        <f t="shared" si="17"/>
        <v>1.4166130070830674E-2</v>
      </c>
      <c r="AZ22" s="34">
        <f t="shared" si="17"/>
        <v>9.2063492063492181E-3</v>
      </c>
      <c r="BA22" s="34">
        <f t="shared" si="17"/>
        <v>2.6580685750235977E-2</v>
      </c>
      <c r="BB22" s="34">
        <f t="shared" si="17"/>
        <v>1.7619120576068736E-2</v>
      </c>
      <c r="BC22" s="34">
        <f t="shared" si="17"/>
        <v>1.4905149051490429E-2</v>
      </c>
      <c r="BD22" s="34">
        <f t="shared" si="17"/>
        <v>2.6405577807447012E-2</v>
      </c>
      <c r="BE22" s="34">
        <f t="shared" si="17"/>
        <v>2.2835669894493371E-2</v>
      </c>
      <c r="BF22" s="34">
        <f t="shared" si="17"/>
        <v>2.8825773632895402E-2</v>
      </c>
      <c r="BG22" s="34">
        <f t="shared" si="17"/>
        <v>1.2086251888476784E-2</v>
      </c>
      <c r="BH22" s="34">
        <f t="shared" si="17"/>
        <v>5.6995521780431879E-3</v>
      </c>
      <c r="BI22" s="34">
        <f t="shared" si="17"/>
        <v>1.2009175549858364E-2</v>
      </c>
      <c r="BJ22" s="34">
        <f t="shared" si="17"/>
        <v>7.3333333333334139E-3</v>
      </c>
      <c r="BK22" s="34"/>
      <c r="BL22" s="34"/>
      <c r="BM22" s="34"/>
    </row>
    <row r="23" spans="1:65" x14ac:dyDescent="0.3">
      <c r="A23" s="14" t="s">
        <v>2</v>
      </c>
      <c r="B23" s="20"/>
      <c r="C23" s="26"/>
      <c r="D23" s="26">
        <f>D5/C5-1</f>
        <v>0</v>
      </c>
      <c r="E23" s="26">
        <f>E5/D5-1</f>
        <v>0</v>
      </c>
      <c r="F23" s="26">
        <f t="shared" ref="F23:V23" si="18">F5/E5-1</f>
        <v>0</v>
      </c>
      <c r="G23" s="26">
        <f t="shared" si="18"/>
        <v>0</v>
      </c>
      <c r="H23" s="26">
        <f t="shared" si="18"/>
        <v>0</v>
      </c>
      <c r="I23" s="26">
        <f t="shared" si="18"/>
        <v>0</v>
      </c>
      <c r="J23" s="26">
        <f t="shared" si="18"/>
        <v>0</v>
      </c>
      <c r="K23" s="26">
        <f t="shared" si="18"/>
        <v>0.5</v>
      </c>
      <c r="L23" s="26">
        <f t="shared" si="18"/>
        <v>1.6666666666666665</v>
      </c>
      <c r="M23" s="26">
        <f t="shared" si="18"/>
        <v>3.25</v>
      </c>
      <c r="N23" s="26">
        <f t="shared" si="18"/>
        <v>0.11764705882352944</v>
      </c>
      <c r="O23" s="26">
        <f t="shared" si="18"/>
        <v>0.84210526315789469</v>
      </c>
      <c r="P23" s="26">
        <f t="shared" si="18"/>
        <v>0.12857142857142856</v>
      </c>
      <c r="Q23" s="26">
        <f t="shared" si="18"/>
        <v>0.59493670886075956</v>
      </c>
      <c r="R23" s="26">
        <f t="shared" si="18"/>
        <v>0.17460317460317465</v>
      </c>
      <c r="S23" s="26">
        <f t="shared" si="18"/>
        <v>0.45945945945945943</v>
      </c>
      <c r="T23" s="26">
        <f t="shared" si="18"/>
        <v>0.19444444444444442</v>
      </c>
      <c r="U23" s="26">
        <f t="shared" si="18"/>
        <v>0.24806201550387597</v>
      </c>
      <c r="V23" s="26">
        <f t="shared" si="18"/>
        <v>0.3354037267080745</v>
      </c>
      <c r="W23" s="26"/>
      <c r="X23" s="26"/>
      <c r="Y23" s="26"/>
      <c r="Z23" s="26">
        <f>Z5/V5-1</f>
        <v>0.31860465116279069</v>
      </c>
      <c r="AA23" s="26">
        <f t="shared" ref="AA23:BJ23" si="19">AA5/Z5-1</f>
        <v>0.17460317460317465</v>
      </c>
      <c r="AB23" s="26">
        <f t="shared" si="19"/>
        <v>0.1711711711711712</v>
      </c>
      <c r="AC23" s="26">
        <f t="shared" si="19"/>
        <v>0.42820512820512824</v>
      </c>
      <c r="AD23" s="26">
        <f t="shared" si="19"/>
        <v>0.24416517055655307</v>
      </c>
      <c r="AE23" s="26">
        <f t="shared" si="19"/>
        <v>0.1089466089466089</v>
      </c>
      <c r="AF23" s="26">
        <f t="shared" si="19"/>
        <v>0.11060507482108006</v>
      </c>
      <c r="AG23" s="26">
        <f t="shared" si="19"/>
        <v>0.13239601640304621</v>
      </c>
      <c r="AH23" s="26">
        <f t="shared" si="19"/>
        <v>8.5359544749094685E-2</v>
      </c>
      <c r="AI23" s="26">
        <f t="shared" si="19"/>
        <v>0.13727359389895133</v>
      </c>
      <c r="AJ23" s="26">
        <f t="shared" si="19"/>
        <v>6.7896060352053755E-2</v>
      </c>
      <c r="AK23" s="26">
        <f t="shared" si="19"/>
        <v>4.1208791208791284E-2</v>
      </c>
      <c r="AL23" s="26">
        <f t="shared" si="19"/>
        <v>3.6939313984168942E-2</v>
      </c>
      <c r="AM23" s="26">
        <f t="shared" si="19"/>
        <v>2.9443838604144013E-2</v>
      </c>
      <c r="AN23" s="26">
        <f t="shared" si="19"/>
        <v>9.004237288135597E-2</v>
      </c>
      <c r="AO23" s="26">
        <f t="shared" si="19"/>
        <v>4.0492387431162902E-2</v>
      </c>
      <c r="AP23" s="26">
        <f t="shared" si="19"/>
        <v>4.0784557907845631E-2</v>
      </c>
      <c r="AQ23" s="26">
        <f t="shared" si="19"/>
        <v>1.8247083457971991E-2</v>
      </c>
      <c r="AR23" s="26">
        <f t="shared" si="19"/>
        <v>1.3513513513513598E-2</v>
      </c>
      <c r="AS23" s="26">
        <f t="shared" si="19"/>
        <v>1.6231884057970936E-2</v>
      </c>
      <c r="AT23" s="26">
        <f t="shared" si="19"/>
        <v>1.055333713633777E-2</v>
      </c>
      <c r="AU23" s="26">
        <f t="shared" si="19"/>
        <v>9.0318938752469435E-3</v>
      </c>
      <c r="AV23" s="26">
        <f t="shared" si="19"/>
        <v>6.9930069930070893E-3</v>
      </c>
      <c r="AW23" s="26">
        <f t="shared" si="19"/>
        <v>2.0277777777777839E-2</v>
      </c>
      <c r="AX23" s="26">
        <f t="shared" si="19"/>
        <v>9.8012523822488262E-3</v>
      </c>
      <c r="AY23" s="26">
        <f t="shared" si="19"/>
        <v>6.2011323806956398E-3</v>
      </c>
      <c r="AZ23" s="26">
        <f t="shared" si="19"/>
        <v>5.8949624866022621E-3</v>
      </c>
      <c r="BA23" s="26">
        <f t="shared" si="19"/>
        <v>4.5285029302077895E-3</v>
      </c>
      <c r="BB23" s="26">
        <f t="shared" si="19"/>
        <v>1.166799257491391E-2</v>
      </c>
      <c r="BC23" s="26">
        <f t="shared" si="19"/>
        <v>4.7182175622542122E-3</v>
      </c>
      <c r="BD23" s="26">
        <f t="shared" si="19"/>
        <v>2.5567440647012774E-2</v>
      </c>
      <c r="BE23" s="26">
        <f t="shared" si="19"/>
        <v>1.5008903586873679E-2</v>
      </c>
      <c r="BF23" s="26">
        <f t="shared" si="19"/>
        <v>2.130325814536338E-2</v>
      </c>
      <c r="BG23" s="26">
        <f t="shared" si="19"/>
        <v>7.3619631901840066E-3</v>
      </c>
      <c r="BH23" s="26">
        <f t="shared" si="19"/>
        <v>9.0133982947624425E-3</v>
      </c>
      <c r="BI23" s="26">
        <f t="shared" si="19"/>
        <v>2.0762916465475678E-2</v>
      </c>
      <c r="BJ23" s="26">
        <f t="shared" si="19"/>
        <v>1.655629139072845E-2</v>
      </c>
      <c r="BK23" s="26"/>
      <c r="BL23" s="26"/>
      <c r="BM23" s="26"/>
    </row>
    <row r="24" spans="1:65" x14ac:dyDescent="0.3">
      <c r="A24" s="14" t="s">
        <v>4</v>
      </c>
      <c r="B24" s="20"/>
      <c r="C24" s="20"/>
      <c r="D24" s="20"/>
      <c r="E24" s="26">
        <f>E6/D6-1</f>
        <v>0</v>
      </c>
      <c r="F24" s="26">
        <f t="shared" ref="F24:V24" si="20">F6/E6-1</f>
        <v>0</v>
      </c>
      <c r="G24" s="26">
        <f t="shared" si="20"/>
        <v>0</v>
      </c>
      <c r="H24" s="26">
        <f t="shared" si="20"/>
        <v>0</v>
      </c>
      <c r="I24" s="26">
        <f t="shared" si="20"/>
        <v>0.5</v>
      </c>
      <c r="J24" s="26">
        <f t="shared" si="20"/>
        <v>0</v>
      </c>
      <c r="K24" s="26">
        <f t="shared" si="20"/>
        <v>1</v>
      </c>
      <c r="L24" s="26">
        <f t="shared" si="20"/>
        <v>1</v>
      </c>
      <c r="M24" s="26">
        <f t="shared" si="20"/>
        <v>1.3333333333333335</v>
      </c>
      <c r="N24" s="26">
        <f t="shared" si="20"/>
        <v>0.10714285714285721</v>
      </c>
      <c r="O24" s="26">
        <f t="shared" si="20"/>
        <v>0.58064516129032251</v>
      </c>
      <c r="P24" s="26">
        <f t="shared" si="20"/>
        <v>1</v>
      </c>
      <c r="Q24" s="26">
        <f t="shared" si="20"/>
        <v>0.35714285714285721</v>
      </c>
      <c r="R24" s="26">
        <f t="shared" si="20"/>
        <v>0.34586466165413543</v>
      </c>
      <c r="S24" s="26">
        <f t="shared" si="20"/>
        <v>0.16201117318435765</v>
      </c>
      <c r="T24" s="26">
        <f t="shared" si="20"/>
        <v>0.40865384615384626</v>
      </c>
      <c r="U24" s="26">
        <f t="shared" si="20"/>
        <v>0.2627986348122866</v>
      </c>
      <c r="V24" s="26">
        <f t="shared" si="20"/>
        <v>0.35405405405405399</v>
      </c>
      <c r="W24" s="26"/>
      <c r="X24" s="26"/>
      <c r="Y24" s="26"/>
      <c r="Z24" s="26">
        <f>Z6/V6-1</f>
        <v>0.50099800399201588</v>
      </c>
      <c r="AA24" s="26">
        <f t="shared" ref="AA24:BJ24" si="21">AA6/Z6-1</f>
        <v>0.2832446808510638</v>
      </c>
      <c r="AB24" s="26">
        <f t="shared" si="21"/>
        <v>0.15233160621761654</v>
      </c>
      <c r="AC24" s="26">
        <f t="shared" si="21"/>
        <v>7.1942446043165464E-2</v>
      </c>
      <c r="AD24" s="26">
        <f t="shared" si="21"/>
        <v>0.10486577181208045</v>
      </c>
      <c r="AE24" s="26">
        <f t="shared" si="21"/>
        <v>8.2763857251328732E-2</v>
      </c>
      <c r="AF24" s="26">
        <f t="shared" si="21"/>
        <v>4.0673211781206087E-2</v>
      </c>
      <c r="AG24" s="26">
        <f t="shared" si="21"/>
        <v>7.3450134770889575E-2</v>
      </c>
      <c r="AH24" s="26">
        <f t="shared" si="21"/>
        <v>5.0219711236660469E-2</v>
      </c>
      <c r="AI24" s="26">
        <f t="shared" si="21"/>
        <v>0.10460251046025104</v>
      </c>
      <c r="AJ24" s="26">
        <f t="shared" si="21"/>
        <v>7.9004329004328966E-2</v>
      </c>
      <c r="AK24" s="26">
        <f t="shared" si="21"/>
        <v>8.7763289869608796E-2</v>
      </c>
      <c r="AL24" s="26">
        <f t="shared" si="21"/>
        <v>5.2558782849239316E-2</v>
      </c>
      <c r="AM24" s="26">
        <f t="shared" si="21"/>
        <v>6.6141042487954493E-2</v>
      </c>
      <c r="AN24" s="26">
        <f t="shared" si="21"/>
        <v>6.6967953985209494E-2</v>
      </c>
      <c r="AO24" s="26">
        <f t="shared" si="21"/>
        <v>6.3919907585675784E-2</v>
      </c>
      <c r="AP24" s="26">
        <f t="shared" si="21"/>
        <v>5.7546145494028256E-2</v>
      </c>
      <c r="AQ24" s="26">
        <f t="shared" si="21"/>
        <v>2.1218343600273748E-2</v>
      </c>
      <c r="AR24" s="26">
        <f t="shared" si="21"/>
        <v>1.2064343163538771E-2</v>
      </c>
      <c r="AS24" s="26">
        <f t="shared" si="21"/>
        <v>1.059602649006619E-2</v>
      </c>
      <c r="AT24" s="26">
        <f t="shared" si="21"/>
        <v>1.5072083879423381E-2</v>
      </c>
      <c r="AU24" s="26">
        <f t="shared" si="21"/>
        <v>3.0664945125887577E-2</v>
      </c>
      <c r="AV24" s="26">
        <f t="shared" si="21"/>
        <v>4.4472283119323608E-2</v>
      </c>
      <c r="AW24" s="26">
        <f t="shared" si="21"/>
        <v>0.12473763118440773</v>
      </c>
      <c r="AX24" s="26">
        <f t="shared" si="21"/>
        <v>2.1327645961076946E-2</v>
      </c>
      <c r="AY24" s="26">
        <f t="shared" si="21"/>
        <v>2.0099190811798451E-2</v>
      </c>
      <c r="AZ24" s="26">
        <f t="shared" si="21"/>
        <v>7.6765609007165558E-3</v>
      </c>
      <c r="BA24" s="26">
        <f t="shared" si="21"/>
        <v>4.8247841543931358E-3</v>
      </c>
      <c r="BB24" s="26">
        <f t="shared" si="21"/>
        <v>1.7942886024766347E-2</v>
      </c>
      <c r="BC24" s="26">
        <f t="shared" si="21"/>
        <v>1.6385302879841079E-2</v>
      </c>
      <c r="BD24" s="26">
        <f t="shared" si="21"/>
        <v>2.4181729360039039E-2</v>
      </c>
      <c r="BE24" s="26">
        <f t="shared" si="21"/>
        <v>2.7665156212735464E-2</v>
      </c>
      <c r="BF24" s="26">
        <f t="shared" si="21"/>
        <v>2.0654444186586129E-2</v>
      </c>
      <c r="BG24" s="26">
        <f t="shared" si="21"/>
        <v>2.1373351523419792E-2</v>
      </c>
      <c r="BH24" s="26">
        <f t="shared" si="21"/>
        <v>1.0908281389136132E-2</v>
      </c>
      <c r="BI24" s="26">
        <f t="shared" si="21"/>
        <v>6.3862585333627209E-3</v>
      </c>
      <c r="BJ24" s="26">
        <f t="shared" si="21"/>
        <v>1.4223194748358869E-2</v>
      </c>
      <c r="BK24" s="26"/>
      <c r="BL24" s="26"/>
      <c r="BM24" s="26"/>
    </row>
    <row r="25" spans="1:65" x14ac:dyDescent="0.3">
      <c r="A25" s="14" t="s">
        <v>1</v>
      </c>
      <c r="B25" s="20"/>
      <c r="C25" s="26">
        <f>C7/B7-1</f>
        <v>0</v>
      </c>
      <c r="D25" s="26">
        <f>D7/C7-1</f>
        <v>1</v>
      </c>
      <c r="E25" s="26">
        <f>E7/D7-1</f>
        <v>2.5</v>
      </c>
      <c r="F25" s="26">
        <f t="shared" ref="F25:V25" si="22">F7/E7-1</f>
        <v>0.14285714285714279</v>
      </c>
      <c r="G25" s="26">
        <f t="shared" si="22"/>
        <v>0.25</v>
      </c>
      <c r="H25" s="26">
        <f t="shared" si="22"/>
        <v>0.10000000000000009</v>
      </c>
      <c r="I25" s="26">
        <f t="shared" si="22"/>
        <v>0.27272727272727271</v>
      </c>
      <c r="J25" s="26">
        <f t="shared" si="22"/>
        <v>0.28571428571428581</v>
      </c>
      <c r="K25" s="26">
        <f t="shared" si="22"/>
        <v>0.22222222222222232</v>
      </c>
      <c r="L25" s="26">
        <f t="shared" si="22"/>
        <v>0.31818181818181812</v>
      </c>
      <c r="M25" s="26">
        <f t="shared" si="22"/>
        <v>1.1724137931034484</v>
      </c>
      <c r="N25" s="26">
        <f t="shared" si="22"/>
        <v>0.11111111111111116</v>
      </c>
      <c r="O25" s="26">
        <f t="shared" si="22"/>
        <v>0.25714285714285712</v>
      </c>
      <c r="P25" s="26">
        <f t="shared" si="22"/>
        <v>0.23863636363636354</v>
      </c>
      <c r="Q25" s="26">
        <f t="shared" si="22"/>
        <v>0.25688073394495414</v>
      </c>
      <c r="R25" s="26">
        <f t="shared" si="22"/>
        <v>5.8394160583941535E-2</v>
      </c>
      <c r="S25" s="26">
        <f t="shared" si="22"/>
        <v>4.1379310344827669E-2</v>
      </c>
      <c r="T25" s="26">
        <f t="shared" si="22"/>
        <v>0.35761589403973515</v>
      </c>
      <c r="U25" s="26">
        <f t="shared" si="22"/>
        <v>0.15609756097560967</v>
      </c>
      <c r="V25" s="26">
        <f t="shared" si="22"/>
        <v>0.10970464135021096</v>
      </c>
      <c r="W25" s="26"/>
      <c r="X25" s="26"/>
      <c r="Y25" s="26"/>
      <c r="Z25" s="26">
        <f>Z7/V7-1</f>
        <v>0.53612167300380231</v>
      </c>
      <c r="AA25" s="26">
        <f t="shared" ref="AA25:BJ25" si="23">AA7/Z7-1</f>
        <v>5.9405940594059459E-2</v>
      </c>
      <c r="AB25" s="26">
        <f t="shared" si="23"/>
        <v>2.8037383177569986E-2</v>
      </c>
      <c r="AC25" s="26">
        <f t="shared" si="23"/>
        <v>2.2727272727272041E-3</v>
      </c>
      <c r="AD25" s="26">
        <f t="shared" si="23"/>
        <v>0.21315192743764166</v>
      </c>
      <c r="AE25" s="26">
        <f t="shared" si="23"/>
        <v>9.5327102803738351E-2</v>
      </c>
      <c r="AF25" s="26">
        <f t="shared" si="23"/>
        <v>9.7269624573378843E-2</v>
      </c>
      <c r="AG25" s="26">
        <f t="shared" si="23"/>
        <v>0.1710730948678072</v>
      </c>
      <c r="AH25" s="26">
        <f t="shared" si="23"/>
        <v>5.7104913678618807E-2</v>
      </c>
      <c r="AI25" s="26">
        <f t="shared" si="23"/>
        <v>3.5175879396984966E-2</v>
      </c>
      <c r="AJ25" s="26">
        <f t="shared" si="23"/>
        <v>1.5776699029126151E-2</v>
      </c>
      <c r="AK25" s="26">
        <f t="shared" si="23"/>
        <v>2.5089605734766929E-2</v>
      </c>
      <c r="AL25" s="26">
        <f t="shared" si="23"/>
        <v>1.7482517482517501E-2</v>
      </c>
      <c r="AM25" s="26">
        <f t="shared" si="23"/>
        <v>2.7491408934707806E-2</v>
      </c>
      <c r="AN25" s="26">
        <f t="shared" si="23"/>
        <v>8.4726867335563005E-2</v>
      </c>
      <c r="AO25" s="26">
        <f t="shared" si="23"/>
        <v>2.1582733812949728E-2</v>
      </c>
      <c r="AP25" s="26">
        <f t="shared" si="23"/>
        <v>4.2253521126760507E-2</v>
      </c>
      <c r="AQ25" s="26">
        <f t="shared" si="23"/>
        <v>1.9305019305019266E-2</v>
      </c>
      <c r="AR25" s="26">
        <f t="shared" si="23"/>
        <v>1.9886363636363535E-2</v>
      </c>
      <c r="AS25" s="26">
        <f t="shared" si="23"/>
        <v>5.2924791086351064E-2</v>
      </c>
      <c r="AT25" s="26">
        <f t="shared" si="23"/>
        <v>5.3791887125220539E-2</v>
      </c>
      <c r="AU25" s="26">
        <f t="shared" si="23"/>
        <v>2.5941422594142338E-2</v>
      </c>
      <c r="AV25" s="26">
        <f t="shared" si="23"/>
        <v>1.5497553017944643E-2</v>
      </c>
      <c r="AW25" s="26">
        <f t="shared" si="23"/>
        <v>5.3815261044176665E-2</v>
      </c>
      <c r="AX25" s="26">
        <f t="shared" si="23"/>
        <v>2.5152439024390238E-2</v>
      </c>
      <c r="AY25" s="26">
        <f t="shared" si="23"/>
        <v>4.0892193308550207E-2</v>
      </c>
      <c r="AZ25" s="26">
        <f t="shared" si="23"/>
        <v>2.2142857142857242E-2</v>
      </c>
      <c r="BA25" s="26">
        <f t="shared" si="23"/>
        <v>1.3277428371768041E-2</v>
      </c>
      <c r="BB25" s="26">
        <f t="shared" si="23"/>
        <v>2.2758620689655062E-2</v>
      </c>
      <c r="BC25" s="26">
        <f t="shared" si="23"/>
        <v>2.5623735670937231E-2</v>
      </c>
      <c r="BD25" s="26">
        <f t="shared" si="23"/>
        <v>3.3530571992110403E-2</v>
      </c>
      <c r="BE25" s="26">
        <f t="shared" si="23"/>
        <v>4.3893129770992356E-2</v>
      </c>
      <c r="BF25" s="26">
        <f t="shared" si="23"/>
        <v>2.9859841560024414E-2</v>
      </c>
      <c r="BG25" s="26">
        <f t="shared" si="23"/>
        <v>1.8934911242603603E-2</v>
      </c>
      <c r="BH25" s="26">
        <f t="shared" si="23"/>
        <v>1.0452961672473782E-2</v>
      </c>
      <c r="BI25" s="26">
        <f t="shared" si="23"/>
        <v>1.0344827586206806E-2</v>
      </c>
      <c r="BJ25" s="26">
        <f t="shared" si="23"/>
        <v>2.3321956769055685E-2</v>
      </c>
      <c r="BK25" s="26"/>
      <c r="BL25" s="26"/>
      <c r="BM25" s="26"/>
    </row>
    <row r="26" spans="1:65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>
        <f t="shared" ref="N26:V26" si="24">N8/M8-1</f>
        <v>0.375</v>
      </c>
      <c r="O26" s="26">
        <f t="shared" si="24"/>
        <v>1.1818181818181817</v>
      </c>
      <c r="P26" s="26">
        <f t="shared" si="24"/>
        <v>0.25</v>
      </c>
      <c r="Q26" s="26">
        <f t="shared" si="24"/>
        <v>0.46666666666666656</v>
      </c>
      <c r="R26" s="26">
        <f t="shared" si="24"/>
        <v>0.15909090909090917</v>
      </c>
      <c r="S26" s="26">
        <f t="shared" si="24"/>
        <v>0.21568627450980382</v>
      </c>
      <c r="T26" s="26">
        <f t="shared" si="24"/>
        <v>0.16129032258064524</v>
      </c>
      <c r="U26" s="26">
        <f t="shared" si="24"/>
        <v>0.30555555555555558</v>
      </c>
      <c r="V26" s="26">
        <f t="shared" si="24"/>
        <v>0.27659574468085113</v>
      </c>
      <c r="W26" s="26"/>
      <c r="X26" s="26"/>
      <c r="Y26" s="26"/>
      <c r="Z26" s="26">
        <f>Z8/V8-1</f>
        <v>0.43333333333333335</v>
      </c>
      <c r="AA26" s="26">
        <f t="shared" ref="AA26:BJ26" si="25">AA8/Z8-1</f>
        <v>2.9069767441860517E-2</v>
      </c>
      <c r="AB26" s="26">
        <f t="shared" si="25"/>
        <v>1.6949152542372836E-2</v>
      </c>
      <c r="AC26" s="26">
        <f t="shared" si="25"/>
        <v>0.23333333333333339</v>
      </c>
      <c r="AD26" s="26">
        <f t="shared" si="25"/>
        <v>0.13963963963963955</v>
      </c>
      <c r="AE26" s="26">
        <f t="shared" si="25"/>
        <v>5.9288537549407216E-2</v>
      </c>
      <c r="AF26" s="26">
        <f t="shared" si="25"/>
        <v>9.3283582089552342E-2</v>
      </c>
      <c r="AG26" s="26">
        <f t="shared" si="25"/>
        <v>1.3651877133105783E-2</v>
      </c>
      <c r="AH26" s="26">
        <f t="shared" si="25"/>
        <v>3.7037037037036979E-2</v>
      </c>
      <c r="AI26" s="26">
        <f t="shared" si="25"/>
        <v>0.19155844155844148</v>
      </c>
      <c r="AJ26" s="26">
        <f t="shared" si="25"/>
        <v>0.22343324250681196</v>
      </c>
      <c r="AK26" s="26">
        <f t="shared" si="25"/>
        <v>0.10690423162583529</v>
      </c>
      <c r="AL26" s="26">
        <f t="shared" si="25"/>
        <v>0.14688128772635811</v>
      </c>
      <c r="AM26" s="26">
        <f t="shared" si="25"/>
        <v>8.0701754385964941E-2</v>
      </c>
      <c r="AN26" s="26">
        <f t="shared" si="25"/>
        <v>0.10714285714285721</v>
      </c>
      <c r="AO26" s="26">
        <f t="shared" si="25"/>
        <v>0.17302052785923761</v>
      </c>
      <c r="AP26" s="26">
        <f t="shared" si="25"/>
        <v>5.6249999999999911E-2</v>
      </c>
      <c r="AQ26" s="26">
        <f t="shared" si="25"/>
        <v>3.4319526627218933E-2</v>
      </c>
      <c r="AR26" s="26">
        <f t="shared" si="25"/>
        <v>1.1441647597254079E-2</v>
      </c>
      <c r="AS26" s="26">
        <f t="shared" si="25"/>
        <v>4.0723981900452566E-2</v>
      </c>
      <c r="AT26" s="26">
        <f t="shared" si="25"/>
        <v>1.0869565217391353E-2</v>
      </c>
      <c r="AU26" s="26">
        <f t="shared" si="25"/>
        <v>4.1935483870967794E-2</v>
      </c>
      <c r="AV26" s="26">
        <f t="shared" si="25"/>
        <v>4.1279669762641857E-2</v>
      </c>
      <c r="AW26" s="26">
        <f t="shared" si="25"/>
        <v>0.13478691774033691</v>
      </c>
      <c r="AX26" s="26">
        <f t="shared" si="25"/>
        <v>9.3449781659388664E-2</v>
      </c>
      <c r="AY26" s="26">
        <f t="shared" si="25"/>
        <v>2.635782747603832E-2</v>
      </c>
      <c r="AZ26" s="26">
        <f t="shared" si="25"/>
        <v>2.3346303501945442E-2</v>
      </c>
      <c r="BA26" s="26">
        <f t="shared" si="25"/>
        <v>1.9011406844106515E-2</v>
      </c>
      <c r="BB26" s="26">
        <f t="shared" si="25"/>
        <v>9.7014925373133387E-3</v>
      </c>
      <c r="BC26" s="26">
        <f t="shared" si="25"/>
        <v>1.1086474501108556E-2</v>
      </c>
      <c r="BD26" s="26">
        <f t="shared" si="25"/>
        <v>5.1169590643274754E-2</v>
      </c>
      <c r="BE26" s="26">
        <f t="shared" si="25"/>
        <v>4.8678720445062496E-2</v>
      </c>
      <c r="BF26" s="26">
        <f t="shared" si="25"/>
        <v>2.851458885941649E-2</v>
      </c>
      <c r="BG26" s="26">
        <f t="shared" si="25"/>
        <v>3.0303030303030276E-2</v>
      </c>
      <c r="BH26" s="26">
        <f t="shared" si="25"/>
        <v>5.3817271589486904E-2</v>
      </c>
      <c r="BI26" s="26">
        <f t="shared" si="25"/>
        <v>3.2660332541567749E-2</v>
      </c>
      <c r="BJ26" s="26">
        <f t="shared" si="25"/>
        <v>2.5876940770557688E-2</v>
      </c>
      <c r="BK26" s="26"/>
      <c r="BL26" s="26"/>
      <c r="BM26" s="26"/>
    </row>
    <row r="27" spans="1:65" ht="15" thickBot="1" x14ac:dyDescent="0.35">
      <c r="A27" s="46" t="s">
        <v>73</v>
      </c>
      <c r="B27" s="46"/>
      <c r="C27" s="47">
        <f t="shared" ref="C27:M27" si="26">C9/B9-1</f>
        <v>2</v>
      </c>
      <c r="D27" s="47">
        <f t="shared" si="26"/>
        <v>1</v>
      </c>
      <c r="E27" s="47">
        <f t="shared" si="26"/>
        <v>1</v>
      </c>
      <c r="F27" s="47">
        <f t="shared" si="26"/>
        <v>8.3333333333333259E-2</v>
      </c>
      <c r="G27" s="47">
        <f t="shared" si="26"/>
        <v>0.15384615384615374</v>
      </c>
      <c r="H27" s="47">
        <f t="shared" si="26"/>
        <v>6.6666666666666652E-2</v>
      </c>
      <c r="I27" s="47">
        <f t="shared" si="26"/>
        <v>0.3125</v>
      </c>
      <c r="J27" s="47">
        <f t="shared" si="26"/>
        <v>0.23809523809523814</v>
      </c>
      <c r="K27" s="47">
        <f t="shared" si="26"/>
        <v>0.5</v>
      </c>
      <c r="L27" s="47">
        <f t="shared" si="26"/>
        <v>0.82051282051282048</v>
      </c>
      <c r="M27" s="47">
        <f t="shared" si="26"/>
        <v>1.436619718309859</v>
      </c>
      <c r="N27" s="47">
        <f t="shared" ref="N27:V27" si="27">N9/M9-1</f>
        <v>0.12138728323699421</v>
      </c>
      <c r="O27" s="47">
        <f t="shared" si="27"/>
        <v>0.48969072164948457</v>
      </c>
      <c r="P27" s="47">
        <f t="shared" si="27"/>
        <v>0.38754325259515565</v>
      </c>
      <c r="Q27" s="47">
        <f t="shared" si="27"/>
        <v>0.41396508728179549</v>
      </c>
      <c r="R27" s="47">
        <f t="shared" si="27"/>
        <v>0.16754850088183426</v>
      </c>
      <c r="S27" s="47">
        <f t="shared" si="27"/>
        <v>0.20996978851963743</v>
      </c>
      <c r="T27" s="47">
        <f t="shared" si="27"/>
        <v>0.30337078651685401</v>
      </c>
      <c r="U27" s="47">
        <f t="shared" si="27"/>
        <v>0.36302681992337171</v>
      </c>
      <c r="V27" s="47">
        <f t="shared" si="27"/>
        <v>0.27828531271960655</v>
      </c>
      <c r="W27" s="47"/>
      <c r="X27" s="47"/>
      <c r="Y27" s="47">
        <f>Y9/X9-1</f>
        <v>0.18623676612127049</v>
      </c>
      <c r="Z27" s="47">
        <f>Z9/Y9-1</f>
        <v>0.12778904665314395</v>
      </c>
      <c r="AA27" s="47">
        <f t="shared" ref="AA27:BJ27" si="28">AA9/Z9-1</f>
        <v>0.21690647482014391</v>
      </c>
      <c r="AB27" s="47">
        <f t="shared" si="28"/>
        <v>0.16287318947679585</v>
      </c>
      <c r="AC27" s="47">
        <f t="shared" si="28"/>
        <v>0.14692425012709709</v>
      </c>
      <c r="AD27" s="47">
        <f t="shared" si="28"/>
        <v>0.16267730496453892</v>
      </c>
      <c r="AE27" s="47">
        <f t="shared" si="28"/>
        <v>0.11666031261913834</v>
      </c>
      <c r="AF27" s="47">
        <f t="shared" si="28"/>
        <v>9.6620006828268989E-2</v>
      </c>
      <c r="AG27" s="47">
        <f t="shared" si="28"/>
        <v>9.6980074719800857E-2</v>
      </c>
      <c r="AH27" s="47">
        <f t="shared" si="28"/>
        <v>9.0109266354477136E-2</v>
      </c>
      <c r="AI27" s="47">
        <f t="shared" si="28"/>
        <v>0.10947669877636024</v>
      </c>
      <c r="AJ27" s="47">
        <f t="shared" si="28"/>
        <v>9.3980992608236447E-2</v>
      </c>
      <c r="AK27" s="47">
        <f t="shared" si="28"/>
        <v>7.5825825825825754E-2</v>
      </c>
      <c r="AL27" s="47">
        <f t="shared" si="28"/>
        <v>5.6923537035190819E-2</v>
      </c>
      <c r="AM27" s="47">
        <f t="shared" si="28"/>
        <v>4.4802867383512579E-2</v>
      </c>
      <c r="AN27" s="47">
        <f t="shared" si="28"/>
        <v>6.4187054256567677E-2</v>
      </c>
      <c r="AO27" s="47">
        <f t="shared" si="28"/>
        <v>5.9467254835425809E-2</v>
      </c>
      <c r="AP27" s="47">
        <f t="shared" si="28"/>
        <v>4.5960445191768784E-2</v>
      </c>
      <c r="AQ27" s="47">
        <f t="shared" si="28"/>
        <v>3.0084972824006684E-2</v>
      </c>
      <c r="AR27" s="47">
        <f t="shared" si="28"/>
        <v>1.7984542211652688E-2</v>
      </c>
      <c r="AS27" s="47">
        <f t="shared" si="28"/>
        <v>2.5989195502993168E-2</v>
      </c>
      <c r="AT27" s="47">
        <f t="shared" si="28"/>
        <v>1.9567382951472867E-2</v>
      </c>
      <c r="AU27" s="47">
        <f t="shared" si="28"/>
        <v>2.4495777793286377E-2</v>
      </c>
      <c r="AV27" s="47">
        <f t="shared" si="28"/>
        <v>3.2084468664850041E-2</v>
      </c>
      <c r="AW27" s="47">
        <f t="shared" si="28"/>
        <v>5.5837898488548587E-2</v>
      </c>
      <c r="AX27" s="47">
        <f t="shared" si="28"/>
        <v>2.2004125773582572E-2</v>
      </c>
      <c r="AY27" s="47">
        <f t="shared" si="28"/>
        <v>1.6881766468897164E-2</v>
      </c>
      <c r="AZ27" s="47">
        <f t="shared" si="28"/>
        <v>1.0285714285714231E-2</v>
      </c>
      <c r="BA27" s="47">
        <f t="shared" si="28"/>
        <v>1.4824958323410353E-2</v>
      </c>
      <c r="BB27" s="47">
        <f t="shared" si="28"/>
        <v>1.6192431798181195E-2</v>
      </c>
      <c r="BC27" s="47">
        <f t="shared" si="28"/>
        <v>1.3625079383407401E-2</v>
      </c>
      <c r="BD27" s="47">
        <f t="shared" si="28"/>
        <v>2.8250840120749521E-2</v>
      </c>
      <c r="BE27" s="47">
        <f t="shared" si="28"/>
        <v>2.6145239018445787E-2</v>
      </c>
      <c r="BF27" s="47">
        <f t="shared" si="28"/>
        <v>2.5371120107962275E-2</v>
      </c>
      <c r="BG27" s="47">
        <f t="shared" si="28"/>
        <v>1.5319821005527867E-2</v>
      </c>
      <c r="BH27" s="47">
        <f t="shared" si="28"/>
        <v>1.2029451415534576E-2</v>
      </c>
      <c r="BI27" s="47">
        <f t="shared" si="28"/>
        <v>1.4192027871708257E-2</v>
      </c>
      <c r="BJ27" s="47">
        <f t="shared" si="28"/>
        <v>1.3942914877494328E-2</v>
      </c>
      <c r="BK27" s="47"/>
      <c r="BL27" s="47"/>
      <c r="BM27" s="47"/>
    </row>
    <row r="28" spans="1:65" x14ac:dyDescent="0.3">
      <c r="M28" s="27"/>
    </row>
  </sheetData>
  <conditionalFormatting sqref="A4:AN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L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L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6 M28 A22:BL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L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2 A22:AN22 E23:AN25 C25:D25 N26:AN26 C23:D23 Z22:Z26 AO22:BL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BM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4:BM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4.4" outlineLevelCol="1" x14ac:dyDescent="0.3"/>
  <cols>
    <col min="1" max="1" width="20.77734375" customWidth="1"/>
    <col min="3" max="8" width="11.5546875" hidden="1" customWidth="1" outlineLevel="1"/>
    <col min="9" max="9" width="11.5546875" collapsed="1"/>
    <col min="10" max="13" width="11.5546875" hidden="1" customWidth="1" outlineLevel="1"/>
    <col min="14" max="14" width="11.5546875" collapsed="1"/>
    <col min="15" max="15" width="8.5546875" hidden="1" customWidth="1" outlineLevel="1"/>
    <col min="16" max="16" width="15.21875" hidden="1" customWidth="1" outlineLevel="1"/>
    <col min="17" max="17" width="11.5546875" hidden="1" customWidth="1" outlineLevel="1"/>
    <col min="18" max="18" width="11.5546875" customWidth="1" collapsed="1"/>
    <col min="19" max="19" width="11.5546875" hidden="1" customWidth="1" outlineLevel="1"/>
    <col min="20" max="20" width="11.5546875" collapsed="1"/>
    <col min="21" max="21" width="11.5546875" hidden="1" customWidth="1" outlineLevel="1"/>
    <col min="22" max="22" width="11.5546875" collapsed="1"/>
    <col min="24" max="24" width="1.44140625" customWidth="1"/>
  </cols>
  <sheetData>
    <row r="1" spans="1:30" x14ac:dyDescent="0.3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3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3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3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3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3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3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3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3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3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3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3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3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3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3">
      <c r="A15" s="7" t="s">
        <v>34</v>
      </c>
      <c r="B15" s="3">
        <v>43904</v>
      </c>
      <c r="W15" s="6"/>
      <c r="X15" s="2"/>
    </row>
    <row r="16" spans="1:30" x14ac:dyDescent="0.3">
      <c r="A16" s="7" t="s">
        <v>33</v>
      </c>
      <c r="B16" s="3">
        <v>43905</v>
      </c>
      <c r="W16" s="6"/>
      <c r="X16" s="2"/>
    </row>
    <row r="17" spans="1:30" x14ac:dyDescent="0.3">
      <c r="A17" s="7" t="s">
        <v>32</v>
      </c>
      <c r="B17" s="3">
        <v>43906</v>
      </c>
      <c r="W17" s="6"/>
      <c r="X17" s="2"/>
    </row>
    <row r="18" spans="1:30" x14ac:dyDescent="0.3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3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3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3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3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3">
      <c r="B23" s="3">
        <v>43912</v>
      </c>
      <c r="W23" s="6"/>
      <c r="X23" s="2"/>
    </row>
    <row r="24" spans="1:30" x14ac:dyDescent="0.3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3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3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3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3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3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3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3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3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3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3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3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3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3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3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3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3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BM65"/>
  <sheetViews>
    <sheetView tabSelected="1" workbookViewId="0">
      <pane xSplit="1" topLeftCell="AJ1" activePane="topRight" state="frozen"/>
      <selection pane="topRight" activeCell="AJ7" sqref="AJ7"/>
    </sheetView>
  </sheetViews>
  <sheetFormatPr baseColWidth="10" defaultRowHeight="14.4" outlineLevelRow="1" x14ac:dyDescent="0.3"/>
  <cols>
    <col min="1" max="1" width="19.6640625" bestFit="1" customWidth="1"/>
    <col min="2" max="32" width="6.88671875" bestFit="1" customWidth="1"/>
    <col min="33" max="49" width="6.33203125" bestFit="1" customWidth="1"/>
    <col min="50" max="50" width="6.5546875" customWidth="1"/>
    <col min="51" max="55" width="6.33203125" bestFit="1" customWidth="1"/>
    <col min="56" max="64" width="6.33203125" customWidth="1"/>
    <col min="65" max="65" width="6.33203125" bestFit="1" customWidth="1"/>
  </cols>
  <sheetData>
    <row r="1" spans="1:65" ht="36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/>
      <c r="BL1" s="22"/>
      <c r="BM1" s="22"/>
    </row>
    <row r="2" spans="1:65" x14ac:dyDescent="0.3">
      <c r="A2" s="2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</row>
    <row r="3" spans="1:65" x14ac:dyDescent="0.3">
      <c r="A3" s="39" t="s">
        <v>71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</row>
    <row r="4" spans="1:65" hidden="1" outlineLevel="1" x14ac:dyDescent="0.3">
      <c r="A4" s="52" t="s">
        <v>51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>
        <v>69</v>
      </c>
      <c r="AW4" s="20">
        <v>61</v>
      </c>
      <c r="AX4" s="20">
        <v>61</v>
      </c>
      <c r="AY4" s="20">
        <v>54</v>
      </c>
      <c r="AZ4" s="20">
        <v>53</v>
      </c>
      <c r="BA4" s="20">
        <v>52</v>
      </c>
      <c r="BB4" s="20">
        <v>48</v>
      </c>
      <c r="BC4" s="20">
        <v>38</v>
      </c>
      <c r="BD4" s="20">
        <v>40</v>
      </c>
      <c r="BE4" s="20">
        <v>34</v>
      </c>
      <c r="BF4" s="20">
        <v>27</v>
      </c>
      <c r="BG4" s="20">
        <v>29</v>
      </c>
      <c r="BH4" s="20">
        <v>28</v>
      </c>
      <c r="BI4" s="20">
        <v>31</v>
      </c>
      <c r="BJ4" s="20">
        <v>26</v>
      </c>
      <c r="BK4" s="20"/>
      <c r="BL4" s="20"/>
      <c r="BM4" s="20"/>
    </row>
    <row r="5" spans="1:65" hidden="1" outlineLevel="1" x14ac:dyDescent="0.3">
      <c r="A5" s="52" t="s">
        <v>52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>
        <v>32</v>
      </c>
      <c r="AW5" s="20">
        <v>22</v>
      </c>
      <c r="AX5" s="20">
        <v>21</v>
      </c>
      <c r="AY5" s="20">
        <v>17</v>
      </c>
      <c r="AZ5" s="20">
        <v>20</v>
      </c>
      <c r="BA5" s="20">
        <v>18</v>
      </c>
      <c r="BB5" s="20">
        <v>20</v>
      </c>
      <c r="BC5" s="20">
        <v>19</v>
      </c>
      <c r="BD5" s="20">
        <v>14</v>
      </c>
      <c r="BE5" s="20">
        <v>13</v>
      </c>
      <c r="BF5" s="20">
        <v>13</v>
      </c>
      <c r="BG5" s="20">
        <v>14</v>
      </c>
      <c r="BH5" s="20">
        <v>11</v>
      </c>
      <c r="BI5" s="20">
        <v>15</v>
      </c>
      <c r="BJ5" s="20">
        <v>14</v>
      </c>
      <c r="BK5" s="20"/>
      <c r="BL5" s="20"/>
      <c r="BM5" s="20"/>
    </row>
    <row r="6" spans="1:65" hidden="1" outlineLevel="1" x14ac:dyDescent="0.3">
      <c r="A6" s="52" t="s">
        <v>53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>
        <v>219</v>
      </c>
      <c r="AW6" s="20">
        <v>200</v>
      </c>
      <c r="AX6" s="20">
        <v>195</v>
      </c>
      <c r="AY6" s="20">
        <v>191</v>
      </c>
      <c r="AZ6" s="20">
        <v>192</v>
      </c>
      <c r="BA6" s="20">
        <v>192</v>
      </c>
      <c r="BB6" s="20">
        <v>177</v>
      </c>
      <c r="BC6" s="20">
        <v>182</v>
      </c>
      <c r="BD6" s="20">
        <v>164</v>
      </c>
      <c r="BE6" s="20">
        <v>151</v>
      </c>
      <c r="BF6" s="20">
        <v>131</v>
      </c>
      <c r="BG6" s="20">
        <v>128</v>
      </c>
      <c r="BH6" s="20">
        <v>129</v>
      </c>
      <c r="BI6" s="20">
        <v>114</v>
      </c>
      <c r="BJ6" s="20">
        <v>103</v>
      </c>
      <c r="BK6" s="20"/>
      <c r="BL6" s="20"/>
      <c r="BM6" s="20"/>
    </row>
    <row r="7" spans="1:65" hidden="1" outlineLevel="1" x14ac:dyDescent="0.3">
      <c r="A7" s="52" t="s">
        <v>54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>
        <v>183</v>
      </c>
      <c r="AW7" s="20">
        <v>181</v>
      </c>
      <c r="AX7" s="20">
        <v>171</v>
      </c>
      <c r="AY7" s="20">
        <v>158</v>
      </c>
      <c r="AZ7" s="20">
        <v>147</v>
      </c>
      <c r="BA7" s="20">
        <v>142</v>
      </c>
      <c r="BB7" s="20">
        <v>140</v>
      </c>
      <c r="BC7" s="20">
        <v>140</v>
      </c>
      <c r="BD7" s="20">
        <v>136</v>
      </c>
      <c r="BE7" s="20">
        <v>137</v>
      </c>
      <c r="BF7" s="20">
        <v>131</v>
      </c>
      <c r="BG7" s="20">
        <v>123</v>
      </c>
      <c r="BH7" s="20">
        <v>121</v>
      </c>
      <c r="BI7" s="20">
        <v>124</v>
      </c>
      <c r="BJ7" s="20">
        <v>121</v>
      </c>
      <c r="BK7" s="20"/>
      <c r="BL7" s="20"/>
      <c r="BM7" s="20"/>
    </row>
    <row r="8" spans="1:65" hidden="1" outlineLevel="1" x14ac:dyDescent="0.3">
      <c r="A8" s="52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>
        <v>44</v>
      </c>
      <c r="AW8" s="20">
        <v>37</v>
      </c>
      <c r="AX8" s="20">
        <v>38</v>
      </c>
      <c r="AY8" s="20">
        <v>28</v>
      </c>
      <c r="AZ8" s="20">
        <v>29</v>
      </c>
      <c r="BA8" s="20">
        <v>33</v>
      </c>
      <c r="BB8" s="20">
        <v>23</v>
      </c>
      <c r="BC8" s="20">
        <v>21</v>
      </c>
      <c r="BD8" s="20">
        <v>14</v>
      </c>
      <c r="BE8" s="20">
        <v>18</v>
      </c>
      <c r="BF8" s="20">
        <v>15</v>
      </c>
      <c r="BG8" s="20">
        <v>13</v>
      </c>
      <c r="BH8" s="20">
        <v>13</v>
      </c>
      <c r="BI8" s="20">
        <v>14</v>
      </c>
      <c r="BJ8" s="20">
        <v>13</v>
      </c>
      <c r="BK8" s="20"/>
      <c r="BL8" s="20"/>
      <c r="BM8" s="20"/>
    </row>
    <row r="9" spans="1:65" hidden="1" outlineLevel="1" x14ac:dyDescent="0.3">
      <c r="A9" s="52" t="s">
        <v>56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>
        <v>47</v>
      </c>
      <c r="AW9" s="20">
        <v>48</v>
      </c>
      <c r="AX9" s="20">
        <v>49</v>
      </c>
      <c r="AY9" s="20">
        <v>45</v>
      </c>
      <c r="AZ9" s="20">
        <v>46</v>
      </c>
      <c r="BA9" s="20">
        <v>41</v>
      </c>
      <c r="BB9" s="20">
        <v>40</v>
      </c>
      <c r="BC9" s="20">
        <v>38</v>
      </c>
      <c r="BD9" s="20">
        <v>37</v>
      </c>
      <c r="BE9" s="20">
        <v>34</v>
      </c>
      <c r="BF9" s="20">
        <v>28</v>
      </c>
      <c r="BG9" s="20">
        <v>28</v>
      </c>
      <c r="BH9" s="20">
        <v>28</v>
      </c>
      <c r="BI9" s="20">
        <v>26</v>
      </c>
      <c r="BJ9" s="20">
        <v>21</v>
      </c>
      <c r="BK9" s="20"/>
      <c r="BL9" s="20"/>
      <c r="BM9" s="20"/>
    </row>
    <row r="10" spans="1:65" collapsed="1" x14ac:dyDescent="0.3">
      <c r="A10" s="2" t="s">
        <v>3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30"/>
      <c r="O10" s="30"/>
      <c r="P10" s="30"/>
      <c r="Q10" s="30"/>
      <c r="R10" s="30">
        <v>61</v>
      </c>
      <c r="S10" s="30">
        <v>73</v>
      </c>
      <c r="T10" s="30">
        <v>94</v>
      </c>
      <c r="U10" s="30">
        <v>141</v>
      </c>
      <c r="V10" s="30">
        <v>190</v>
      </c>
      <c r="W10" s="30"/>
      <c r="X10" s="30">
        <f t="shared" ref="X10:AO10" si="0">SUM(X4:X9)</f>
        <v>455</v>
      </c>
      <c r="Y10" s="30">
        <f t="shared" si="0"/>
        <v>548</v>
      </c>
      <c r="Z10" s="30">
        <f t="shared" si="0"/>
        <v>587</v>
      </c>
      <c r="AA10" s="30">
        <f t="shared" si="0"/>
        <v>710</v>
      </c>
      <c r="AB10" s="30">
        <f t="shared" si="0"/>
        <v>914</v>
      </c>
      <c r="AC10" s="30">
        <f t="shared" si="0"/>
        <v>1012</v>
      </c>
      <c r="AD10" s="30">
        <f t="shared" si="0"/>
        <v>1049</v>
      </c>
      <c r="AE10" s="30">
        <f t="shared" si="0"/>
        <v>1130</v>
      </c>
      <c r="AF10" s="30">
        <f t="shared" si="0"/>
        <v>1147</v>
      </c>
      <c r="AG10" s="30">
        <f t="shared" si="0"/>
        <v>1199</v>
      </c>
      <c r="AH10" s="30">
        <f t="shared" si="0"/>
        <v>1170</v>
      </c>
      <c r="AI10" s="30">
        <f t="shared" si="0"/>
        <v>1182</v>
      </c>
      <c r="AJ10" s="30">
        <f t="shared" si="0"/>
        <v>1169</v>
      </c>
      <c r="AK10" s="30">
        <f t="shared" si="0"/>
        <v>1070</v>
      </c>
      <c r="AL10" s="30">
        <f t="shared" si="0"/>
        <v>1018</v>
      </c>
      <c r="AM10" s="30">
        <f t="shared" si="0"/>
        <v>1017</v>
      </c>
      <c r="AN10" s="30">
        <f t="shared" si="0"/>
        <v>972</v>
      </c>
      <c r="AO10" s="30">
        <f t="shared" si="0"/>
        <v>903</v>
      </c>
      <c r="AP10" s="30">
        <f t="shared" ref="AP10:BJ10" si="1">SUM(AP4:AP9)</f>
        <v>804</v>
      </c>
      <c r="AQ10" s="30">
        <f t="shared" si="1"/>
        <v>736</v>
      </c>
      <c r="AR10" s="30">
        <f t="shared" si="1"/>
        <v>680</v>
      </c>
      <c r="AS10" s="30">
        <f t="shared" si="1"/>
        <v>699</v>
      </c>
      <c r="AT10" s="30">
        <f t="shared" si="1"/>
        <v>663</v>
      </c>
      <c r="AU10" s="30">
        <f t="shared" si="1"/>
        <v>636</v>
      </c>
      <c r="AV10" s="30">
        <f t="shared" si="1"/>
        <v>594</v>
      </c>
      <c r="AW10" s="30">
        <f t="shared" si="1"/>
        <v>549</v>
      </c>
      <c r="AX10" s="30">
        <f t="shared" si="1"/>
        <v>535</v>
      </c>
      <c r="AY10" s="30">
        <f t="shared" si="1"/>
        <v>493</v>
      </c>
      <c r="AZ10" s="30">
        <f t="shared" si="1"/>
        <v>487</v>
      </c>
      <c r="BA10" s="30">
        <f t="shared" si="1"/>
        <v>478</v>
      </c>
      <c r="BB10" s="30">
        <f t="shared" si="1"/>
        <v>448</v>
      </c>
      <c r="BC10" s="30">
        <f t="shared" si="1"/>
        <v>438</v>
      </c>
      <c r="BD10" s="30">
        <f t="shared" si="1"/>
        <v>405</v>
      </c>
      <c r="BE10" s="30">
        <f t="shared" si="1"/>
        <v>387</v>
      </c>
      <c r="BF10" s="30">
        <f t="shared" si="1"/>
        <v>345</v>
      </c>
      <c r="BG10" s="30">
        <f t="shared" si="1"/>
        <v>335</v>
      </c>
      <c r="BH10" s="30">
        <f t="shared" si="1"/>
        <v>330</v>
      </c>
      <c r="BI10" s="30">
        <f t="shared" si="1"/>
        <v>324</v>
      </c>
      <c r="BJ10" s="30">
        <f t="shared" si="1"/>
        <v>298</v>
      </c>
      <c r="BK10" s="30"/>
      <c r="BL10" s="30"/>
      <c r="BM10" s="30"/>
    </row>
    <row r="11" spans="1:65" hidden="1" outlineLevel="1" x14ac:dyDescent="0.3">
      <c r="A11" s="52" t="s">
        <v>57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>
        <v>288</v>
      </c>
      <c r="AW11" s="20">
        <v>288</v>
      </c>
      <c r="AX11" s="20">
        <v>270</v>
      </c>
      <c r="AY11" s="20">
        <v>228</v>
      </c>
      <c r="AZ11" s="20">
        <v>226</v>
      </c>
      <c r="BA11" s="20">
        <v>233</v>
      </c>
      <c r="BB11" s="20">
        <v>221</v>
      </c>
      <c r="BC11" s="20">
        <v>209</v>
      </c>
      <c r="BD11" s="20">
        <v>201</v>
      </c>
      <c r="BE11" s="20">
        <v>188</v>
      </c>
      <c r="BF11" s="20">
        <v>175</v>
      </c>
      <c r="BG11" s="20">
        <v>157</v>
      </c>
      <c r="BH11" s="20">
        <v>164</v>
      </c>
      <c r="BI11" s="20">
        <v>157</v>
      </c>
      <c r="BJ11" s="20">
        <v>150</v>
      </c>
      <c r="BK11" s="20"/>
      <c r="BL11" s="20"/>
      <c r="BM11" s="20"/>
    </row>
    <row r="12" spans="1:65" hidden="1" outlineLevel="1" x14ac:dyDescent="0.3">
      <c r="A12" s="52" t="s">
        <v>58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>
        <v>20</v>
      </c>
      <c r="AW12" s="20">
        <v>17</v>
      </c>
      <c r="AX12" s="20">
        <v>20</v>
      </c>
      <c r="AY12" s="20">
        <v>10</v>
      </c>
      <c r="AZ12" s="20">
        <v>10</v>
      </c>
      <c r="BA12" s="20">
        <v>9</v>
      </c>
      <c r="BB12" s="20">
        <v>8</v>
      </c>
      <c r="BC12" s="20">
        <v>8</v>
      </c>
      <c r="BD12" s="20">
        <v>9</v>
      </c>
      <c r="BE12" s="20">
        <v>9</v>
      </c>
      <c r="BF12" s="20">
        <v>10</v>
      </c>
      <c r="BG12" s="20">
        <v>6</v>
      </c>
      <c r="BH12" s="20">
        <v>12</v>
      </c>
      <c r="BI12" s="20">
        <v>10</v>
      </c>
      <c r="BJ12" s="20">
        <v>8</v>
      </c>
      <c r="BK12" s="20"/>
      <c r="BL12" s="20"/>
      <c r="BM12" s="20"/>
    </row>
    <row r="13" spans="1:65" hidden="1" outlineLevel="1" x14ac:dyDescent="0.3">
      <c r="A13" s="52" t="s">
        <v>59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>
        <v>61</v>
      </c>
      <c r="AW13" s="20">
        <v>56</v>
      </c>
      <c r="AX13" s="20">
        <v>58</v>
      </c>
      <c r="AY13" s="20">
        <v>49</v>
      </c>
      <c r="AZ13" s="20">
        <v>48</v>
      </c>
      <c r="BA13" s="20">
        <v>46</v>
      </c>
      <c r="BB13" s="20">
        <v>44</v>
      </c>
      <c r="BC13" s="20">
        <v>34</v>
      </c>
      <c r="BD13" s="20">
        <v>34</v>
      </c>
      <c r="BE13" s="20">
        <v>38</v>
      </c>
      <c r="BF13" s="20">
        <v>37</v>
      </c>
      <c r="BG13" s="20">
        <v>37</v>
      </c>
      <c r="BH13" s="20">
        <v>34</v>
      </c>
      <c r="BI13" s="20">
        <v>29</v>
      </c>
      <c r="BJ13" s="20">
        <v>22</v>
      </c>
      <c r="BK13" s="20"/>
      <c r="BL13" s="20"/>
      <c r="BM13" s="20"/>
    </row>
    <row r="14" spans="1:65" hidden="1" outlineLevel="1" x14ac:dyDescent="0.3">
      <c r="A14" s="52" t="s">
        <v>60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>
        <v>37</v>
      </c>
      <c r="AW14" s="20">
        <v>36</v>
      </c>
      <c r="AX14" s="20">
        <v>37</v>
      </c>
      <c r="AY14" s="20">
        <v>36</v>
      </c>
      <c r="AZ14" s="20">
        <v>33</v>
      </c>
      <c r="BA14" s="20">
        <v>30</v>
      </c>
      <c r="BB14" s="20">
        <v>30</v>
      </c>
      <c r="BC14" s="20">
        <v>29</v>
      </c>
      <c r="BD14" s="20">
        <v>28</v>
      </c>
      <c r="BE14" s="20">
        <v>17</v>
      </c>
      <c r="BF14" s="20">
        <v>17</v>
      </c>
      <c r="BG14" s="20">
        <v>14</v>
      </c>
      <c r="BH14" s="20">
        <v>14</v>
      </c>
      <c r="BI14" s="20">
        <v>10</v>
      </c>
      <c r="BJ14" s="20">
        <v>10</v>
      </c>
      <c r="BK14" s="20"/>
      <c r="BL14" s="20"/>
      <c r="BM14" s="20"/>
    </row>
    <row r="15" spans="1:65" collapsed="1" x14ac:dyDescent="0.3">
      <c r="A15" s="2" t="s">
        <v>2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BJ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>
        <f t="shared" si="3"/>
        <v>406</v>
      </c>
      <c r="AW15" s="20">
        <f t="shared" si="3"/>
        <v>397</v>
      </c>
      <c r="AX15" s="20">
        <f t="shared" si="3"/>
        <v>385</v>
      </c>
      <c r="AY15" s="20">
        <f t="shared" si="3"/>
        <v>323</v>
      </c>
      <c r="AZ15" s="20">
        <f t="shared" si="3"/>
        <v>317</v>
      </c>
      <c r="BA15" s="20">
        <f t="shared" si="3"/>
        <v>318</v>
      </c>
      <c r="BB15" s="20">
        <f t="shared" si="3"/>
        <v>303</v>
      </c>
      <c r="BC15" s="20">
        <f t="shared" si="3"/>
        <v>280</v>
      </c>
      <c r="BD15" s="20">
        <f t="shared" si="3"/>
        <v>272</v>
      </c>
      <c r="BE15" s="20">
        <f t="shared" si="3"/>
        <v>252</v>
      </c>
      <c r="BF15" s="20">
        <f t="shared" si="3"/>
        <v>239</v>
      </c>
      <c r="BG15" s="20">
        <f t="shared" si="3"/>
        <v>214</v>
      </c>
      <c r="BH15" s="20">
        <f t="shared" si="3"/>
        <v>224</v>
      </c>
      <c r="BI15" s="20">
        <f t="shared" si="3"/>
        <v>206</v>
      </c>
      <c r="BJ15" s="20">
        <f t="shared" si="3"/>
        <v>190</v>
      </c>
      <c r="BK15" s="20"/>
      <c r="BL15" s="20"/>
      <c r="BM15" s="20"/>
    </row>
    <row r="16" spans="1:65" hidden="1" outlineLevel="1" x14ac:dyDescent="0.3">
      <c r="A16" s="52" t="s">
        <v>49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>
        <v>412</v>
      </c>
      <c r="AW16" s="20">
        <v>373</v>
      </c>
      <c r="AX16" s="20">
        <v>370</v>
      </c>
      <c r="AY16" s="20">
        <v>346</v>
      </c>
      <c r="AZ16" s="20">
        <v>340</v>
      </c>
      <c r="BA16" s="20">
        <v>338</v>
      </c>
      <c r="BB16" s="20">
        <v>313</v>
      </c>
      <c r="BC16" s="20">
        <v>297</v>
      </c>
      <c r="BD16" s="20">
        <v>255</v>
      </c>
      <c r="BE16" s="20">
        <v>244</v>
      </c>
      <c r="BF16" s="20">
        <v>235</v>
      </c>
      <c r="BG16" s="20">
        <v>228</v>
      </c>
      <c r="BH16" s="20">
        <v>231</v>
      </c>
      <c r="BI16" s="20">
        <v>224</v>
      </c>
      <c r="BJ16" s="20">
        <v>208</v>
      </c>
      <c r="BK16" s="20"/>
      <c r="BL16" s="20"/>
      <c r="BM16" s="20"/>
    </row>
    <row r="17" spans="1:65" hidden="1" outlineLevel="1" x14ac:dyDescent="0.3">
      <c r="A17" s="52" t="s">
        <v>48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>
        <v>1</v>
      </c>
      <c r="AW17" s="20">
        <v>1</v>
      </c>
      <c r="AX17" s="20">
        <v>3</v>
      </c>
      <c r="AY17" s="20">
        <v>3</v>
      </c>
      <c r="AZ17" s="20">
        <v>3</v>
      </c>
      <c r="BA17" s="20">
        <v>3</v>
      </c>
      <c r="BB17" s="20">
        <v>3</v>
      </c>
      <c r="BC17" s="20">
        <v>3</v>
      </c>
      <c r="BD17" s="20">
        <v>3</v>
      </c>
      <c r="BE17" s="20">
        <v>3</v>
      </c>
      <c r="BF17" s="20">
        <v>1</v>
      </c>
      <c r="BG17" s="20">
        <v>3</v>
      </c>
      <c r="BH17" s="20">
        <v>3</v>
      </c>
      <c r="BI17" s="20">
        <v>3</v>
      </c>
      <c r="BJ17" s="20">
        <v>4</v>
      </c>
      <c r="BK17" s="20"/>
      <c r="BL17" s="20"/>
      <c r="BM17" s="20"/>
    </row>
    <row r="18" spans="1:65" hidden="1" outlineLevel="1" x14ac:dyDescent="0.3">
      <c r="A18" s="52" t="s">
        <v>50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>
        <v>102</v>
      </c>
      <c r="AW18" s="20">
        <v>92</v>
      </c>
      <c r="AX18" s="20">
        <v>84</v>
      </c>
      <c r="AY18" s="20">
        <v>71</v>
      </c>
      <c r="AZ18" s="20">
        <v>74</v>
      </c>
      <c r="BA18" s="20">
        <v>75</v>
      </c>
      <c r="BB18" s="20">
        <v>69</v>
      </c>
      <c r="BC18" s="20">
        <v>61</v>
      </c>
      <c r="BD18" s="20">
        <v>65</v>
      </c>
      <c r="BE18" s="20">
        <v>58</v>
      </c>
      <c r="BF18" s="20">
        <v>54</v>
      </c>
      <c r="BG18" s="20">
        <v>54</v>
      </c>
      <c r="BH18" s="20">
        <v>51</v>
      </c>
      <c r="BI18" s="20">
        <v>48</v>
      </c>
      <c r="BJ18" s="20">
        <v>45</v>
      </c>
      <c r="BK18" s="20"/>
      <c r="BL18" s="20"/>
      <c r="BM18" s="20"/>
    </row>
    <row r="19" spans="1:65" collapsed="1" x14ac:dyDescent="0.3">
      <c r="A19" s="2" t="s">
        <v>4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38">
        <f t="shared" ref="X19:AO19" si="4">SUM(X16:X18)</f>
        <v>485</v>
      </c>
      <c r="Y19" s="38">
        <f t="shared" si="4"/>
        <v>571</v>
      </c>
      <c r="Z19" s="38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BJ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>
        <f t="shared" si="5"/>
        <v>515</v>
      </c>
      <c r="AW19" s="20">
        <f t="shared" si="5"/>
        <v>466</v>
      </c>
      <c r="AX19" s="20">
        <f t="shared" si="5"/>
        <v>457</v>
      </c>
      <c r="AY19" s="20">
        <f t="shared" si="5"/>
        <v>420</v>
      </c>
      <c r="AZ19" s="20">
        <f t="shared" si="5"/>
        <v>417</v>
      </c>
      <c r="BA19" s="20">
        <f t="shared" si="5"/>
        <v>416</v>
      </c>
      <c r="BB19" s="20">
        <f t="shared" si="5"/>
        <v>385</v>
      </c>
      <c r="BC19" s="20">
        <f t="shared" si="5"/>
        <v>361</v>
      </c>
      <c r="BD19" s="20">
        <f t="shared" si="5"/>
        <v>323</v>
      </c>
      <c r="BE19" s="20">
        <f t="shared" si="5"/>
        <v>305</v>
      </c>
      <c r="BF19" s="20">
        <f t="shared" si="5"/>
        <v>290</v>
      </c>
      <c r="BG19" s="20">
        <f t="shared" si="5"/>
        <v>285</v>
      </c>
      <c r="BH19" s="20">
        <f t="shared" si="5"/>
        <v>285</v>
      </c>
      <c r="BI19" s="20">
        <f t="shared" si="5"/>
        <v>275</v>
      </c>
      <c r="BJ19" s="20">
        <f t="shared" si="5"/>
        <v>257</v>
      </c>
      <c r="BK19" s="20"/>
      <c r="BL19" s="20"/>
      <c r="BM19" s="20"/>
    </row>
    <row r="20" spans="1:65" hidden="1" outlineLevel="1" x14ac:dyDescent="0.3">
      <c r="A20" s="52" t="s">
        <v>61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38">
        <v>159</v>
      </c>
      <c r="Y20" s="38">
        <v>179</v>
      </c>
      <c r="Z20" s="38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>
        <v>189</v>
      </c>
      <c r="AW20" s="20">
        <v>142</v>
      </c>
      <c r="AX20" s="20">
        <v>166</v>
      </c>
      <c r="AY20" s="20">
        <v>134</v>
      </c>
      <c r="AZ20" s="20">
        <v>134</v>
      </c>
      <c r="BA20" s="20">
        <v>130</v>
      </c>
      <c r="BB20" s="20">
        <v>130</v>
      </c>
      <c r="BC20" s="20">
        <v>121</v>
      </c>
      <c r="BD20" s="20">
        <v>121</v>
      </c>
      <c r="BE20" s="20">
        <v>111</v>
      </c>
      <c r="BF20" s="20">
        <v>109</v>
      </c>
      <c r="BG20" s="20">
        <v>107</v>
      </c>
      <c r="BH20" s="20">
        <v>112</v>
      </c>
      <c r="BI20" s="20">
        <v>104</v>
      </c>
      <c r="BJ20" s="20">
        <v>99</v>
      </c>
      <c r="BK20" s="20"/>
      <c r="BL20" s="20"/>
      <c r="BM20" s="20"/>
    </row>
    <row r="21" spans="1:65" collapsed="1" x14ac:dyDescent="0.3">
      <c r="A21" s="2" t="s">
        <v>1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BJ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>
        <f t="shared" si="6"/>
        <v>189</v>
      </c>
      <c r="AW21" s="20">
        <f t="shared" si="6"/>
        <v>142</v>
      </c>
      <c r="AX21" s="20">
        <f t="shared" si="6"/>
        <v>166</v>
      </c>
      <c r="AY21" s="20">
        <f t="shared" si="6"/>
        <v>134</v>
      </c>
      <c r="AZ21" s="20">
        <f t="shared" si="6"/>
        <v>134</v>
      </c>
      <c r="BA21" s="20">
        <f t="shared" si="6"/>
        <v>130</v>
      </c>
      <c r="BB21" s="20">
        <f t="shared" si="6"/>
        <v>130</v>
      </c>
      <c r="BC21" s="20">
        <f t="shared" si="6"/>
        <v>121</v>
      </c>
      <c r="BD21" s="20">
        <f t="shared" si="6"/>
        <v>121</v>
      </c>
      <c r="BE21" s="20">
        <f t="shared" si="6"/>
        <v>111</v>
      </c>
      <c r="BF21" s="20">
        <f t="shared" si="6"/>
        <v>109</v>
      </c>
      <c r="BG21" s="20">
        <f t="shared" si="6"/>
        <v>107</v>
      </c>
      <c r="BH21" s="20">
        <f t="shared" si="6"/>
        <v>112</v>
      </c>
      <c r="BI21" s="20">
        <f t="shared" si="6"/>
        <v>104</v>
      </c>
      <c r="BJ21" s="20">
        <f t="shared" si="6"/>
        <v>99</v>
      </c>
      <c r="BK21" s="20"/>
      <c r="BL21" s="20"/>
      <c r="BM21" s="20"/>
    </row>
    <row r="22" spans="1:65" hidden="1" outlineLevel="1" x14ac:dyDescent="0.3">
      <c r="A22" s="52" t="s">
        <v>62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>
        <v>95</v>
      </c>
      <c r="AW22" s="20">
        <v>82</v>
      </c>
      <c r="AX22" s="20">
        <v>82</v>
      </c>
      <c r="AY22" s="20">
        <v>88</v>
      </c>
      <c r="AZ22" s="20">
        <v>75</v>
      </c>
      <c r="BA22" s="20">
        <v>80</v>
      </c>
      <c r="BB22" s="20">
        <v>70</v>
      </c>
      <c r="BC22" s="20">
        <v>61</v>
      </c>
      <c r="BD22" s="20">
        <v>51</v>
      </c>
      <c r="BE22" s="20">
        <v>46</v>
      </c>
      <c r="BF22" s="20">
        <v>43</v>
      </c>
      <c r="BG22" s="20">
        <v>48</v>
      </c>
      <c r="BH22" s="20">
        <v>44</v>
      </c>
      <c r="BI22" s="20">
        <v>41</v>
      </c>
      <c r="BJ22" s="20">
        <v>34</v>
      </c>
      <c r="BK22" s="20"/>
      <c r="BL22" s="20"/>
      <c r="BM22" s="20"/>
    </row>
    <row r="23" spans="1:65" collapsed="1" x14ac:dyDescent="0.3">
      <c r="A23" s="2" t="s">
        <v>5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4"/>
      <c r="O23" s="44"/>
      <c r="P23" s="44"/>
      <c r="Q23" s="44"/>
      <c r="R23" s="44">
        <f>SUM(R22)</f>
        <v>23</v>
      </c>
      <c r="S23" s="44">
        <f>SUM(S22)</f>
        <v>23</v>
      </c>
      <c r="T23" s="44">
        <f>SUM(T22)</f>
        <v>30</v>
      </c>
      <c r="U23" s="44">
        <f>SUM(U22)</f>
        <v>47</v>
      </c>
      <c r="V23" s="44">
        <f>SUM(V22)</f>
        <v>67</v>
      </c>
      <c r="W23" s="44"/>
      <c r="X23" s="44">
        <f>SUM(X22)</f>
        <v>118</v>
      </c>
      <c r="Y23" s="44">
        <v>124</v>
      </c>
      <c r="Z23" s="44">
        <f t="shared" ref="Z23:BJ23" si="7">SUM(Z22)</f>
        <v>146</v>
      </c>
      <c r="AA23" s="44">
        <f t="shared" si="7"/>
        <v>146</v>
      </c>
      <c r="AB23" s="44">
        <f t="shared" si="7"/>
        <v>181</v>
      </c>
      <c r="AC23" s="44">
        <f t="shared" si="7"/>
        <v>191</v>
      </c>
      <c r="AD23" s="44">
        <f t="shared" si="7"/>
        <v>184</v>
      </c>
      <c r="AE23" s="44">
        <f t="shared" si="7"/>
        <v>181</v>
      </c>
      <c r="AF23" s="44">
        <f t="shared" si="7"/>
        <v>189</v>
      </c>
      <c r="AG23" s="44">
        <f t="shared" si="7"/>
        <v>186</v>
      </c>
      <c r="AH23" s="44">
        <f t="shared" si="7"/>
        <v>181</v>
      </c>
      <c r="AI23" s="44">
        <f t="shared" si="7"/>
        <v>177</v>
      </c>
      <c r="AJ23" s="44">
        <f t="shared" si="7"/>
        <v>158</v>
      </c>
      <c r="AK23" s="44">
        <f t="shared" si="7"/>
        <v>155</v>
      </c>
      <c r="AL23" s="44">
        <f t="shared" si="7"/>
        <v>156</v>
      </c>
      <c r="AM23" s="44">
        <f t="shared" si="7"/>
        <v>153</v>
      </c>
      <c r="AN23" s="44">
        <f t="shared" si="7"/>
        <v>141</v>
      </c>
      <c r="AO23" s="44">
        <f t="shared" si="7"/>
        <v>136</v>
      </c>
      <c r="AP23" s="44">
        <f t="shared" si="7"/>
        <v>134</v>
      </c>
      <c r="AQ23" s="44">
        <f t="shared" si="7"/>
        <v>120</v>
      </c>
      <c r="AR23" s="44">
        <f t="shared" si="7"/>
        <v>118</v>
      </c>
      <c r="AS23" s="44">
        <f t="shared" si="7"/>
        <v>107</v>
      </c>
      <c r="AT23" s="44">
        <f t="shared" si="7"/>
        <v>107</v>
      </c>
      <c r="AU23" s="44">
        <f t="shared" si="7"/>
        <v>103</v>
      </c>
      <c r="AV23" s="44">
        <f t="shared" si="7"/>
        <v>95</v>
      </c>
      <c r="AW23" s="44">
        <f t="shared" si="7"/>
        <v>82</v>
      </c>
      <c r="AX23" s="44">
        <f t="shared" si="7"/>
        <v>82</v>
      </c>
      <c r="AY23" s="44">
        <f t="shared" si="7"/>
        <v>88</v>
      </c>
      <c r="AZ23" s="44">
        <f t="shared" si="7"/>
        <v>75</v>
      </c>
      <c r="BA23" s="44">
        <f t="shared" si="7"/>
        <v>80</v>
      </c>
      <c r="BB23" s="44">
        <f t="shared" si="7"/>
        <v>70</v>
      </c>
      <c r="BC23" s="44">
        <f t="shared" si="7"/>
        <v>61</v>
      </c>
      <c r="BD23" s="44">
        <f t="shared" si="7"/>
        <v>51</v>
      </c>
      <c r="BE23" s="44">
        <f t="shared" si="7"/>
        <v>46</v>
      </c>
      <c r="BF23" s="44">
        <f t="shared" si="7"/>
        <v>43</v>
      </c>
      <c r="BG23" s="44">
        <f t="shared" si="7"/>
        <v>48</v>
      </c>
      <c r="BH23" s="44">
        <f t="shared" si="7"/>
        <v>44</v>
      </c>
      <c r="BI23" s="44">
        <f t="shared" si="7"/>
        <v>41</v>
      </c>
      <c r="BJ23" s="44">
        <f t="shared" si="7"/>
        <v>34</v>
      </c>
      <c r="BK23" s="44"/>
      <c r="BL23" s="44"/>
      <c r="BM23" s="44"/>
    </row>
    <row r="24" spans="1:65" ht="15" thickBot="1" x14ac:dyDescent="0.35">
      <c r="A24" s="45" t="s">
        <v>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6"/>
      <c r="O24" s="46"/>
      <c r="P24" s="46"/>
      <c r="Q24" s="46"/>
      <c r="R24" s="46">
        <f>SUM(R10,R15,R19,R21,R23)</f>
        <v>299</v>
      </c>
      <c r="S24" s="46">
        <f>SUM(S10,S15,S19,S21,S23)</f>
        <v>350</v>
      </c>
      <c r="T24" s="46">
        <f>SUM(T10,T15,T19,T21,T23)</f>
        <v>554</v>
      </c>
      <c r="U24" s="46">
        <f>SUM(U10,U15,U19,U21,U23)</f>
        <v>637</v>
      </c>
      <c r="V24" s="46">
        <f>SUM(V10,V15,V19,V21,V23)</f>
        <v>842</v>
      </c>
      <c r="W24" s="46"/>
      <c r="X24" s="46">
        <f t="shared" ref="X24:BJ24" si="8">SUM(X10,X15,X19,X21,X23)</f>
        <v>1574</v>
      </c>
      <c r="Y24" s="46">
        <f t="shared" si="8"/>
        <v>1826</v>
      </c>
      <c r="Z24" s="46">
        <f t="shared" si="8"/>
        <v>1952</v>
      </c>
      <c r="AA24" s="46">
        <f t="shared" si="8"/>
        <v>2067</v>
      </c>
      <c r="AB24" s="46">
        <f t="shared" si="8"/>
        <v>2707</v>
      </c>
      <c r="AC24" s="46">
        <f t="shared" si="8"/>
        <v>2977</v>
      </c>
      <c r="AD24" s="46">
        <f t="shared" si="8"/>
        <v>3018</v>
      </c>
      <c r="AE24" s="46">
        <f t="shared" si="8"/>
        <v>3134</v>
      </c>
      <c r="AF24" s="46">
        <f t="shared" si="8"/>
        <v>3198</v>
      </c>
      <c r="AG24" s="46">
        <f t="shared" si="8"/>
        <v>3230</v>
      </c>
      <c r="AH24" s="46">
        <f t="shared" si="8"/>
        <v>3184</v>
      </c>
      <c r="AI24" s="46">
        <f t="shared" si="8"/>
        <v>3165</v>
      </c>
      <c r="AJ24" s="46">
        <f t="shared" si="8"/>
        <v>3133</v>
      </c>
      <c r="AK24" s="46">
        <f t="shared" si="8"/>
        <v>2950</v>
      </c>
      <c r="AL24" s="46">
        <f t="shared" si="8"/>
        <v>2901</v>
      </c>
      <c r="AM24" s="46">
        <f t="shared" si="8"/>
        <v>2909</v>
      </c>
      <c r="AN24" s="46">
        <f t="shared" si="8"/>
        <v>2724</v>
      </c>
      <c r="AO24" s="46">
        <f t="shared" si="8"/>
        <v>2571</v>
      </c>
      <c r="AP24" s="46">
        <f t="shared" si="8"/>
        <v>2393</v>
      </c>
      <c r="AQ24" s="46">
        <f t="shared" si="8"/>
        <v>2198</v>
      </c>
      <c r="AR24" s="46">
        <f t="shared" si="8"/>
        <v>2067</v>
      </c>
      <c r="AS24" s="46">
        <f t="shared" si="8"/>
        <v>2047</v>
      </c>
      <c r="AT24" s="46">
        <f t="shared" si="8"/>
        <v>1973</v>
      </c>
      <c r="AU24" s="46">
        <f t="shared" si="8"/>
        <v>1867</v>
      </c>
      <c r="AV24" s="46">
        <f t="shared" si="8"/>
        <v>1799</v>
      </c>
      <c r="AW24" s="46">
        <f t="shared" si="8"/>
        <v>1636</v>
      </c>
      <c r="AX24" s="46">
        <f t="shared" si="8"/>
        <v>1625</v>
      </c>
      <c r="AY24" s="46">
        <f t="shared" si="8"/>
        <v>1458</v>
      </c>
      <c r="AZ24" s="46">
        <f t="shared" si="8"/>
        <v>1430</v>
      </c>
      <c r="BA24" s="46">
        <f t="shared" si="8"/>
        <v>1422</v>
      </c>
      <c r="BB24" s="46">
        <f t="shared" si="8"/>
        <v>1336</v>
      </c>
      <c r="BC24" s="46">
        <f t="shared" si="8"/>
        <v>1261</v>
      </c>
      <c r="BD24" s="46">
        <f t="shared" si="8"/>
        <v>1172</v>
      </c>
      <c r="BE24" s="46">
        <f t="shared" si="8"/>
        <v>1101</v>
      </c>
      <c r="BF24" s="46">
        <f t="shared" si="8"/>
        <v>1026</v>
      </c>
      <c r="BG24" s="46">
        <f t="shared" si="8"/>
        <v>989</v>
      </c>
      <c r="BH24" s="46">
        <f t="shared" si="8"/>
        <v>995</v>
      </c>
      <c r="BI24" s="46">
        <f t="shared" si="8"/>
        <v>950</v>
      </c>
      <c r="BJ24" s="46">
        <f t="shared" si="8"/>
        <v>878</v>
      </c>
      <c r="BK24" s="46"/>
      <c r="BL24" s="46"/>
      <c r="BM24" s="46"/>
    </row>
    <row r="27" spans="1:65" ht="15" thickBot="1" x14ac:dyDescent="0.35">
      <c r="A27" s="35" t="s">
        <v>74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</row>
    <row r="28" spans="1:65" ht="15" thickTop="1" x14ac:dyDescent="0.3">
      <c r="A28" s="2" t="s">
        <v>3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BJ28" si="9">Y10-X10</f>
        <v>93</v>
      </c>
      <c r="Z28" s="20">
        <f t="shared" si="9"/>
        <v>39</v>
      </c>
      <c r="AA28" s="20">
        <f t="shared" si="9"/>
        <v>123</v>
      </c>
      <c r="AB28" s="20">
        <f t="shared" si="9"/>
        <v>204</v>
      </c>
      <c r="AC28" s="20">
        <f t="shared" si="9"/>
        <v>98</v>
      </c>
      <c r="AD28" s="20">
        <f t="shared" si="9"/>
        <v>37</v>
      </c>
      <c r="AE28" s="20">
        <f t="shared" si="9"/>
        <v>81</v>
      </c>
      <c r="AF28" s="20">
        <f t="shared" si="9"/>
        <v>17</v>
      </c>
      <c r="AG28" s="20">
        <f t="shared" si="9"/>
        <v>52</v>
      </c>
      <c r="AH28" s="20">
        <f t="shared" si="9"/>
        <v>-29</v>
      </c>
      <c r="AI28" s="20">
        <f t="shared" si="9"/>
        <v>12</v>
      </c>
      <c r="AJ28" s="20">
        <f t="shared" si="9"/>
        <v>-13</v>
      </c>
      <c r="AK28" s="20">
        <f t="shared" si="9"/>
        <v>-99</v>
      </c>
      <c r="AL28" s="20">
        <f t="shared" si="9"/>
        <v>-52</v>
      </c>
      <c r="AM28" s="20">
        <f t="shared" si="9"/>
        <v>-1</v>
      </c>
      <c r="AN28" s="20">
        <f t="shared" si="9"/>
        <v>-45</v>
      </c>
      <c r="AO28" s="20">
        <f t="shared" si="9"/>
        <v>-69</v>
      </c>
      <c r="AP28" s="20">
        <f t="shared" si="9"/>
        <v>-99</v>
      </c>
      <c r="AQ28" s="20">
        <f t="shared" si="9"/>
        <v>-68</v>
      </c>
      <c r="AR28" s="20">
        <f t="shared" si="9"/>
        <v>-56</v>
      </c>
      <c r="AS28" s="20">
        <f t="shared" si="9"/>
        <v>19</v>
      </c>
      <c r="AT28" s="20">
        <f t="shared" si="9"/>
        <v>-36</v>
      </c>
      <c r="AU28" s="20">
        <f t="shared" si="9"/>
        <v>-27</v>
      </c>
      <c r="AV28" s="20">
        <f t="shared" si="9"/>
        <v>-42</v>
      </c>
      <c r="AW28" s="20">
        <f t="shared" si="9"/>
        <v>-45</v>
      </c>
      <c r="AX28" s="20">
        <f t="shared" si="9"/>
        <v>-14</v>
      </c>
      <c r="AY28" s="20">
        <f t="shared" si="9"/>
        <v>-42</v>
      </c>
      <c r="AZ28" s="20">
        <f t="shared" si="9"/>
        <v>-6</v>
      </c>
      <c r="BA28" s="20">
        <f t="shared" si="9"/>
        <v>-9</v>
      </c>
      <c r="BB28" s="20">
        <f t="shared" si="9"/>
        <v>-30</v>
      </c>
      <c r="BC28" s="20">
        <f t="shared" si="9"/>
        <v>-10</v>
      </c>
      <c r="BD28" s="20">
        <f t="shared" si="9"/>
        <v>-33</v>
      </c>
      <c r="BE28" s="20">
        <f t="shared" si="9"/>
        <v>-18</v>
      </c>
      <c r="BF28" s="20">
        <f t="shared" si="9"/>
        <v>-42</v>
      </c>
      <c r="BG28" s="20">
        <f t="shared" si="9"/>
        <v>-10</v>
      </c>
      <c r="BH28" s="20">
        <f t="shared" si="9"/>
        <v>-5</v>
      </c>
      <c r="BI28" s="20">
        <f t="shared" si="9"/>
        <v>-6</v>
      </c>
      <c r="BJ28" s="20">
        <f t="shared" si="9"/>
        <v>-26</v>
      </c>
      <c r="BK28" s="20"/>
      <c r="BL28" s="20"/>
      <c r="BM28" s="20"/>
    </row>
    <row r="29" spans="1:65" x14ac:dyDescent="0.3">
      <c r="A29" s="2" t="s">
        <v>2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41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BJ29" si="10">Y15-X15</f>
        <v>47</v>
      </c>
      <c r="Z29" s="20">
        <f t="shared" si="10"/>
        <v>53</v>
      </c>
      <c r="AA29" s="20">
        <f t="shared" si="10"/>
        <v>84</v>
      </c>
      <c r="AB29" s="20">
        <f t="shared" si="10"/>
        <v>102</v>
      </c>
      <c r="AC29" s="20">
        <f t="shared" si="10"/>
        <v>69</v>
      </c>
      <c r="AD29" s="20">
        <f t="shared" si="10"/>
        <v>29</v>
      </c>
      <c r="AE29" s="20">
        <f t="shared" si="10"/>
        <v>58</v>
      </c>
      <c r="AF29" s="20">
        <f t="shared" si="10"/>
        <v>9</v>
      </c>
      <c r="AG29" s="20">
        <f t="shared" si="10"/>
        <v>-19</v>
      </c>
      <c r="AH29" s="20">
        <f t="shared" si="10"/>
        <v>18</v>
      </c>
      <c r="AI29" s="20">
        <f t="shared" si="10"/>
        <v>-8</v>
      </c>
      <c r="AJ29" s="20">
        <f t="shared" si="10"/>
        <v>10</v>
      </c>
      <c r="AK29" s="20">
        <f t="shared" si="10"/>
        <v>-26</v>
      </c>
      <c r="AL29" s="20">
        <f t="shared" si="10"/>
        <v>-7</v>
      </c>
      <c r="AM29" s="20">
        <f t="shared" si="10"/>
        <v>-20</v>
      </c>
      <c r="AN29" s="20">
        <f t="shared" si="10"/>
        <v>-54</v>
      </c>
      <c r="AO29" s="20">
        <f t="shared" si="10"/>
        <v>-52</v>
      </c>
      <c r="AP29" s="20">
        <f t="shared" si="10"/>
        <v>-55</v>
      </c>
      <c r="AQ29" s="20">
        <f t="shared" si="10"/>
        <v>-33</v>
      </c>
      <c r="AR29" s="20">
        <f t="shared" si="10"/>
        <v>-45</v>
      </c>
      <c r="AS29" s="20">
        <f t="shared" si="10"/>
        <v>-30</v>
      </c>
      <c r="AT29" s="20">
        <f t="shared" si="10"/>
        <v>-33</v>
      </c>
      <c r="AU29" s="20">
        <f t="shared" si="10"/>
        <v>-38</v>
      </c>
      <c r="AV29" s="20">
        <f t="shared" si="10"/>
        <v>-10</v>
      </c>
      <c r="AW29" s="20">
        <f t="shared" si="10"/>
        <v>-9</v>
      </c>
      <c r="AX29" s="20">
        <f t="shared" si="10"/>
        <v>-12</v>
      </c>
      <c r="AY29" s="20">
        <f t="shared" si="10"/>
        <v>-62</v>
      </c>
      <c r="AZ29" s="20">
        <f t="shared" si="10"/>
        <v>-6</v>
      </c>
      <c r="BA29" s="20">
        <f t="shared" si="10"/>
        <v>1</v>
      </c>
      <c r="BB29" s="20">
        <f t="shared" si="10"/>
        <v>-15</v>
      </c>
      <c r="BC29" s="20">
        <f t="shared" si="10"/>
        <v>-23</v>
      </c>
      <c r="BD29" s="20">
        <f t="shared" si="10"/>
        <v>-8</v>
      </c>
      <c r="BE29" s="20">
        <f t="shared" si="10"/>
        <v>-20</v>
      </c>
      <c r="BF29" s="20">
        <f t="shared" si="10"/>
        <v>-13</v>
      </c>
      <c r="BG29" s="20">
        <f t="shared" si="10"/>
        <v>-25</v>
      </c>
      <c r="BH29" s="20">
        <f t="shared" si="10"/>
        <v>10</v>
      </c>
      <c r="BI29" s="20">
        <f t="shared" si="10"/>
        <v>-18</v>
      </c>
      <c r="BJ29" s="20">
        <f t="shared" si="10"/>
        <v>-16</v>
      </c>
      <c r="BK29" s="20"/>
      <c r="BL29" s="20"/>
      <c r="BM29" s="20"/>
    </row>
    <row r="30" spans="1:65" x14ac:dyDescent="0.3">
      <c r="A30" s="2" t="s">
        <v>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41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BJ30" si="11">Y19-X19</f>
        <v>86</v>
      </c>
      <c r="Z30" s="20">
        <f t="shared" si="11"/>
        <v>42</v>
      </c>
      <c r="AA30" s="20">
        <f t="shared" si="11"/>
        <v>-76</v>
      </c>
      <c r="AB30" s="20">
        <f t="shared" si="11"/>
        <v>112</v>
      </c>
      <c r="AC30" s="20">
        <f t="shared" si="11"/>
        <v>72</v>
      </c>
      <c r="AD30" s="20">
        <f t="shared" si="11"/>
        <v>-3</v>
      </c>
      <c r="AE30" s="20">
        <f t="shared" si="11"/>
        <v>-9</v>
      </c>
      <c r="AF30" s="20">
        <f t="shared" si="11"/>
        <v>33</v>
      </c>
      <c r="AG30" s="20">
        <f t="shared" si="11"/>
        <v>4</v>
      </c>
      <c r="AH30" s="20">
        <f t="shared" si="11"/>
        <v>-15</v>
      </c>
      <c r="AI30" s="20">
        <f t="shared" si="11"/>
        <v>-7</v>
      </c>
      <c r="AJ30" s="20">
        <f t="shared" si="11"/>
        <v>-6</v>
      </c>
      <c r="AK30" s="20">
        <f t="shared" si="11"/>
        <v>-36</v>
      </c>
      <c r="AL30" s="20">
        <f t="shared" si="11"/>
        <v>16</v>
      </c>
      <c r="AM30" s="20">
        <f t="shared" si="11"/>
        <v>15</v>
      </c>
      <c r="AN30" s="20">
        <f t="shared" si="11"/>
        <v>-52</v>
      </c>
      <c r="AO30" s="20">
        <f t="shared" si="11"/>
        <v>-25</v>
      </c>
      <c r="AP30" s="20">
        <f t="shared" si="11"/>
        <v>-24</v>
      </c>
      <c r="AQ30" s="20">
        <f t="shared" si="11"/>
        <v>-32</v>
      </c>
      <c r="AR30" s="20">
        <f t="shared" si="11"/>
        <v>-5</v>
      </c>
      <c r="AS30" s="20">
        <f t="shared" si="11"/>
        <v>-6</v>
      </c>
      <c r="AT30" s="20">
        <f t="shared" si="11"/>
        <v>-4</v>
      </c>
      <c r="AU30" s="20">
        <f t="shared" si="11"/>
        <v>-31</v>
      </c>
      <c r="AV30" s="20">
        <f t="shared" si="11"/>
        <v>-19</v>
      </c>
      <c r="AW30" s="20">
        <f t="shared" si="11"/>
        <v>-49</v>
      </c>
      <c r="AX30" s="20">
        <f t="shared" si="11"/>
        <v>-9</v>
      </c>
      <c r="AY30" s="20">
        <f t="shared" si="11"/>
        <v>-37</v>
      </c>
      <c r="AZ30" s="20">
        <f t="shared" si="11"/>
        <v>-3</v>
      </c>
      <c r="BA30" s="20">
        <f t="shared" si="11"/>
        <v>-1</v>
      </c>
      <c r="BB30" s="20">
        <f t="shared" si="11"/>
        <v>-31</v>
      </c>
      <c r="BC30" s="20">
        <f t="shared" si="11"/>
        <v>-24</v>
      </c>
      <c r="BD30" s="20">
        <f t="shared" si="11"/>
        <v>-38</v>
      </c>
      <c r="BE30" s="20">
        <f t="shared" si="11"/>
        <v>-18</v>
      </c>
      <c r="BF30" s="20">
        <f t="shared" si="11"/>
        <v>-15</v>
      </c>
      <c r="BG30" s="20">
        <f t="shared" si="11"/>
        <v>-5</v>
      </c>
      <c r="BH30" s="20">
        <f t="shared" si="11"/>
        <v>0</v>
      </c>
      <c r="BI30" s="20">
        <f t="shared" si="11"/>
        <v>-10</v>
      </c>
      <c r="BJ30" s="20">
        <f t="shared" si="11"/>
        <v>-18</v>
      </c>
      <c r="BK30" s="20"/>
      <c r="BL30" s="20"/>
      <c r="BM30" s="20"/>
    </row>
    <row r="31" spans="1:65" x14ac:dyDescent="0.3">
      <c r="A31" s="2" t="s">
        <v>1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41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BJ31" si="12">Y21-X21</f>
        <v>20</v>
      </c>
      <c r="Z31" s="20">
        <f t="shared" si="12"/>
        <v>-30</v>
      </c>
      <c r="AA31" s="20">
        <f t="shared" si="12"/>
        <v>-16</v>
      </c>
      <c r="AB31" s="20">
        <f t="shared" si="12"/>
        <v>187</v>
      </c>
      <c r="AC31" s="20">
        <f t="shared" si="12"/>
        <v>21</v>
      </c>
      <c r="AD31" s="20">
        <f t="shared" si="12"/>
        <v>-15</v>
      </c>
      <c r="AE31" s="20">
        <f t="shared" si="12"/>
        <v>-11</v>
      </c>
      <c r="AF31" s="20">
        <f t="shared" si="12"/>
        <v>-3</v>
      </c>
      <c r="AG31" s="20">
        <f t="shared" si="12"/>
        <v>-2</v>
      </c>
      <c r="AH31" s="20">
        <f t="shared" si="12"/>
        <v>-15</v>
      </c>
      <c r="AI31" s="20">
        <f t="shared" si="12"/>
        <v>-12</v>
      </c>
      <c r="AJ31" s="20">
        <f t="shared" si="12"/>
        <v>-4</v>
      </c>
      <c r="AK31" s="20">
        <f t="shared" si="12"/>
        <v>-19</v>
      </c>
      <c r="AL31" s="20">
        <f t="shared" si="12"/>
        <v>-7</v>
      </c>
      <c r="AM31" s="20">
        <f t="shared" si="12"/>
        <v>17</v>
      </c>
      <c r="AN31" s="20">
        <f t="shared" si="12"/>
        <v>-22</v>
      </c>
      <c r="AO31" s="20">
        <f t="shared" si="12"/>
        <v>-2</v>
      </c>
      <c r="AP31" s="20">
        <f t="shared" si="12"/>
        <v>2</v>
      </c>
      <c r="AQ31" s="20">
        <f t="shared" si="12"/>
        <v>-48</v>
      </c>
      <c r="AR31" s="20">
        <f t="shared" si="12"/>
        <v>-23</v>
      </c>
      <c r="AS31" s="20">
        <f t="shared" si="12"/>
        <v>8</v>
      </c>
      <c r="AT31" s="20">
        <f t="shared" si="12"/>
        <v>-1</v>
      </c>
      <c r="AU31" s="20">
        <f t="shared" si="12"/>
        <v>-6</v>
      </c>
      <c r="AV31" s="20">
        <f t="shared" si="12"/>
        <v>11</v>
      </c>
      <c r="AW31" s="20">
        <f t="shared" si="12"/>
        <v>-47</v>
      </c>
      <c r="AX31" s="20">
        <f t="shared" si="12"/>
        <v>24</v>
      </c>
      <c r="AY31" s="20">
        <f t="shared" si="12"/>
        <v>-32</v>
      </c>
      <c r="AZ31" s="20">
        <f t="shared" si="12"/>
        <v>0</v>
      </c>
      <c r="BA31" s="20">
        <f t="shared" si="12"/>
        <v>-4</v>
      </c>
      <c r="BB31" s="20">
        <f t="shared" si="12"/>
        <v>0</v>
      </c>
      <c r="BC31" s="20">
        <f t="shared" si="12"/>
        <v>-9</v>
      </c>
      <c r="BD31" s="20">
        <f t="shared" si="12"/>
        <v>0</v>
      </c>
      <c r="BE31" s="20">
        <f t="shared" si="12"/>
        <v>-10</v>
      </c>
      <c r="BF31" s="20">
        <f t="shared" si="12"/>
        <v>-2</v>
      </c>
      <c r="BG31" s="20">
        <f t="shared" si="12"/>
        <v>-2</v>
      </c>
      <c r="BH31" s="20">
        <f t="shared" si="12"/>
        <v>5</v>
      </c>
      <c r="BI31" s="20">
        <f t="shared" si="12"/>
        <v>-8</v>
      </c>
      <c r="BJ31" s="20">
        <f t="shared" si="12"/>
        <v>-5</v>
      </c>
      <c r="BK31" s="20"/>
      <c r="BL31" s="20"/>
      <c r="BM31" s="20"/>
    </row>
    <row r="32" spans="1:65" x14ac:dyDescent="0.3">
      <c r="A32" s="2" t="s">
        <v>5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50"/>
      <c r="O32" s="44"/>
      <c r="P32" s="44"/>
      <c r="Q32" s="44"/>
      <c r="R32" s="44"/>
      <c r="S32" s="44">
        <f t="shared" ref="S32:V33" si="13">S23-R23</f>
        <v>0</v>
      </c>
      <c r="T32" s="44">
        <f t="shared" si="13"/>
        <v>7</v>
      </c>
      <c r="U32" s="44">
        <f t="shared" si="13"/>
        <v>17</v>
      </c>
      <c r="V32" s="44">
        <f t="shared" si="13"/>
        <v>20</v>
      </c>
      <c r="W32" s="44"/>
      <c r="X32" s="44">
        <f>X23-V23</f>
        <v>51</v>
      </c>
      <c r="Y32" s="44">
        <f t="shared" ref="Y32:BJ32" si="14">Y23-X23</f>
        <v>6</v>
      </c>
      <c r="Z32" s="44">
        <f t="shared" si="14"/>
        <v>22</v>
      </c>
      <c r="AA32" s="44">
        <f t="shared" si="14"/>
        <v>0</v>
      </c>
      <c r="AB32" s="44">
        <f t="shared" si="14"/>
        <v>35</v>
      </c>
      <c r="AC32" s="44">
        <f t="shared" si="14"/>
        <v>10</v>
      </c>
      <c r="AD32" s="44">
        <f t="shared" si="14"/>
        <v>-7</v>
      </c>
      <c r="AE32" s="44">
        <f t="shared" si="14"/>
        <v>-3</v>
      </c>
      <c r="AF32" s="44">
        <f t="shared" si="14"/>
        <v>8</v>
      </c>
      <c r="AG32" s="44">
        <f t="shared" si="14"/>
        <v>-3</v>
      </c>
      <c r="AH32" s="44">
        <f t="shared" si="14"/>
        <v>-5</v>
      </c>
      <c r="AI32" s="44">
        <f t="shared" si="14"/>
        <v>-4</v>
      </c>
      <c r="AJ32" s="44">
        <f t="shared" si="14"/>
        <v>-19</v>
      </c>
      <c r="AK32" s="44">
        <f t="shared" si="14"/>
        <v>-3</v>
      </c>
      <c r="AL32" s="44">
        <f t="shared" si="14"/>
        <v>1</v>
      </c>
      <c r="AM32" s="44">
        <f t="shared" si="14"/>
        <v>-3</v>
      </c>
      <c r="AN32" s="44">
        <f t="shared" si="14"/>
        <v>-12</v>
      </c>
      <c r="AO32" s="44">
        <f t="shared" si="14"/>
        <v>-5</v>
      </c>
      <c r="AP32" s="44">
        <f t="shared" si="14"/>
        <v>-2</v>
      </c>
      <c r="AQ32" s="44">
        <f t="shared" si="14"/>
        <v>-14</v>
      </c>
      <c r="AR32" s="44">
        <f t="shared" si="14"/>
        <v>-2</v>
      </c>
      <c r="AS32" s="44">
        <f t="shared" si="14"/>
        <v>-11</v>
      </c>
      <c r="AT32" s="44">
        <f t="shared" si="14"/>
        <v>0</v>
      </c>
      <c r="AU32" s="44">
        <f t="shared" si="14"/>
        <v>-4</v>
      </c>
      <c r="AV32" s="44">
        <f t="shared" si="14"/>
        <v>-8</v>
      </c>
      <c r="AW32" s="44">
        <f t="shared" si="14"/>
        <v>-13</v>
      </c>
      <c r="AX32" s="44">
        <f t="shared" si="14"/>
        <v>0</v>
      </c>
      <c r="AY32" s="44">
        <f t="shared" si="14"/>
        <v>6</v>
      </c>
      <c r="AZ32" s="44">
        <f t="shared" si="14"/>
        <v>-13</v>
      </c>
      <c r="BA32" s="44">
        <f t="shared" si="14"/>
        <v>5</v>
      </c>
      <c r="BB32" s="44">
        <f t="shared" si="14"/>
        <v>-10</v>
      </c>
      <c r="BC32" s="44">
        <f t="shared" si="14"/>
        <v>-9</v>
      </c>
      <c r="BD32" s="44">
        <f t="shared" si="14"/>
        <v>-10</v>
      </c>
      <c r="BE32" s="44">
        <f t="shared" si="14"/>
        <v>-5</v>
      </c>
      <c r="BF32" s="44">
        <f t="shared" si="14"/>
        <v>-3</v>
      </c>
      <c r="BG32" s="44">
        <f t="shared" si="14"/>
        <v>5</v>
      </c>
      <c r="BH32" s="44">
        <f t="shared" si="14"/>
        <v>-4</v>
      </c>
      <c r="BI32" s="44">
        <f t="shared" si="14"/>
        <v>-3</v>
      </c>
      <c r="BJ32" s="44">
        <f t="shared" si="14"/>
        <v>-7</v>
      </c>
      <c r="BK32" s="44"/>
      <c r="BL32" s="44"/>
      <c r="BM32" s="44"/>
    </row>
    <row r="33" spans="1:65" ht="15" thickBot="1" x14ac:dyDescent="0.35">
      <c r="A33" s="45" t="s">
        <v>8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>
        <f t="shared" si="13"/>
        <v>51</v>
      </c>
      <c r="T33" s="49">
        <f t="shared" si="13"/>
        <v>204</v>
      </c>
      <c r="U33" s="49">
        <f t="shared" si="13"/>
        <v>83</v>
      </c>
      <c r="V33" s="49">
        <f t="shared" si="13"/>
        <v>205</v>
      </c>
      <c r="W33" s="49"/>
      <c r="X33" s="49">
        <f>X24-V24</f>
        <v>732</v>
      </c>
      <c r="Y33" s="49">
        <f t="shared" ref="Y33:BJ33" si="15">Y24-X24</f>
        <v>252</v>
      </c>
      <c r="Z33" s="49">
        <f t="shared" si="15"/>
        <v>126</v>
      </c>
      <c r="AA33" s="49">
        <f t="shared" si="15"/>
        <v>115</v>
      </c>
      <c r="AB33" s="49">
        <f t="shared" si="15"/>
        <v>640</v>
      </c>
      <c r="AC33" s="49">
        <f t="shared" si="15"/>
        <v>270</v>
      </c>
      <c r="AD33" s="49">
        <f t="shared" si="15"/>
        <v>41</v>
      </c>
      <c r="AE33" s="49">
        <f t="shared" si="15"/>
        <v>116</v>
      </c>
      <c r="AF33" s="49">
        <f t="shared" si="15"/>
        <v>64</v>
      </c>
      <c r="AG33" s="49">
        <f t="shared" si="15"/>
        <v>32</v>
      </c>
      <c r="AH33" s="49">
        <f t="shared" si="15"/>
        <v>-46</v>
      </c>
      <c r="AI33" s="49">
        <f t="shared" si="15"/>
        <v>-19</v>
      </c>
      <c r="AJ33" s="49">
        <f t="shared" si="15"/>
        <v>-32</v>
      </c>
      <c r="AK33" s="49">
        <f t="shared" si="15"/>
        <v>-183</v>
      </c>
      <c r="AL33" s="49">
        <f t="shared" si="15"/>
        <v>-49</v>
      </c>
      <c r="AM33" s="49">
        <f t="shared" si="15"/>
        <v>8</v>
      </c>
      <c r="AN33" s="49">
        <f t="shared" si="15"/>
        <v>-185</v>
      </c>
      <c r="AO33" s="49">
        <f t="shared" si="15"/>
        <v>-153</v>
      </c>
      <c r="AP33" s="49">
        <f t="shared" si="15"/>
        <v>-178</v>
      </c>
      <c r="AQ33" s="49">
        <f t="shared" si="15"/>
        <v>-195</v>
      </c>
      <c r="AR33" s="49">
        <f t="shared" si="15"/>
        <v>-131</v>
      </c>
      <c r="AS33" s="49">
        <f t="shared" si="15"/>
        <v>-20</v>
      </c>
      <c r="AT33" s="49">
        <f t="shared" si="15"/>
        <v>-74</v>
      </c>
      <c r="AU33" s="49">
        <f t="shared" si="15"/>
        <v>-106</v>
      </c>
      <c r="AV33" s="49">
        <f t="shared" si="15"/>
        <v>-68</v>
      </c>
      <c r="AW33" s="49">
        <f t="shared" si="15"/>
        <v>-163</v>
      </c>
      <c r="AX33" s="49">
        <f t="shared" si="15"/>
        <v>-11</v>
      </c>
      <c r="AY33" s="49">
        <f t="shared" si="15"/>
        <v>-167</v>
      </c>
      <c r="AZ33" s="49">
        <f t="shared" si="15"/>
        <v>-28</v>
      </c>
      <c r="BA33" s="49">
        <f t="shared" si="15"/>
        <v>-8</v>
      </c>
      <c r="BB33" s="49">
        <f t="shared" si="15"/>
        <v>-86</v>
      </c>
      <c r="BC33" s="49">
        <f t="shared" si="15"/>
        <v>-75</v>
      </c>
      <c r="BD33" s="49">
        <f t="shared" si="15"/>
        <v>-89</v>
      </c>
      <c r="BE33" s="49">
        <f t="shared" si="15"/>
        <v>-71</v>
      </c>
      <c r="BF33" s="49">
        <f t="shared" si="15"/>
        <v>-75</v>
      </c>
      <c r="BG33" s="49">
        <f t="shared" si="15"/>
        <v>-37</v>
      </c>
      <c r="BH33" s="49">
        <f t="shared" si="15"/>
        <v>6</v>
      </c>
      <c r="BI33" s="49">
        <f t="shared" si="15"/>
        <v>-45</v>
      </c>
      <c r="BJ33" s="49">
        <f t="shared" si="15"/>
        <v>-72</v>
      </c>
      <c r="BK33" s="49"/>
      <c r="BL33" s="49"/>
      <c r="BM33" s="49"/>
    </row>
    <row r="65" spans="6:49" x14ac:dyDescent="0.3">
      <c r="F65">
        <f>LOOKUP(10000, 4:4)</f>
        <v>26</v>
      </c>
      <c r="G65">
        <f>LOOKUP(10000, 5:5)</f>
        <v>14</v>
      </c>
      <c r="H65">
        <f>LOOKUP(10000, 6:6)</f>
        <v>103</v>
      </c>
      <c r="I65">
        <f>LOOKUP(10000, 7:7)</f>
        <v>121</v>
      </c>
      <c r="J65">
        <f>LOOKUP(10000, 8:8)</f>
        <v>13</v>
      </c>
      <c r="K65">
        <f>LOOKUP(10000, 9:9)</f>
        <v>21</v>
      </c>
      <c r="Q65">
        <f>LOOKUP(10000, 11:11)</f>
        <v>150</v>
      </c>
      <c r="R65">
        <f>LOOKUP(10000, 12:12)</f>
        <v>8</v>
      </c>
      <c r="S65">
        <f>LOOKUP(10000, 13:13)</f>
        <v>22</v>
      </c>
      <c r="T65">
        <f>LOOKUP(10000, 14:14)</f>
        <v>10</v>
      </c>
      <c r="AA65">
        <f>LOOKUP(10000, 16:16)</f>
        <v>208</v>
      </c>
      <c r="AB65">
        <f>LOOKUP(10000, 17:17)</f>
        <v>4</v>
      </c>
      <c r="AC65">
        <f>LOOKUP(10000, 18:18)</f>
        <v>45</v>
      </c>
      <c r="AL65">
        <f>LOOKUP(10000, 20:20)</f>
        <v>99</v>
      </c>
      <c r="AM65">
        <f>LOOKUP(10000, 22:22)</f>
        <v>34</v>
      </c>
      <c r="AS65">
        <f>LOOKUP(10000, 10:10)</f>
        <v>298</v>
      </c>
      <c r="AT65">
        <f>LOOKUP(10000, 15:15)</f>
        <v>190</v>
      </c>
      <c r="AU65">
        <f>LOOKUP(10000, 19:19)</f>
        <v>257</v>
      </c>
      <c r="AV65">
        <f>LOOKUP(10000, 21:21)</f>
        <v>99</v>
      </c>
      <c r="AW65">
        <f>LOOKUP(10000, 23:23)</f>
        <v>34</v>
      </c>
    </row>
  </sheetData>
  <conditionalFormatting sqref="BN10:XFD10 A10:BL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:XFD15 A15:BL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9:XFD19 A19:BL1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1:XFD21 A21:BL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3:XFD23 A23:BL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0:XFD20 A20:AW2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2 A22:AW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BM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BM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5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BN28:XFD32 A28:BL32</xm:sqref>
        </x14:conditionalFormatting>
        <x14:conditionalFormatting xmlns:xm="http://schemas.microsoft.com/office/excel/2006/main">
          <x14:cfRule type="iconSet" priority="12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BM28:BM32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4C002-0ED6-47CE-ADB8-8D29A5CFFF46}">
  <dimension ref="A1:BE27"/>
  <sheetViews>
    <sheetView topLeftCell="AA1" zoomScaleNormal="100" workbookViewId="0">
      <selection activeCell="BC22" sqref="BC22"/>
    </sheetView>
  </sheetViews>
  <sheetFormatPr baseColWidth="10" defaultRowHeight="14.4" x14ac:dyDescent="0.3"/>
  <cols>
    <col min="2" max="4" width="6.33203125" customWidth="1"/>
    <col min="5" max="5" width="7.109375" bestFit="1" customWidth="1"/>
    <col min="6" max="6" width="7.6640625" bestFit="1" customWidth="1"/>
    <col min="7" max="7" width="8" bestFit="1" customWidth="1"/>
    <col min="8" max="8" width="7.109375" bestFit="1" customWidth="1"/>
    <col min="9" max="9" width="8" bestFit="1" customWidth="1"/>
    <col min="10" max="50" width="7.109375" bestFit="1" customWidth="1"/>
    <col min="51" max="56" width="7" customWidth="1"/>
    <col min="57" max="57" width="7" bestFit="1" customWidth="1"/>
  </cols>
  <sheetData>
    <row r="1" spans="1:57" ht="36" x14ac:dyDescent="0.3">
      <c r="A1" s="22" t="s">
        <v>0</v>
      </c>
      <c r="B1" s="22">
        <v>43899</v>
      </c>
      <c r="C1" s="22">
        <v>43900</v>
      </c>
      <c r="D1" s="22">
        <v>43901</v>
      </c>
      <c r="E1" s="22">
        <v>43902</v>
      </c>
      <c r="F1" s="22">
        <v>43903</v>
      </c>
      <c r="G1" s="22">
        <v>43904</v>
      </c>
      <c r="H1" s="24">
        <v>43905</v>
      </c>
      <c r="I1" s="22">
        <v>43906</v>
      </c>
      <c r="J1" s="22">
        <v>43907</v>
      </c>
      <c r="K1" s="22">
        <v>43908</v>
      </c>
      <c r="L1" s="22">
        <v>43909</v>
      </c>
      <c r="M1" s="22">
        <v>43910</v>
      </c>
      <c r="N1" s="22">
        <v>43911</v>
      </c>
      <c r="O1" s="24">
        <v>43912</v>
      </c>
      <c r="P1" s="22">
        <v>43913</v>
      </c>
      <c r="Q1" s="22">
        <v>43914</v>
      </c>
      <c r="R1" s="22">
        <v>43915</v>
      </c>
      <c r="S1" s="22">
        <v>43916</v>
      </c>
      <c r="T1" s="22">
        <v>43917</v>
      </c>
      <c r="U1" s="22">
        <v>43918</v>
      </c>
      <c r="V1" s="25">
        <v>43919</v>
      </c>
      <c r="W1" s="22">
        <v>43920</v>
      </c>
      <c r="X1" s="22">
        <v>43921</v>
      </c>
      <c r="Y1" s="22">
        <v>43922</v>
      </c>
      <c r="Z1" s="22">
        <v>43923</v>
      </c>
      <c r="AA1" s="22">
        <v>43924</v>
      </c>
      <c r="AB1" s="22">
        <v>43925</v>
      </c>
      <c r="AC1" s="22">
        <v>43926</v>
      </c>
      <c r="AD1" s="22">
        <v>43927</v>
      </c>
      <c r="AE1" s="22">
        <v>43928</v>
      </c>
      <c r="AF1" s="22">
        <v>43929</v>
      </c>
      <c r="AG1" s="22">
        <v>43930</v>
      </c>
      <c r="AH1" s="22">
        <v>43931</v>
      </c>
      <c r="AI1" s="22">
        <v>43932</v>
      </c>
      <c r="AJ1" s="22">
        <v>43933</v>
      </c>
      <c r="AK1" s="53">
        <v>43934</v>
      </c>
      <c r="AL1" s="22">
        <v>43935</v>
      </c>
      <c r="AM1" s="22">
        <v>43936</v>
      </c>
      <c r="AN1" s="22">
        <v>43937</v>
      </c>
      <c r="AO1" s="22">
        <v>43938</v>
      </c>
      <c r="AP1" s="22">
        <v>43939</v>
      </c>
      <c r="AQ1" s="22">
        <v>43940</v>
      </c>
      <c r="AR1" s="22">
        <v>43941</v>
      </c>
      <c r="AS1" s="22">
        <v>43942</v>
      </c>
      <c r="AT1" s="22">
        <v>43943</v>
      </c>
      <c r="AU1" s="22">
        <v>43944</v>
      </c>
      <c r="AV1" s="22">
        <v>43945</v>
      </c>
      <c r="AW1" s="22">
        <v>43946</v>
      </c>
      <c r="AX1" s="55">
        <v>43947</v>
      </c>
      <c r="AY1" s="22">
        <v>43948</v>
      </c>
      <c r="AZ1" s="22">
        <v>43949</v>
      </c>
      <c r="BA1" s="22">
        <v>43950</v>
      </c>
      <c r="BB1" s="22">
        <v>43951</v>
      </c>
      <c r="BC1" s="22"/>
      <c r="BD1" s="22"/>
      <c r="BE1" s="22"/>
    </row>
    <row r="2" spans="1:57" x14ac:dyDescent="0.3">
      <c r="A2" s="31"/>
      <c r="B2" s="31" t="s">
        <v>65</v>
      </c>
      <c r="C2" s="31" t="s">
        <v>66</v>
      </c>
      <c r="D2" s="31" t="s">
        <v>67</v>
      </c>
      <c r="E2" s="31" t="s">
        <v>68</v>
      </c>
      <c r="F2" s="31" t="s">
        <v>69</v>
      </c>
      <c r="G2" s="31" t="s">
        <v>70</v>
      </c>
      <c r="H2" s="33" t="s">
        <v>64</v>
      </c>
      <c r="I2" s="31" t="s">
        <v>65</v>
      </c>
      <c r="J2" s="31" t="s">
        <v>66</v>
      </c>
      <c r="K2" s="31" t="s">
        <v>67</v>
      </c>
      <c r="L2" s="31" t="s">
        <v>68</v>
      </c>
      <c r="M2" s="31" t="s">
        <v>69</v>
      </c>
      <c r="N2" s="31" t="s">
        <v>70</v>
      </c>
      <c r="O2" s="33" t="s">
        <v>64</v>
      </c>
      <c r="P2" s="31" t="s">
        <v>65</v>
      </c>
      <c r="Q2" s="31" t="s">
        <v>66</v>
      </c>
      <c r="R2" s="31" t="s">
        <v>67</v>
      </c>
      <c r="S2" s="31" t="s">
        <v>68</v>
      </c>
      <c r="T2" s="31" t="s">
        <v>69</v>
      </c>
      <c r="U2" s="31" t="s">
        <v>70</v>
      </c>
      <c r="V2" s="33" t="s">
        <v>64</v>
      </c>
      <c r="W2" s="31" t="s">
        <v>65</v>
      </c>
      <c r="X2" s="31" t="s">
        <v>66</v>
      </c>
      <c r="Y2" s="31" t="s">
        <v>67</v>
      </c>
      <c r="Z2" s="31" t="s">
        <v>68</v>
      </c>
      <c r="AA2" s="31" t="s">
        <v>69</v>
      </c>
      <c r="AB2" s="31" t="s">
        <v>70</v>
      </c>
      <c r="AC2" s="33" t="s">
        <v>64</v>
      </c>
      <c r="AD2" s="31" t="s">
        <v>65</v>
      </c>
      <c r="AE2" s="31" t="s">
        <v>66</v>
      </c>
      <c r="AF2" s="31" t="s">
        <v>67</v>
      </c>
      <c r="AG2" s="31" t="s">
        <v>68</v>
      </c>
      <c r="AH2" s="31" t="s">
        <v>69</v>
      </c>
      <c r="AI2" s="31" t="s">
        <v>70</v>
      </c>
      <c r="AJ2" s="33" t="s">
        <v>64</v>
      </c>
      <c r="AK2" s="31" t="s">
        <v>65</v>
      </c>
      <c r="AL2" s="31" t="s">
        <v>66</v>
      </c>
      <c r="AM2" s="31" t="s">
        <v>67</v>
      </c>
      <c r="AN2" s="31" t="s">
        <v>68</v>
      </c>
      <c r="AO2" s="31" t="s">
        <v>69</v>
      </c>
      <c r="AP2" s="31" t="s">
        <v>70</v>
      </c>
      <c r="AQ2" s="33" t="s">
        <v>64</v>
      </c>
      <c r="AR2" s="31" t="s">
        <v>65</v>
      </c>
      <c r="AS2" s="31" t="s">
        <v>66</v>
      </c>
      <c r="AT2" s="31" t="s">
        <v>67</v>
      </c>
      <c r="AU2" s="31" t="s">
        <v>68</v>
      </c>
      <c r="AV2" s="31" t="s">
        <v>69</v>
      </c>
      <c r="AW2" s="31" t="s">
        <v>70</v>
      </c>
      <c r="AX2" s="33" t="s">
        <v>64</v>
      </c>
      <c r="AY2" s="31" t="s">
        <v>65</v>
      </c>
      <c r="AZ2" s="31" t="s">
        <v>66</v>
      </c>
      <c r="BA2" s="31" t="s">
        <v>67</v>
      </c>
      <c r="BB2" s="31" t="s">
        <v>68</v>
      </c>
      <c r="BC2" s="31" t="s">
        <v>69</v>
      </c>
      <c r="BD2" s="31" t="s">
        <v>70</v>
      </c>
      <c r="BE2" s="33" t="s">
        <v>64</v>
      </c>
    </row>
    <row r="3" spans="1:57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</row>
    <row r="4" spans="1:57" ht="15" thickTop="1" x14ac:dyDescent="0.3">
      <c r="A4" s="29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>
        <v>1472</v>
      </c>
      <c r="AW4" s="29">
        <v>1475</v>
      </c>
      <c r="AX4" s="29">
        <v>1720</v>
      </c>
      <c r="AY4" s="29">
        <v>1777</v>
      </c>
      <c r="AZ4" s="29">
        <v>1787</v>
      </c>
      <c r="BA4" s="29">
        <v>1793</v>
      </c>
      <c r="BB4" s="29">
        <v>1821</v>
      </c>
      <c r="BC4" s="29"/>
      <c r="BD4" s="29"/>
      <c r="BE4" s="29"/>
    </row>
    <row r="5" spans="1:57" x14ac:dyDescent="0.3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>
        <v>1162</v>
      </c>
      <c r="AW5" s="19">
        <v>1177</v>
      </c>
      <c r="AX5" s="19">
        <v>1193</v>
      </c>
      <c r="AY5" s="19">
        <v>1200</v>
      </c>
      <c r="AZ5" s="19">
        <v>1204</v>
      </c>
      <c r="BA5" s="19">
        <v>1219</v>
      </c>
      <c r="BB5" s="19">
        <v>1236</v>
      </c>
      <c r="BC5" s="19"/>
      <c r="BD5" s="19"/>
      <c r="BE5" s="19"/>
    </row>
    <row r="6" spans="1:57" x14ac:dyDescent="0.3">
      <c r="A6" s="19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>
        <v>1418</v>
      </c>
      <c r="AW6" s="19">
        <v>1491</v>
      </c>
      <c r="AX6" s="19">
        <v>1514</v>
      </c>
      <c r="AY6" s="19">
        <v>1522</v>
      </c>
      <c r="AZ6" s="19">
        <v>1530</v>
      </c>
      <c r="BA6" s="19">
        <v>1567</v>
      </c>
      <c r="BB6" s="19">
        <v>1602</v>
      </c>
      <c r="BC6" s="19"/>
      <c r="BD6" s="19"/>
      <c r="BE6" s="19"/>
    </row>
    <row r="7" spans="1:57" x14ac:dyDescent="0.3">
      <c r="A7" s="19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>
        <v>310</v>
      </c>
      <c r="AW7" s="19">
        <v>313</v>
      </c>
      <c r="AX7" s="19">
        <v>315</v>
      </c>
      <c r="AY7" s="19">
        <v>321</v>
      </c>
      <c r="AZ7" s="19">
        <v>321</v>
      </c>
      <c r="BA7" s="19">
        <v>321</v>
      </c>
      <c r="BB7" s="19">
        <v>332</v>
      </c>
      <c r="BC7" s="19"/>
      <c r="BD7" s="19"/>
      <c r="BE7" s="19"/>
    </row>
    <row r="8" spans="1:57" x14ac:dyDescent="0.3">
      <c r="A8" s="43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>
        <v>420</v>
      </c>
      <c r="AW8" s="43">
        <v>420</v>
      </c>
      <c r="AX8" s="43">
        <v>454</v>
      </c>
      <c r="AY8" s="43">
        <v>462</v>
      </c>
      <c r="AZ8" s="43">
        <v>464</v>
      </c>
      <c r="BA8" s="43">
        <v>482</v>
      </c>
      <c r="BB8" s="43">
        <v>521</v>
      </c>
      <c r="BC8" s="43"/>
      <c r="BD8" s="43"/>
      <c r="BE8" s="43"/>
    </row>
    <row r="9" spans="1:57" ht="15" thickBot="1" x14ac:dyDescent="0.35">
      <c r="A9" s="46" t="s">
        <v>6</v>
      </c>
      <c r="B9" s="46">
        <v>2</v>
      </c>
      <c r="C9" s="46">
        <v>2</v>
      </c>
      <c r="D9" s="46">
        <v>2</v>
      </c>
      <c r="E9" s="46">
        <v>2</v>
      </c>
      <c r="F9" s="46">
        <v>1</v>
      </c>
      <c r="G9" s="46">
        <v>5</v>
      </c>
      <c r="H9" s="46">
        <v>5</v>
      </c>
      <c r="I9" s="46">
        <v>12</v>
      </c>
      <c r="J9" s="46">
        <v>12</v>
      </c>
      <c r="K9" s="46">
        <v>15</v>
      </c>
      <c r="L9" s="46">
        <v>27</v>
      </c>
      <c r="M9" s="46">
        <v>27</v>
      </c>
      <c r="N9" s="46">
        <v>38</v>
      </c>
      <c r="O9" s="46">
        <v>48</v>
      </c>
      <c r="P9" s="46">
        <v>51</v>
      </c>
      <c r="Q9" s="46">
        <v>53</v>
      </c>
      <c r="R9" s="46">
        <v>71</v>
      </c>
      <c r="S9" s="46">
        <v>95</v>
      </c>
      <c r="T9" s="46">
        <v>153</v>
      </c>
      <c r="U9" s="46">
        <v>197</v>
      </c>
      <c r="V9" s="46">
        <v>236</v>
      </c>
      <c r="W9" s="46">
        <v>252</v>
      </c>
      <c r="X9" s="46">
        <v>296</v>
      </c>
      <c r="Y9" s="46">
        <v>397</v>
      </c>
      <c r="Z9" s="46">
        <v>494</v>
      </c>
      <c r="AA9" s="46">
        <v>579</v>
      </c>
      <c r="AB9" s="46">
        <v>657</v>
      </c>
      <c r="AC9" s="46">
        <v>1149</v>
      </c>
      <c r="AD9" s="46">
        <v>1259</v>
      </c>
      <c r="AE9" s="46">
        <v>1353</v>
      </c>
      <c r="AF9" s="46">
        <v>1557</v>
      </c>
      <c r="AG9" s="46">
        <v>1766</v>
      </c>
      <c r="AH9" s="46">
        <v>1982</v>
      </c>
      <c r="AI9" s="46">
        <v>2205</v>
      </c>
      <c r="AJ9" s="46">
        <v>2365</v>
      </c>
      <c r="AK9" s="46">
        <v>2532</v>
      </c>
      <c r="AL9" s="46">
        <v>2943</v>
      </c>
      <c r="AM9" s="46">
        <v>2998</v>
      </c>
      <c r="AN9" s="46">
        <v>3378</v>
      </c>
      <c r="AO9" s="46">
        <v>3600</v>
      </c>
      <c r="AP9" s="46">
        <v>3838</v>
      </c>
      <c r="AQ9" s="46">
        <v>3963</v>
      </c>
      <c r="AR9" s="46">
        <v>4178</v>
      </c>
      <c r="AS9" s="46">
        <v>4242</v>
      </c>
      <c r="AT9" s="46">
        <v>4337</v>
      </c>
      <c r="AU9" s="46">
        <v>4577</v>
      </c>
      <c r="AV9" s="46">
        <f t="shared" ref="AV9:BB9" si="0">SUM(AV4:AV8)</f>
        <v>4782</v>
      </c>
      <c r="AW9" s="46">
        <f t="shared" si="0"/>
        <v>4876</v>
      </c>
      <c r="AX9" s="46">
        <f t="shared" si="0"/>
        <v>5196</v>
      </c>
      <c r="AY9" s="46">
        <f t="shared" si="0"/>
        <v>5282</v>
      </c>
      <c r="AZ9" s="46">
        <f t="shared" si="0"/>
        <v>5306</v>
      </c>
      <c r="BA9" s="46">
        <f t="shared" si="0"/>
        <v>5382</v>
      </c>
      <c r="BB9" s="46">
        <f t="shared" si="0"/>
        <v>5512</v>
      </c>
      <c r="BC9" s="46"/>
      <c r="BD9" s="46"/>
      <c r="BE9" s="46"/>
    </row>
    <row r="12" spans="1:57" ht="15" thickBot="1" x14ac:dyDescent="0.35">
      <c r="A12" s="35" t="s">
        <v>98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</row>
    <row r="13" spans="1:57" ht="15" thickTop="1" x14ac:dyDescent="0.3">
      <c r="A13" s="30" t="s">
        <v>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>
        <f>AW4-AV4</f>
        <v>3</v>
      </c>
      <c r="AX13" s="30">
        <f>AX4-AW4</f>
        <v>245</v>
      </c>
      <c r="AY13" s="30">
        <f>AY4-AX4</f>
        <v>57</v>
      </c>
      <c r="AZ13" s="30">
        <f>AZ4-AY4</f>
        <v>10</v>
      </c>
      <c r="BA13" s="30">
        <f>BA4-AZ4</f>
        <v>6</v>
      </c>
      <c r="BB13" s="30">
        <f>BB4-BA4</f>
        <v>28</v>
      </c>
      <c r="BC13" s="30"/>
      <c r="BD13" s="30"/>
      <c r="BE13" s="30"/>
    </row>
    <row r="14" spans="1:57" x14ac:dyDescent="0.3">
      <c r="A14" s="20" t="s">
        <v>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30">
        <f t="shared" ref="AW14:BB18" si="1">AW5-AV5</f>
        <v>15</v>
      </c>
      <c r="AX14" s="30">
        <f t="shared" si="1"/>
        <v>16</v>
      </c>
      <c r="AY14" s="30">
        <f t="shared" si="1"/>
        <v>7</v>
      </c>
      <c r="AZ14" s="30">
        <f t="shared" si="1"/>
        <v>4</v>
      </c>
      <c r="BA14" s="30">
        <f t="shared" si="1"/>
        <v>15</v>
      </c>
      <c r="BB14" s="30">
        <f t="shared" si="1"/>
        <v>17</v>
      </c>
      <c r="BC14" s="30"/>
      <c r="BD14" s="30"/>
      <c r="BE14" s="20"/>
    </row>
    <row r="15" spans="1:57" x14ac:dyDescent="0.3">
      <c r="A15" s="20" t="s">
        <v>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30">
        <f t="shared" si="1"/>
        <v>73</v>
      </c>
      <c r="AX15" s="30">
        <f t="shared" si="1"/>
        <v>23</v>
      </c>
      <c r="AY15" s="30">
        <f t="shared" si="1"/>
        <v>8</v>
      </c>
      <c r="AZ15" s="30">
        <f t="shared" si="1"/>
        <v>8</v>
      </c>
      <c r="BA15" s="30">
        <f t="shared" si="1"/>
        <v>37</v>
      </c>
      <c r="BB15" s="30">
        <f t="shared" si="1"/>
        <v>35</v>
      </c>
      <c r="BC15" s="30"/>
      <c r="BD15" s="30"/>
      <c r="BE15" s="20"/>
    </row>
    <row r="16" spans="1:57" x14ac:dyDescent="0.3">
      <c r="A16" s="20" t="s">
        <v>1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30">
        <f t="shared" si="1"/>
        <v>3</v>
      </c>
      <c r="AX16" s="30">
        <f t="shared" si="1"/>
        <v>2</v>
      </c>
      <c r="AY16" s="30">
        <f t="shared" si="1"/>
        <v>6</v>
      </c>
      <c r="AZ16" s="30">
        <f t="shared" si="1"/>
        <v>0</v>
      </c>
      <c r="BA16" s="30">
        <f t="shared" si="1"/>
        <v>0</v>
      </c>
      <c r="BB16" s="30">
        <f t="shared" si="1"/>
        <v>11</v>
      </c>
      <c r="BC16" s="30"/>
      <c r="BD16" s="30"/>
      <c r="BE16" s="20"/>
    </row>
    <row r="17" spans="1:57" x14ac:dyDescent="0.3">
      <c r="A17" s="44" t="s">
        <v>5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30">
        <f t="shared" si="1"/>
        <v>0</v>
      </c>
      <c r="AX17" s="30">
        <f t="shared" si="1"/>
        <v>34</v>
      </c>
      <c r="AY17" s="30">
        <f t="shared" si="1"/>
        <v>8</v>
      </c>
      <c r="AZ17" s="30">
        <f t="shared" si="1"/>
        <v>2</v>
      </c>
      <c r="BA17" s="30">
        <f t="shared" si="1"/>
        <v>18</v>
      </c>
      <c r="BB17" s="30">
        <f t="shared" si="1"/>
        <v>39</v>
      </c>
      <c r="BC17" s="54"/>
      <c r="BD17" s="54"/>
      <c r="BE17" s="44"/>
    </row>
    <row r="18" spans="1:57" ht="15" thickBot="1" x14ac:dyDescent="0.35">
      <c r="A18" s="46" t="s">
        <v>63</v>
      </c>
      <c r="B18" s="46"/>
      <c r="C18" s="46">
        <f t="shared" ref="C18" si="2">C9-B9</f>
        <v>0</v>
      </c>
      <c r="D18" s="46">
        <f t="shared" ref="D18" si="3">D9-C9</f>
        <v>0</v>
      </c>
      <c r="E18" s="46">
        <f t="shared" ref="E18" si="4">E9-D9</f>
        <v>0</v>
      </c>
      <c r="F18" s="46">
        <f t="shared" ref="F18" si="5">F9-E9</f>
        <v>-1</v>
      </c>
      <c r="G18" s="46">
        <f t="shared" ref="G18" si="6">G9-F9</f>
        <v>4</v>
      </c>
      <c r="H18" s="46">
        <f t="shared" ref="H18" si="7">H9-G9</f>
        <v>0</v>
      </c>
      <c r="I18" s="46">
        <f t="shared" ref="I18" si="8">I9-H9</f>
        <v>7</v>
      </c>
      <c r="J18" s="46">
        <f t="shared" ref="J18" si="9">J9-I9</f>
        <v>0</v>
      </c>
      <c r="K18" s="46">
        <f t="shared" ref="K18" si="10">K9-J9</f>
        <v>3</v>
      </c>
      <c r="L18" s="46">
        <f t="shared" ref="L18" si="11">L9-K9</f>
        <v>12</v>
      </c>
      <c r="M18" s="46">
        <f t="shared" ref="M18" si="12">M9-L9</f>
        <v>0</v>
      </c>
      <c r="N18" s="46">
        <f t="shared" ref="N18" si="13">N9-M9</f>
        <v>11</v>
      </c>
      <c r="O18" s="46">
        <f t="shared" ref="O18" si="14">O9-N9</f>
        <v>10</v>
      </c>
      <c r="P18" s="46">
        <f t="shared" ref="P18" si="15">P9-O9</f>
        <v>3</v>
      </c>
      <c r="Q18" s="46">
        <f t="shared" ref="Q18" si="16">Q9-P9</f>
        <v>2</v>
      </c>
      <c r="R18" s="46">
        <f t="shared" ref="R18" si="17">R9-Q9</f>
        <v>18</v>
      </c>
      <c r="S18" s="46">
        <f t="shared" ref="S18" si="18">S9-R9</f>
        <v>24</v>
      </c>
      <c r="T18" s="46">
        <f t="shared" ref="T18" si="19">T9-S9</f>
        <v>58</v>
      </c>
      <c r="U18" s="46">
        <f t="shared" ref="U18" si="20">U9-T9</f>
        <v>44</v>
      </c>
      <c r="V18" s="46">
        <f t="shared" ref="V18" si="21">V9-U9</f>
        <v>39</v>
      </c>
      <c r="W18" s="46">
        <f t="shared" ref="W18" si="22">W9-V9</f>
        <v>16</v>
      </c>
      <c r="X18" s="46">
        <f t="shared" ref="X18" si="23">X9-W9</f>
        <v>44</v>
      </c>
      <c r="Y18" s="46">
        <f t="shared" ref="Y18" si="24">Y9-X9</f>
        <v>101</v>
      </c>
      <c r="Z18" s="46">
        <f t="shared" ref="Z18" si="25">Z9-Y9</f>
        <v>97</v>
      </c>
      <c r="AA18" s="46">
        <f t="shared" ref="AA18" si="26">AA9-Z9</f>
        <v>85</v>
      </c>
      <c r="AB18" s="46">
        <f t="shared" ref="AB18" si="27">AB9-AA9</f>
        <v>78</v>
      </c>
      <c r="AC18" s="46">
        <f t="shared" ref="AC18" si="28">AC9-AB9</f>
        <v>492</v>
      </c>
      <c r="AD18" s="46">
        <f t="shared" ref="AD18" si="29">AD9-AC9</f>
        <v>110</v>
      </c>
      <c r="AE18" s="46">
        <f t="shared" ref="AE18" si="30">AE9-AD9</f>
        <v>94</v>
      </c>
      <c r="AF18" s="46">
        <f t="shared" ref="AF18" si="31">AF9-AE9</f>
        <v>204</v>
      </c>
      <c r="AG18" s="46">
        <f t="shared" ref="AG18" si="32">AG9-AF9</f>
        <v>209</v>
      </c>
      <c r="AH18" s="46">
        <f t="shared" ref="AH18" si="33">AH9-AG9</f>
        <v>216</v>
      </c>
      <c r="AI18" s="46">
        <f t="shared" ref="AI18" si="34">AI9-AH9</f>
        <v>223</v>
      </c>
      <c r="AJ18" s="46">
        <f t="shared" ref="AJ18" si="35">AJ9-AI9</f>
        <v>160</v>
      </c>
      <c r="AK18" s="46">
        <f t="shared" ref="AK18" si="36">AK9-AJ9</f>
        <v>167</v>
      </c>
      <c r="AL18" s="46">
        <f t="shared" ref="AL18" si="37">AL9-AK9</f>
        <v>411</v>
      </c>
      <c r="AM18" s="46">
        <f t="shared" ref="AM18" si="38">AM9-AL9</f>
        <v>55</v>
      </c>
      <c r="AN18" s="46">
        <f t="shared" ref="AN18" si="39">AN9-AM9</f>
        <v>380</v>
      </c>
      <c r="AO18" s="46">
        <f t="shared" ref="AO18" si="40">AO9-AN9</f>
        <v>222</v>
      </c>
      <c r="AP18" s="46">
        <f t="shared" ref="AP18" si="41">AP9-AO9</f>
        <v>238</v>
      </c>
      <c r="AQ18" s="46">
        <f t="shared" ref="AQ18" si="42">AQ9-AP9</f>
        <v>125</v>
      </c>
      <c r="AR18" s="46">
        <f t="shared" ref="AR18" si="43">AR9-AQ9</f>
        <v>215</v>
      </c>
      <c r="AS18" s="46">
        <f t="shared" ref="AS18" si="44">AS9-AR9</f>
        <v>64</v>
      </c>
      <c r="AT18" s="46">
        <f t="shared" ref="AT18" si="45">AT9-AS9</f>
        <v>95</v>
      </c>
      <c r="AU18" s="46">
        <f t="shared" ref="AU18" si="46">AU9-AT9</f>
        <v>240</v>
      </c>
      <c r="AV18" s="46">
        <f t="shared" ref="AV18" si="47">AV9-AU9</f>
        <v>205</v>
      </c>
      <c r="AW18" s="46">
        <f t="shared" si="1"/>
        <v>94</v>
      </c>
      <c r="AX18" s="46">
        <f t="shared" si="1"/>
        <v>320</v>
      </c>
      <c r="AY18" s="46">
        <f t="shared" si="1"/>
        <v>86</v>
      </c>
      <c r="AZ18" s="46">
        <f t="shared" si="1"/>
        <v>24</v>
      </c>
      <c r="BA18" s="46">
        <f t="shared" si="1"/>
        <v>76</v>
      </c>
      <c r="BB18" s="46">
        <f t="shared" si="1"/>
        <v>130</v>
      </c>
      <c r="BC18" s="46"/>
      <c r="BD18" s="46"/>
      <c r="BE18" s="46"/>
    </row>
    <row r="21" spans="1:57" ht="15" thickBot="1" x14ac:dyDescent="0.35">
      <c r="A21" s="35" t="s">
        <v>99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</row>
    <row r="22" spans="1:57" ht="15" thickTop="1" x14ac:dyDescent="0.3">
      <c r="A22" s="30" t="s">
        <v>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56">
        <f t="shared" ref="AW22:AZ27" si="48">AW4/AV4-1</f>
        <v>2.0380434782609758E-3</v>
      </c>
      <c r="AX22" s="56">
        <f t="shared" si="48"/>
        <v>0.16610169491525428</v>
      </c>
      <c r="AY22" s="56">
        <f t="shared" si="48"/>
        <v>3.31395348837209E-2</v>
      </c>
      <c r="AZ22" s="56">
        <f t="shared" si="48"/>
        <v>5.6274620146314902E-3</v>
      </c>
      <c r="BA22" s="56">
        <f>BA4/AZ4-1</f>
        <v>3.3575825405707249E-3</v>
      </c>
      <c r="BB22" s="56">
        <f>BB4/BA4-1</f>
        <v>1.5616285554935772E-2</v>
      </c>
      <c r="BC22" s="30"/>
      <c r="BD22" s="30"/>
      <c r="BE22" s="30"/>
    </row>
    <row r="23" spans="1:57" x14ac:dyDescent="0.3">
      <c r="A23" s="26" t="s">
        <v>2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56">
        <f t="shared" si="48"/>
        <v>1.2908777969018903E-2</v>
      </c>
      <c r="AX23" s="56">
        <f t="shared" si="48"/>
        <v>1.3593882752761299E-2</v>
      </c>
      <c r="AY23" s="56">
        <f t="shared" si="48"/>
        <v>5.8675607711651256E-3</v>
      </c>
      <c r="AZ23" s="56">
        <f t="shared" si="48"/>
        <v>3.3333333333334103E-3</v>
      </c>
      <c r="BA23" s="56">
        <f t="shared" ref="BA23:BB27" si="49">BA5/AZ5-1</f>
        <v>1.2458471760797396E-2</v>
      </c>
      <c r="BB23" s="56">
        <f t="shared" si="49"/>
        <v>1.3945857260049266E-2</v>
      </c>
      <c r="BC23" s="26"/>
      <c r="BD23" s="26"/>
      <c r="BE23" s="26"/>
    </row>
    <row r="24" spans="1:57" x14ac:dyDescent="0.3">
      <c r="A24" s="26" t="s">
        <v>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56">
        <f t="shared" si="48"/>
        <v>5.14809590973202E-2</v>
      </c>
      <c r="AX24" s="56">
        <f t="shared" si="48"/>
        <v>1.5425888665325349E-2</v>
      </c>
      <c r="AY24" s="56">
        <f t="shared" si="48"/>
        <v>5.2840158520475189E-3</v>
      </c>
      <c r="AZ24" s="56">
        <f t="shared" si="48"/>
        <v>5.2562417871222511E-3</v>
      </c>
      <c r="BA24" s="56">
        <f t="shared" si="49"/>
        <v>2.4183006535947627E-2</v>
      </c>
      <c r="BB24" s="56">
        <f t="shared" si="49"/>
        <v>2.2335673261008271E-2</v>
      </c>
      <c r="BC24" s="26"/>
      <c r="BD24" s="26"/>
      <c r="BE24" s="26"/>
    </row>
    <row r="25" spans="1:57" x14ac:dyDescent="0.3">
      <c r="A25" s="26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56">
        <f t="shared" si="48"/>
        <v>9.6774193548387899E-3</v>
      </c>
      <c r="AX25" s="56">
        <f t="shared" si="48"/>
        <v>6.389776357827559E-3</v>
      </c>
      <c r="AY25" s="56">
        <f t="shared" si="48"/>
        <v>1.904761904761898E-2</v>
      </c>
      <c r="AZ25" s="56">
        <f t="shared" si="48"/>
        <v>0</v>
      </c>
      <c r="BA25" s="56">
        <f t="shared" si="49"/>
        <v>0</v>
      </c>
      <c r="BB25" s="56">
        <f t="shared" si="49"/>
        <v>3.4267912772585563E-2</v>
      </c>
      <c r="BC25" s="26"/>
      <c r="BD25" s="26"/>
      <c r="BE25" s="26"/>
    </row>
    <row r="26" spans="1:57" x14ac:dyDescent="0.3">
      <c r="A26" s="20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56">
        <f t="shared" si="48"/>
        <v>0</v>
      </c>
      <c r="AX26" s="56">
        <f t="shared" si="48"/>
        <v>8.0952380952380887E-2</v>
      </c>
      <c r="AY26" s="56">
        <f t="shared" si="48"/>
        <v>1.7621145374449254E-2</v>
      </c>
      <c r="AZ26" s="56">
        <f t="shared" si="48"/>
        <v>4.3290043290042934E-3</v>
      </c>
      <c r="BA26" s="56">
        <f t="shared" si="49"/>
        <v>3.8793103448275801E-2</v>
      </c>
      <c r="BB26" s="56">
        <f t="shared" si="49"/>
        <v>8.0912863070539354E-2</v>
      </c>
      <c r="BC26" s="20"/>
      <c r="BD26" s="20"/>
      <c r="BE26" s="20"/>
    </row>
    <row r="27" spans="1:57" s="59" customFormat="1" ht="15" thickBot="1" x14ac:dyDescent="0.35">
      <c r="A27" s="47" t="s">
        <v>73</v>
      </c>
      <c r="B27" s="47"/>
      <c r="C27" s="47">
        <f t="shared" ref="C27:AV27" si="50">C9/B9-1</f>
        <v>0</v>
      </c>
      <c r="D27" s="47">
        <f t="shared" si="50"/>
        <v>0</v>
      </c>
      <c r="E27" s="47">
        <f t="shared" si="50"/>
        <v>0</v>
      </c>
      <c r="F27" s="47">
        <f t="shared" si="50"/>
        <v>-0.5</v>
      </c>
      <c r="G27" s="47">
        <f t="shared" si="50"/>
        <v>4</v>
      </c>
      <c r="H27" s="47">
        <f t="shared" si="50"/>
        <v>0</v>
      </c>
      <c r="I27" s="47">
        <f t="shared" si="50"/>
        <v>1.4</v>
      </c>
      <c r="J27" s="47">
        <f t="shared" si="50"/>
        <v>0</v>
      </c>
      <c r="K27" s="47">
        <f t="shared" si="50"/>
        <v>0.25</v>
      </c>
      <c r="L27" s="47">
        <f t="shared" si="50"/>
        <v>0.8</v>
      </c>
      <c r="M27" s="47">
        <f t="shared" si="50"/>
        <v>0</v>
      </c>
      <c r="N27" s="47">
        <f t="shared" si="50"/>
        <v>0.40740740740740744</v>
      </c>
      <c r="O27" s="47">
        <f t="shared" si="50"/>
        <v>0.26315789473684204</v>
      </c>
      <c r="P27" s="47">
        <f t="shared" si="50"/>
        <v>6.25E-2</v>
      </c>
      <c r="Q27" s="47">
        <f t="shared" si="50"/>
        <v>3.9215686274509887E-2</v>
      </c>
      <c r="R27" s="47">
        <f t="shared" si="50"/>
        <v>0.33962264150943389</v>
      </c>
      <c r="S27" s="47">
        <f t="shared" si="50"/>
        <v>0.3380281690140845</v>
      </c>
      <c r="T27" s="47">
        <f t="shared" si="50"/>
        <v>0.61052631578947358</v>
      </c>
      <c r="U27" s="47">
        <f t="shared" si="50"/>
        <v>0.28758169934640532</v>
      </c>
      <c r="V27" s="47">
        <f t="shared" si="50"/>
        <v>0.19796954314720816</v>
      </c>
      <c r="W27" s="47">
        <f t="shared" si="50"/>
        <v>6.7796610169491567E-2</v>
      </c>
      <c r="X27" s="47">
        <f t="shared" si="50"/>
        <v>0.17460317460317465</v>
      </c>
      <c r="Y27" s="47">
        <f t="shared" si="50"/>
        <v>0.34121621621621623</v>
      </c>
      <c r="Z27" s="47">
        <f t="shared" si="50"/>
        <v>0.24433249370277088</v>
      </c>
      <c r="AA27" s="47">
        <f t="shared" si="50"/>
        <v>0.17206477732793513</v>
      </c>
      <c r="AB27" s="47">
        <f t="shared" si="50"/>
        <v>0.13471502590673579</v>
      </c>
      <c r="AC27" s="47">
        <f t="shared" si="50"/>
        <v>0.74885844748858443</v>
      </c>
      <c r="AD27" s="47">
        <f t="shared" si="50"/>
        <v>9.5735422106179247E-2</v>
      </c>
      <c r="AE27" s="47">
        <f t="shared" si="50"/>
        <v>7.4662430500397114E-2</v>
      </c>
      <c r="AF27" s="47">
        <f t="shared" si="50"/>
        <v>0.1507760532150777</v>
      </c>
      <c r="AG27" s="47">
        <f t="shared" si="50"/>
        <v>0.13423249839434814</v>
      </c>
      <c r="AH27" s="47">
        <f t="shared" si="50"/>
        <v>0.12231030577576441</v>
      </c>
      <c r="AI27" s="47">
        <f t="shared" si="50"/>
        <v>0.11251261352169517</v>
      </c>
      <c r="AJ27" s="47">
        <f t="shared" si="50"/>
        <v>7.2562358276643923E-2</v>
      </c>
      <c r="AK27" s="47">
        <f t="shared" si="50"/>
        <v>7.0613107822410148E-2</v>
      </c>
      <c r="AL27" s="47">
        <f t="shared" si="50"/>
        <v>0.16232227488151652</v>
      </c>
      <c r="AM27" s="47">
        <f t="shared" si="50"/>
        <v>1.868841318382608E-2</v>
      </c>
      <c r="AN27" s="47">
        <f t="shared" si="50"/>
        <v>0.12675116744496329</v>
      </c>
      <c r="AO27" s="47">
        <f t="shared" si="50"/>
        <v>6.5719360568383678E-2</v>
      </c>
      <c r="AP27" s="47">
        <f t="shared" si="50"/>
        <v>6.6111111111111009E-2</v>
      </c>
      <c r="AQ27" s="47">
        <f t="shared" si="50"/>
        <v>3.2569046378322142E-2</v>
      </c>
      <c r="AR27" s="47">
        <f t="shared" si="50"/>
        <v>5.4251829422155007E-2</v>
      </c>
      <c r="AS27" s="47">
        <f t="shared" si="50"/>
        <v>1.5318334131163347E-2</v>
      </c>
      <c r="AT27" s="47">
        <f t="shared" si="50"/>
        <v>2.2395096652522373E-2</v>
      </c>
      <c r="AU27" s="47">
        <f t="shared" si="50"/>
        <v>5.5337791099838496E-2</v>
      </c>
      <c r="AV27" s="47">
        <f t="shared" si="50"/>
        <v>4.4789163207340943E-2</v>
      </c>
      <c r="AW27" s="47">
        <f t="shared" si="48"/>
        <v>1.965704726056039E-2</v>
      </c>
      <c r="AX27" s="47">
        <f t="shared" si="48"/>
        <v>6.5627563576702297E-2</v>
      </c>
      <c r="AY27" s="47">
        <f t="shared" si="48"/>
        <v>1.6551193225558203E-2</v>
      </c>
      <c r="AZ27" s="47">
        <f t="shared" si="48"/>
        <v>4.5437334343052527E-3</v>
      </c>
      <c r="BA27" s="47">
        <f t="shared" si="49"/>
        <v>1.4323407463249227E-2</v>
      </c>
      <c r="BB27" s="47">
        <f t="shared" si="49"/>
        <v>2.4154589371980784E-2</v>
      </c>
      <c r="BC27" s="47"/>
      <c r="BD27" s="47"/>
      <c r="BE27" s="47"/>
    </row>
  </sheetData>
  <conditionalFormatting sqref="A22:A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AV13 BC14:BD17 BC13:BE13 AW13:BB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AV17 BE14:BE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AV25 BC22:BE25 AW22:BB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BE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D1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D1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D2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D8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D2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7BC1-2405-4C3A-BC98-81BA10F5CCDA}">
  <dimension ref="A1:BC27"/>
  <sheetViews>
    <sheetView workbookViewId="0">
      <selection activeCell="BA24" sqref="BA24"/>
    </sheetView>
  </sheetViews>
  <sheetFormatPr baseColWidth="10" defaultRowHeight="14.4" x14ac:dyDescent="0.3"/>
  <cols>
    <col min="1" max="1" width="18.44140625" bestFit="1" customWidth="1"/>
    <col min="2" max="2" width="7.21875" bestFit="1" customWidth="1"/>
    <col min="3" max="3" width="8.33203125" bestFit="1" customWidth="1"/>
    <col min="4" max="4" width="8.109375" bestFit="1" customWidth="1"/>
    <col min="5" max="5" width="7" bestFit="1" customWidth="1"/>
    <col min="6" max="7" width="6.88671875" bestFit="1" customWidth="1"/>
    <col min="8" max="10" width="8.109375" bestFit="1" customWidth="1"/>
    <col min="11" max="12" width="7.21875" bestFit="1" customWidth="1"/>
    <col min="13" max="13" width="7" bestFit="1" customWidth="1"/>
    <col min="14" max="14" width="7.88671875" bestFit="1" customWidth="1"/>
    <col min="15" max="41" width="7.21875" bestFit="1" customWidth="1"/>
    <col min="42" max="55" width="7" customWidth="1"/>
  </cols>
  <sheetData>
    <row r="1" spans="1:55" ht="36" x14ac:dyDescent="0.3">
      <c r="A1" s="22" t="s">
        <v>0</v>
      </c>
      <c r="B1" s="22">
        <v>43901</v>
      </c>
      <c r="C1" s="22">
        <v>43902</v>
      </c>
      <c r="D1" s="22">
        <v>43903</v>
      </c>
      <c r="E1" s="22">
        <v>43904</v>
      </c>
      <c r="F1" s="24">
        <v>43905</v>
      </c>
      <c r="G1" s="22">
        <v>43906</v>
      </c>
      <c r="H1" s="22">
        <v>43907</v>
      </c>
      <c r="I1" s="22">
        <v>43908</v>
      </c>
      <c r="J1" s="22">
        <v>43909</v>
      </c>
      <c r="K1" s="22">
        <v>43910</v>
      </c>
      <c r="L1" s="22">
        <v>43911</v>
      </c>
      <c r="M1" s="24">
        <v>43912</v>
      </c>
      <c r="N1" s="22">
        <v>43913</v>
      </c>
      <c r="O1" s="22">
        <v>43914</v>
      </c>
      <c r="P1" s="22">
        <v>43915</v>
      </c>
      <c r="Q1" s="22">
        <v>43916</v>
      </c>
      <c r="R1" s="22">
        <v>43917</v>
      </c>
      <c r="S1" s="22">
        <v>43918</v>
      </c>
      <c r="T1" s="25">
        <v>43919</v>
      </c>
      <c r="U1" s="22">
        <v>43920</v>
      </c>
      <c r="V1" s="22">
        <v>43921</v>
      </c>
      <c r="W1" s="22">
        <v>43922</v>
      </c>
      <c r="X1" s="22">
        <v>43923</v>
      </c>
      <c r="Y1" s="22">
        <v>43924</v>
      </c>
      <c r="Z1" s="22">
        <v>43925</v>
      </c>
      <c r="AA1" s="22">
        <v>43926</v>
      </c>
      <c r="AB1" s="22">
        <v>43927</v>
      </c>
      <c r="AC1" s="22">
        <v>43928</v>
      </c>
      <c r="AD1" s="22">
        <v>43929</v>
      </c>
      <c r="AE1" s="22">
        <v>43930</v>
      </c>
      <c r="AF1" s="22">
        <v>43931</v>
      </c>
      <c r="AG1" s="22">
        <v>43932</v>
      </c>
      <c r="AH1" s="22">
        <v>43933</v>
      </c>
      <c r="AI1" s="53">
        <v>43934</v>
      </c>
      <c r="AJ1" s="22">
        <v>43935</v>
      </c>
      <c r="AK1" s="22">
        <v>43936</v>
      </c>
      <c r="AL1" s="22">
        <v>43937</v>
      </c>
      <c r="AM1" s="22">
        <v>43938</v>
      </c>
      <c r="AN1" s="22">
        <v>43939</v>
      </c>
      <c r="AO1" s="22">
        <v>43940</v>
      </c>
      <c r="AP1" s="22">
        <v>43941</v>
      </c>
      <c r="AQ1" s="22">
        <v>43942</v>
      </c>
      <c r="AR1" s="22">
        <v>43943</v>
      </c>
      <c r="AS1" s="22">
        <v>43944</v>
      </c>
      <c r="AT1" s="22">
        <v>43945</v>
      </c>
      <c r="AU1" s="22">
        <v>43946</v>
      </c>
      <c r="AV1" s="55">
        <v>43947</v>
      </c>
      <c r="AW1" s="22">
        <v>43948</v>
      </c>
      <c r="AX1" s="22">
        <v>43949</v>
      </c>
      <c r="AY1" s="22">
        <v>43950</v>
      </c>
      <c r="AZ1" s="22">
        <v>43951</v>
      </c>
      <c r="BA1" s="22"/>
      <c r="BB1" s="22"/>
      <c r="BC1" s="22"/>
    </row>
    <row r="2" spans="1:55" x14ac:dyDescent="0.3">
      <c r="A2" s="31"/>
      <c r="B2" s="31" t="s">
        <v>67</v>
      </c>
      <c r="C2" s="31" t="s">
        <v>68</v>
      </c>
      <c r="D2" s="31" t="s">
        <v>69</v>
      </c>
      <c r="E2" s="31" t="s">
        <v>70</v>
      </c>
      <c r="F2" s="33" t="s">
        <v>64</v>
      </c>
      <c r="G2" s="31" t="s">
        <v>65</v>
      </c>
      <c r="H2" s="31" t="s">
        <v>66</v>
      </c>
      <c r="I2" s="31" t="s">
        <v>67</v>
      </c>
      <c r="J2" s="31" t="s">
        <v>68</v>
      </c>
      <c r="K2" s="31" t="s">
        <v>69</v>
      </c>
      <c r="L2" s="31" t="s">
        <v>70</v>
      </c>
      <c r="M2" s="33" t="s">
        <v>64</v>
      </c>
      <c r="N2" s="31" t="s">
        <v>65</v>
      </c>
      <c r="O2" s="31" t="s">
        <v>66</v>
      </c>
      <c r="P2" s="31" t="s">
        <v>67</v>
      </c>
      <c r="Q2" s="31" t="s">
        <v>68</v>
      </c>
      <c r="R2" s="31" t="s">
        <v>69</v>
      </c>
      <c r="S2" s="31" t="s">
        <v>70</v>
      </c>
      <c r="T2" s="33" t="s">
        <v>64</v>
      </c>
      <c r="U2" s="31" t="s">
        <v>65</v>
      </c>
      <c r="V2" s="31" t="s">
        <v>66</v>
      </c>
      <c r="W2" s="31" t="s">
        <v>67</v>
      </c>
      <c r="X2" s="31" t="s">
        <v>68</v>
      </c>
      <c r="Y2" s="31" t="s">
        <v>69</v>
      </c>
      <c r="Z2" s="31" t="s">
        <v>70</v>
      </c>
      <c r="AA2" s="33" t="s">
        <v>64</v>
      </c>
      <c r="AB2" s="31" t="s">
        <v>65</v>
      </c>
      <c r="AC2" s="31" t="s">
        <v>66</v>
      </c>
      <c r="AD2" s="31" t="s">
        <v>67</v>
      </c>
      <c r="AE2" s="31" t="s">
        <v>68</v>
      </c>
      <c r="AF2" s="31" t="s">
        <v>69</v>
      </c>
      <c r="AG2" s="31" t="s">
        <v>70</v>
      </c>
      <c r="AH2" s="33" t="s">
        <v>64</v>
      </c>
      <c r="AI2" s="31" t="s">
        <v>65</v>
      </c>
      <c r="AJ2" s="31" t="s">
        <v>66</v>
      </c>
      <c r="AK2" s="31" t="s">
        <v>67</v>
      </c>
      <c r="AL2" s="31" t="s">
        <v>68</v>
      </c>
      <c r="AM2" s="31" t="s">
        <v>69</v>
      </c>
      <c r="AN2" s="31" t="s">
        <v>70</v>
      </c>
      <c r="AO2" s="33" t="s">
        <v>64</v>
      </c>
      <c r="AP2" s="31" t="s">
        <v>65</v>
      </c>
      <c r="AQ2" s="31" t="s">
        <v>66</v>
      </c>
      <c r="AR2" s="31" t="s">
        <v>67</v>
      </c>
      <c r="AS2" s="31" t="s">
        <v>68</v>
      </c>
      <c r="AT2" s="31" t="s">
        <v>69</v>
      </c>
      <c r="AU2" s="31" t="s">
        <v>70</v>
      </c>
      <c r="AV2" s="33" t="s">
        <v>64</v>
      </c>
      <c r="AW2" s="31" t="s">
        <v>65</v>
      </c>
      <c r="AX2" s="31" t="s">
        <v>66</v>
      </c>
      <c r="AY2" s="31" t="s">
        <v>67</v>
      </c>
      <c r="AZ2" s="31" t="s">
        <v>68</v>
      </c>
      <c r="BA2" s="31" t="s">
        <v>69</v>
      </c>
      <c r="BB2" s="31" t="s">
        <v>70</v>
      </c>
      <c r="BC2" s="33" t="s">
        <v>64</v>
      </c>
    </row>
    <row r="3" spans="1:55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</row>
    <row r="4" spans="1:55" ht="15" thickTop="1" x14ac:dyDescent="0.3">
      <c r="A4" s="29" t="s">
        <v>3</v>
      </c>
      <c r="B4" s="29"/>
      <c r="C4" s="29"/>
      <c r="D4" s="29"/>
      <c r="E4" s="29">
        <v>2</v>
      </c>
      <c r="F4" s="29">
        <v>5</v>
      </c>
      <c r="G4" s="29">
        <v>7</v>
      </c>
      <c r="H4" s="29">
        <v>9</v>
      </c>
      <c r="I4" s="29">
        <v>13</v>
      </c>
      <c r="J4" s="29">
        <v>21</v>
      </c>
      <c r="K4" s="29">
        <v>28</v>
      </c>
      <c r="L4" s="29">
        <v>40</v>
      </c>
      <c r="M4" s="29"/>
      <c r="N4" s="29">
        <v>51</v>
      </c>
      <c r="O4" s="29">
        <v>59</v>
      </c>
      <c r="P4" s="29">
        <v>67</v>
      </c>
      <c r="Q4" s="29">
        <v>89</v>
      </c>
      <c r="R4" s="29">
        <v>89</v>
      </c>
      <c r="S4" s="29">
        <v>117</v>
      </c>
      <c r="T4" s="29">
        <v>145</v>
      </c>
      <c r="U4" s="29">
        <v>179</v>
      </c>
      <c r="V4" s="29">
        <v>218</v>
      </c>
      <c r="W4" s="29">
        <v>245</v>
      </c>
      <c r="X4" s="29">
        <v>272</v>
      </c>
      <c r="Y4" s="29">
        <v>291</v>
      </c>
      <c r="Z4" s="29">
        <v>312</v>
      </c>
      <c r="AA4" s="29">
        <v>346</v>
      </c>
      <c r="AB4" s="29">
        <v>364</v>
      </c>
      <c r="AC4" s="29">
        <v>370</v>
      </c>
      <c r="AD4" s="29">
        <v>400</v>
      </c>
      <c r="AE4" s="29">
        <v>428</v>
      </c>
      <c r="AF4" s="29">
        <v>479</v>
      </c>
      <c r="AG4" s="29">
        <v>503</v>
      </c>
      <c r="AH4" s="29">
        <v>533</v>
      </c>
      <c r="AI4" s="29">
        <v>585</v>
      </c>
      <c r="AJ4" s="29">
        <v>647</v>
      </c>
      <c r="AK4" s="29">
        <v>659</v>
      </c>
      <c r="AL4" s="29">
        <v>674</v>
      </c>
      <c r="AM4" s="29">
        <v>708</v>
      </c>
      <c r="AN4" s="29">
        <v>743</v>
      </c>
      <c r="AO4" s="29">
        <v>770</v>
      </c>
      <c r="AP4" s="29">
        <v>802</v>
      </c>
      <c r="AQ4" s="29">
        <v>835</v>
      </c>
      <c r="AR4" s="29">
        <v>863</v>
      </c>
      <c r="AS4" s="29">
        <v>891</v>
      </c>
      <c r="AT4" s="29">
        <v>911</v>
      </c>
      <c r="AU4" s="29">
        <v>921</v>
      </c>
      <c r="AV4" s="29">
        <v>933</v>
      </c>
      <c r="AW4" s="29">
        <v>944</v>
      </c>
      <c r="AX4" s="29">
        <v>952</v>
      </c>
      <c r="AY4" s="29">
        <v>963</v>
      </c>
      <c r="AZ4" s="29">
        <v>970</v>
      </c>
      <c r="BA4" s="29"/>
      <c r="BB4" s="29"/>
      <c r="BC4" s="29"/>
    </row>
    <row r="5" spans="1:55" x14ac:dyDescent="0.3">
      <c r="A5" s="19" t="s">
        <v>2</v>
      </c>
      <c r="B5" s="19"/>
      <c r="C5" s="19">
        <v>1</v>
      </c>
      <c r="D5" s="19">
        <v>1</v>
      </c>
      <c r="E5" s="19">
        <v>1</v>
      </c>
      <c r="F5" s="19">
        <v>1</v>
      </c>
      <c r="G5" s="19">
        <v>5</v>
      </c>
      <c r="H5" s="19">
        <v>5</v>
      </c>
      <c r="I5" s="19">
        <v>15</v>
      </c>
      <c r="J5" s="19">
        <v>20</v>
      </c>
      <c r="K5" s="19">
        <v>28</v>
      </c>
      <c r="L5" s="19">
        <v>32</v>
      </c>
      <c r="M5" s="19"/>
      <c r="N5" s="19">
        <v>37</v>
      </c>
      <c r="O5" s="19">
        <v>53</v>
      </c>
      <c r="P5" s="19">
        <v>60</v>
      </c>
      <c r="Q5" s="19">
        <v>66</v>
      </c>
      <c r="R5" s="19">
        <v>83</v>
      </c>
      <c r="S5" s="19">
        <v>101</v>
      </c>
      <c r="T5" s="19">
        <v>122</v>
      </c>
      <c r="U5" s="19">
        <v>133</v>
      </c>
      <c r="V5" s="19">
        <v>148</v>
      </c>
      <c r="W5" s="19">
        <v>156</v>
      </c>
      <c r="X5" s="19">
        <v>170</v>
      </c>
      <c r="Y5" s="19">
        <v>183</v>
      </c>
      <c r="Z5" s="19">
        <v>194</v>
      </c>
      <c r="AA5" s="19">
        <v>208</v>
      </c>
      <c r="AB5" s="19">
        <v>241</v>
      </c>
      <c r="AC5" s="19">
        <v>252</v>
      </c>
      <c r="AD5" s="19">
        <v>263</v>
      </c>
      <c r="AE5" s="19">
        <v>280</v>
      </c>
      <c r="AF5" s="19">
        <v>299</v>
      </c>
      <c r="AG5" s="19">
        <v>309</v>
      </c>
      <c r="AH5" s="19">
        <v>315</v>
      </c>
      <c r="AI5" s="19">
        <v>322</v>
      </c>
      <c r="AJ5" s="19">
        <v>331</v>
      </c>
      <c r="AK5" s="19">
        <v>338</v>
      </c>
      <c r="AL5" s="19">
        <v>344</v>
      </c>
      <c r="AM5" s="19">
        <v>347</v>
      </c>
      <c r="AN5" s="19">
        <v>354</v>
      </c>
      <c r="AO5" s="19">
        <v>358</v>
      </c>
      <c r="AP5" s="19">
        <v>373</v>
      </c>
      <c r="AQ5" s="19">
        <v>377</v>
      </c>
      <c r="AR5" s="19">
        <v>393</v>
      </c>
      <c r="AS5" s="19">
        <v>397</v>
      </c>
      <c r="AT5" s="19">
        <v>402</v>
      </c>
      <c r="AU5" s="19">
        <v>409</v>
      </c>
      <c r="AV5" s="19">
        <v>415</v>
      </c>
      <c r="AW5" s="19">
        <v>419</v>
      </c>
      <c r="AX5" s="19">
        <v>427</v>
      </c>
      <c r="AY5" s="19">
        <v>436</v>
      </c>
      <c r="AZ5" s="19">
        <v>439</v>
      </c>
      <c r="BA5" s="19"/>
      <c r="BB5" s="19"/>
      <c r="BC5" s="19"/>
    </row>
    <row r="6" spans="1:55" x14ac:dyDescent="0.3">
      <c r="A6" s="19" t="s">
        <v>4</v>
      </c>
      <c r="B6" s="19"/>
      <c r="C6" s="19"/>
      <c r="D6" s="19"/>
      <c r="E6" s="19">
        <v>1</v>
      </c>
      <c r="F6" s="19">
        <v>2</v>
      </c>
      <c r="G6" s="19">
        <v>3</v>
      </c>
      <c r="H6" s="19">
        <v>7</v>
      </c>
      <c r="I6" s="19">
        <v>11</v>
      </c>
      <c r="J6" s="19">
        <v>14</v>
      </c>
      <c r="K6" s="19">
        <v>19</v>
      </c>
      <c r="L6" s="19">
        <v>28</v>
      </c>
      <c r="M6" s="19"/>
      <c r="N6" s="19">
        <v>38</v>
      </c>
      <c r="O6" s="19">
        <v>50</v>
      </c>
      <c r="P6" s="19">
        <v>65</v>
      </c>
      <c r="Q6" s="19">
        <v>78</v>
      </c>
      <c r="R6" s="19">
        <v>80</v>
      </c>
      <c r="S6" s="19">
        <v>98</v>
      </c>
      <c r="T6" s="19">
        <v>131</v>
      </c>
      <c r="U6" s="19">
        <v>155</v>
      </c>
      <c r="V6" s="19">
        <v>181</v>
      </c>
      <c r="W6" s="19">
        <v>205</v>
      </c>
      <c r="X6" s="19">
        <v>234</v>
      </c>
      <c r="Y6" s="19">
        <v>254</v>
      </c>
      <c r="Z6" s="19">
        <v>276</v>
      </c>
      <c r="AA6" s="19">
        <v>287</v>
      </c>
      <c r="AB6" s="19">
        <v>307</v>
      </c>
      <c r="AC6" s="19">
        <v>331</v>
      </c>
      <c r="AD6" s="19">
        <v>352</v>
      </c>
      <c r="AE6" s="19">
        <v>370</v>
      </c>
      <c r="AF6" s="19">
        <v>393</v>
      </c>
      <c r="AG6" s="19">
        <v>403</v>
      </c>
      <c r="AH6" s="19">
        <v>414</v>
      </c>
      <c r="AI6" s="19">
        <v>431</v>
      </c>
      <c r="AJ6" s="19">
        <v>442</v>
      </c>
      <c r="AK6" s="19">
        <v>454</v>
      </c>
      <c r="AL6" s="19">
        <v>463</v>
      </c>
      <c r="AM6" s="19">
        <v>472</v>
      </c>
      <c r="AN6" s="19">
        <v>484</v>
      </c>
      <c r="AO6" s="19">
        <v>497</v>
      </c>
      <c r="AP6" s="19">
        <v>504</v>
      </c>
      <c r="AQ6" s="19">
        <v>518</v>
      </c>
      <c r="AR6" s="19">
        <v>530</v>
      </c>
      <c r="AS6" s="19">
        <v>534</v>
      </c>
      <c r="AT6" s="19">
        <v>563</v>
      </c>
      <c r="AU6" s="19">
        <v>569</v>
      </c>
      <c r="AV6" s="19">
        <v>575</v>
      </c>
      <c r="AW6" s="19">
        <v>580</v>
      </c>
      <c r="AX6" s="19">
        <v>584</v>
      </c>
      <c r="AY6" s="19">
        <v>595</v>
      </c>
      <c r="AZ6" s="19">
        <v>600</v>
      </c>
      <c r="BA6" s="19"/>
      <c r="BB6" s="19"/>
      <c r="BC6" s="19"/>
    </row>
    <row r="7" spans="1:55" x14ac:dyDescent="0.3">
      <c r="A7" s="19" t="s">
        <v>1</v>
      </c>
      <c r="B7" s="19"/>
      <c r="C7" s="19"/>
      <c r="D7" s="19"/>
      <c r="E7" s="19"/>
      <c r="F7" s="19"/>
      <c r="G7" s="19"/>
      <c r="H7" s="19"/>
      <c r="I7" s="19"/>
      <c r="J7" s="19">
        <v>3</v>
      </c>
      <c r="K7" s="19">
        <v>4</v>
      </c>
      <c r="L7" s="19">
        <v>4</v>
      </c>
      <c r="M7" s="19"/>
      <c r="N7" s="19">
        <v>36</v>
      </c>
      <c r="O7" s="19">
        <v>36</v>
      </c>
      <c r="P7" s="19">
        <v>49</v>
      </c>
      <c r="Q7" s="19">
        <v>56</v>
      </c>
      <c r="R7" s="19">
        <v>75</v>
      </c>
      <c r="S7" s="19">
        <v>79</v>
      </c>
      <c r="T7" s="19">
        <v>86</v>
      </c>
      <c r="U7" s="19">
        <v>93</v>
      </c>
      <c r="V7" s="19">
        <v>97</v>
      </c>
      <c r="W7" s="19">
        <v>100</v>
      </c>
      <c r="X7" s="19">
        <v>105</v>
      </c>
      <c r="Y7" s="19">
        <v>109</v>
      </c>
      <c r="Z7" s="19">
        <v>118</v>
      </c>
      <c r="AA7" s="19">
        <v>121</v>
      </c>
      <c r="AB7" s="19">
        <v>124</v>
      </c>
      <c r="AC7" s="19">
        <v>128</v>
      </c>
      <c r="AD7" s="19">
        <v>133</v>
      </c>
      <c r="AE7" s="19">
        <v>134</v>
      </c>
      <c r="AF7" s="19">
        <v>137</v>
      </c>
      <c r="AG7" s="19">
        <v>139</v>
      </c>
      <c r="AH7" s="19">
        <v>148</v>
      </c>
      <c r="AI7" s="19">
        <v>153</v>
      </c>
      <c r="AJ7" s="19">
        <v>154</v>
      </c>
      <c r="AK7" s="19">
        <v>157</v>
      </c>
      <c r="AL7" s="19">
        <v>168</v>
      </c>
      <c r="AM7" s="19">
        <v>176</v>
      </c>
      <c r="AN7" s="19">
        <v>180</v>
      </c>
      <c r="AO7" s="19">
        <v>184</v>
      </c>
      <c r="AP7" s="19">
        <v>186</v>
      </c>
      <c r="AQ7" s="19">
        <v>187</v>
      </c>
      <c r="AR7" s="19">
        <v>189</v>
      </c>
      <c r="AS7" s="19">
        <v>194</v>
      </c>
      <c r="AT7" s="19">
        <v>199</v>
      </c>
      <c r="AU7" s="19">
        <v>202</v>
      </c>
      <c r="AV7" s="19">
        <v>205</v>
      </c>
      <c r="AW7" s="19">
        <v>210</v>
      </c>
      <c r="AX7" s="19">
        <v>213</v>
      </c>
      <c r="AY7" s="19">
        <v>215</v>
      </c>
      <c r="AZ7" s="19">
        <v>220</v>
      </c>
      <c r="BA7" s="19"/>
      <c r="BB7" s="19"/>
      <c r="BC7" s="19"/>
    </row>
    <row r="8" spans="1:55" x14ac:dyDescent="0.3">
      <c r="A8" s="43" t="s">
        <v>5</v>
      </c>
      <c r="B8" s="43"/>
      <c r="C8" s="43"/>
      <c r="D8" s="43"/>
      <c r="E8" s="43">
        <v>2</v>
      </c>
      <c r="F8" s="43">
        <v>2</v>
      </c>
      <c r="G8" s="43">
        <v>2</v>
      </c>
      <c r="H8" s="43">
        <v>2</v>
      </c>
      <c r="I8" s="43">
        <v>3</v>
      </c>
      <c r="J8" s="43">
        <v>4</v>
      </c>
      <c r="K8" s="43">
        <v>5</v>
      </c>
      <c r="L8" s="43">
        <v>8</v>
      </c>
      <c r="M8" s="43"/>
      <c r="N8" s="43">
        <v>13</v>
      </c>
      <c r="O8" s="43">
        <v>18</v>
      </c>
      <c r="P8" s="43">
        <v>22</v>
      </c>
      <c r="Q8" s="43">
        <v>27</v>
      </c>
      <c r="R8" s="43">
        <v>40</v>
      </c>
      <c r="S8" s="43">
        <v>53</v>
      </c>
      <c r="T8" s="43">
        <v>55</v>
      </c>
      <c r="U8" s="43">
        <v>62</v>
      </c>
      <c r="V8" s="43">
        <v>64</v>
      </c>
      <c r="W8" s="43">
        <v>68</v>
      </c>
      <c r="X8" s="43">
        <v>73</v>
      </c>
      <c r="Y8" s="43">
        <v>79</v>
      </c>
      <c r="Z8" s="43">
        <v>89</v>
      </c>
      <c r="AA8" s="43">
        <v>93</v>
      </c>
      <c r="AB8" s="43">
        <v>96</v>
      </c>
      <c r="AC8" s="43">
        <v>96</v>
      </c>
      <c r="AD8" s="43">
        <v>107</v>
      </c>
      <c r="AE8" s="43">
        <v>110</v>
      </c>
      <c r="AF8" s="43">
        <v>123</v>
      </c>
      <c r="AG8" s="43">
        <v>129</v>
      </c>
      <c r="AH8" s="43">
        <v>133</v>
      </c>
      <c r="AI8" s="43">
        <v>135</v>
      </c>
      <c r="AJ8" s="43">
        <v>140</v>
      </c>
      <c r="AK8" s="43">
        <v>147</v>
      </c>
      <c r="AL8" s="43">
        <v>147</v>
      </c>
      <c r="AM8" s="43">
        <v>149</v>
      </c>
      <c r="AN8" s="43">
        <v>152</v>
      </c>
      <c r="AO8" s="43">
        <v>154</v>
      </c>
      <c r="AP8" s="43">
        <v>156</v>
      </c>
      <c r="AQ8" s="43">
        <v>158</v>
      </c>
      <c r="AR8" s="43">
        <v>165</v>
      </c>
      <c r="AS8" s="43">
        <v>172</v>
      </c>
      <c r="AT8" s="43">
        <v>180</v>
      </c>
      <c r="AU8" s="43">
        <v>191</v>
      </c>
      <c r="AV8" s="43">
        <v>202</v>
      </c>
      <c r="AW8" s="43">
        <v>212</v>
      </c>
      <c r="AX8" s="43">
        <v>220</v>
      </c>
      <c r="AY8" s="43">
        <v>227</v>
      </c>
      <c r="AZ8" s="43">
        <v>234</v>
      </c>
      <c r="BA8" s="43"/>
      <c r="BB8" s="43"/>
      <c r="BC8" s="43"/>
    </row>
    <row r="9" spans="1:55" ht="15" thickBot="1" x14ac:dyDescent="0.35">
      <c r="A9" s="46" t="s">
        <v>6</v>
      </c>
      <c r="B9" s="46"/>
      <c r="C9" s="46">
        <f>SUM(C4:C8)</f>
        <v>1</v>
      </c>
      <c r="D9" s="46">
        <f>SUM(D4:D8)</f>
        <v>1</v>
      </c>
      <c r="E9" s="46">
        <f t="shared" ref="E9:G9" si="0">SUM(E4:E8)</f>
        <v>6</v>
      </c>
      <c r="F9" s="46">
        <f t="shared" si="0"/>
        <v>10</v>
      </c>
      <c r="G9" s="46">
        <f t="shared" si="0"/>
        <v>17</v>
      </c>
      <c r="H9" s="46">
        <f t="shared" ref="H9" si="1">SUM(H4:H8)</f>
        <v>23</v>
      </c>
      <c r="I9" s="46">
        <f t="shared" ref="I9" si="2">SUM(I4:I8)</f>
        <v>42</v>
      </c>
      <c r="J9" s="46">
        <f t="shared" ref="J9" si="3">SUM(J4:J8)</f>
        <v>62</v>
      </c>
      <c r="K9" s="46">
        <f t="shared" ref="K9" si="4">SUM(K4:K8)</f>
        <v>84</v>
      </c>
      <c r="L9" s="46">
        <f t="shared" ref="L9" si="5">SUM(L4:L8)</f>
        <v>112</v>
      </c>
      <c r="M9" s="46"/>
      <c r="N9" s="46">
        <f t="shared" ref="N9:AN9" si="6">SUM(N4:N8)</f>
        <v>175</v>
      </c>
      <c r="O9" s="46">
        <f t="shared" si="6"/>
        <v>216</v>
      </c>
      <c r="P9" s="46">
        <f t="shared" si="6"/>
        <v>263</v>
      </c>
      <c r="Q9" s="46">
        <f t="shared" si="6"/>
        <v>316</v>
      </c>
      <c r="R9" s="46">
        <f t="shared" si="6"/>
        <v>367</v>
      </c>
      <c r="S9" s="46">
        <f t="shared" si="6"/>
        <v>448</v>
      </c>
      <c r="T9" s="46">
        <f t="shared" si="6"/>
        <v>539</v>
      </c>
      <c r="U9" s="46">
        <f t="shared" si="6"/>
        <v>622</v>
      </c>
      <c r="V9" s="46">
        <f t="shared" si="6"/>
        <v>708</v>
      </c>
      <c r="W9" s="46">
        <f t="shared" si="6"/>
        <v>774</v>
      </c>
      <c r="X9" s="46">
        <f t="shared" si="6"/>
        <v>854</v>
      </c>
      <c r="Y9" s="46">
        <f t="shared" si="6"/>
        <v>916</v>
      </c>
      <c r="Z9" s="46">
        <f t="shared" si="6"/>
        <v>989</v>
      </c>
      <c r="AA9" s="46">
        <f t="shared" si="6"/>
        <v>1055</v>
      </c>
      <c r="AB9" s="46">
        <f t="shared" si="6"/>
        <v>1132</v>
      </c>
      <c r="AC9" s="46">
        <f t="shared" si="6"/>
        <v>1177</v>
      </c>
      <c r="AD9" s="46">
        <f t="shared" si="6"/>
        <v>1255</v>
      </c>
      <c r="AE9" s="46">
        <f t="shared" si="6"/>
        <v>1322</v>
      </c>
      <c r="AF9" s="46">
        <f t="shared" si="6"/>
        <v>1431</v>
      </c>
      <c r="AG9" s="46">
        <f t="shared" si="6"/>
        <v>1483</v>
      </c>
      <c r="AH9" s="46">
        <f t="shared" si="6"/>
        <v>1543</v>
      </c>
      <c r="AI9" s="46">
        <f t="shared" si="6"/>
        <v>1626</v>
      </c>
      <c r="AJ9" s="46">
        <f t="shared" si="6"/>
        <v>1714</v>
      </c>
      <c r="AK9" s="46">
        <f t="shared" si="6"/>
        <v>1755</v>
      </c>
      <c r="AL9" s="46">
        <f t="shared" si="6"/>
        <v>1796</v>
      </c>
      <c r="AM9" s="46">
        <f t="shared" si="6"/>
        <v>1852</v>
      </c>
      <c r="AN9" s="46">
        <f t="shared" si="6"/>
        <v>1913</v>
      </c>
      <c r="AO9" s="46">
        <f t="shared" ref="AO9:AZ9" si="7">SUM(AO4:AO8)</f>
        <v>1963</v>
      </c>
      <c r="AP9" s="46">
        <f t="shared" si="7"/>
        <v>2021</v>
      </c>
      <c r="AQ9" s="46">
        <f t="shared" si="7"/>
        <v>2075</v>
      </c>
      <c r="AR9" s="46">
        <f t="shared" si="7"/>
        <v>2140</v>
      </c>
      <c r="AS9" s="46">
        <f t="shared" si="7"/>
        <v>2188</v>
      </c>
      <c r="AT9" s="46">
        <f t="shared" si="7"/>
        <v>2255</v>
      </c>
      <c r="AU9" s="46">
        <f t="shared" si="7"/>
        <v>2292</v>
      </c>
      <c r="AV9" s="46">
        <f t="shared" si="7"/>
        <v>2330</v>
      </c>
      <c r="AW9" s="46">
        <f t="shared" si="7"/>
        <v>2365</v>
      </c>
      <c r="AX9" s="46">
        <f t="shared" si="7"/>
        <v>2396</v>
      </c>
      <c r="AY9" s="46">
        <f t="shared" si="7"/>
        <v>2436</v>
      </c>
      <c r="AZ9" s="46">
        <f t="shared" si="7"/>
        <v>2463</v>
      </c>
      <c r="BA9" s="46"/>
      <c r="BB9" s="46"/>
      <c r="BC9" s="46"/>
    </row>
    <row r="12" spans="1:55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</row>
    <row r="13" spans="1:55" ht="15" thickTop="1" x14ac:dyDescent="0.3">
      <c r="A13" s="30" t="s">
        <v>3</v>
      </c>
      <c r="B13" s="30"/>
      <c r="C13" s="30">
        <f t="shared" ref="C13:L18" si="8">C4-B4</f>
        <v>0</v>
      </c>
      <c r="D13" s="30">
        <f t="shared" si="8"/>
        <v>0</v>
      </c>
      <c r="E13" s="30">
        <f t="shared" si="8"/>
        <v>2</v>
      </c>
      <c r="F13" s="30">
        <f t="shared" si="8"/>
        <v>3</v>
      </c>
      <c r="G13" s="30">
        <f t="shared" si="8"/>
        <v>2</v>
      </c>
      <c r="H13" s="30">
        <f t="shared" si="8"/>
        <v>2</v>
      </c>
      <c r="I13" s="30">
        <f t="shared" si="8"/>
        <v>4</v>
      </c>
      <c r="J13" s="30">
        <f t="shared" si="8"/>
        <v>8</v>
      </c>
      <c r="K13" s="30">
        <f t="shared" si="8"/>
        <v>7</v>
      </c>
      <c r="L13" s="30">
        <f t="shared" si="8"/>
        <v>12</v>
      </c>
      <c r="M13" s="30"/>
      <c r="N13" s="30">
        <f t="shared" ref="N13:N18" si="9">N4-L4</f>
        <v>11</v>
      </c>
      <c r="O13" s="30">
        <f t="shared" ref="O13:O18" si="10">O4-N4</f>
        <v>8</v>
      </c>
      <c r="P13" s="30">
        <f t="shared" ref="P13:P18" si="11">P4-O4</f>
        <v>8</v>
      </c>
      <c r="Q13" s="30">
        <f t="shared" ref="Q13:AK18" si="12">Q4-P4</f>
        <v>22</v>
      </c>
      <c r="R13" s="30">
        <f t="shared" si="12"/>
        <v>0</v>
      </c>
      <c r="S13" s="30">
        <f t="shared" si="12"/>
        <v>28</v>
      </c>
      <c r="T13" s="30">
        <f t="shared" si="12"/>
        <v>28</v>
      </c>
      <c r="U13" s="30">
        <f t="shared" si="12"/>
        <v>34</v>
      </c>
      <c r="V13" s="30">
        <f t="shared" si="12"/>
        <v>39</v>
      </c>
      <c r="W13" s="30">
        <f t="shared" si="12"/>
        <v>27</v>
      </c>
      <c r="X13" s="30">
        <f t="shared" si="12"/>
        <v>27</v>
      </c>
      <c r="Y13" s="30">
        <f t="shared" si="12"/>
        <v>19</v>
      </c>
      <c r="Z13" s="30">
        <f t="shared" si="12"/>
        <v>21</v>
      </c>
      <c r="AA13" s="30">
        <f t="shared" si="12"/>
        <v>34</v>
      </c>
      <c r="AB13" s="30">
        <f t="shared" si="12"/>
        <v>18</v>
      </c>
      <c r="AC13" s="30">
        <f t="shared" si="12"/>
        <v>6</v>
      </c>
      <c r="AD13" s="30">
        <f t="shared" si="12"/>
        <v>30</v>
      </c>
      <c r="AE13" s="30">
        <f t="shared" si="12"/>
        <v>28</v>
      </c>
      <c r="AF13" s="30">
        <f t="shared" si="12"/>
        <v>51</v>
      </c>
      <c r="AG13" s="30">
        <f t="shared" si="12"/>
        <v>24</v>
      </c>
      <c r="AH13" s="30">
        <f t="shared" si="12"/>
        <v>30</v>
      </c>
      <c r="AI13" s="30">
        <f t="shared" si="12"/>
        <v>52</v>
      </c>
      <c r="AJ13" s="30">
        <f t="shared" si="12"/>
        <v>62</v>
      </c>
      <c r="AK13" s="30">
        <f t="shared" si="12"/>
        <v>12</v>
      </c>
      <c r="AL13" s="30">
        <f t="shared" ref="AL13:AL17" si="13">AL4-AK4</f>
        <v>15</v>
      </c>
      <c r="AM13" s="30">
        <f t="shared" ref="AM13:AN17" si="14">AM4-AL4</f>
        <v>34</v>
      </c>
      <c r="AN13" s="30">
        <f t="shared" si="14"/>
        <v>35</v>
      </c>
      <c r="AO13" s="30">
        <f t="shared" ref="AO13:AP18" si="15">AO4-AN4</f>
        <v>27</v>
      </c>
      <c r="AP13" s="30">
        <f t="shared" si="15"/>
        <v>32</v>
      </c>
      <c r="AQ13" s="30">
        <f t="shared" ref="AQ13:AZ13" si="16">AQ4-AP4</f>
        <v>33</v>
      </c>
      <c r="AR13" s="30">
        <f t="shared" si="16"/>
        <v>28</v>
      </c>
      <c r="AS13" s="30">
        <f t="shared" si="16"/>
        <v>28</v>
      </c>
      <c r="AT13" s="30">
        <f t="shared" si="16"/>
        <v>20</v>
      </c>
      <c r="AU13" s="30">
        <f t="shared" si="16"/>
        <v>10</v>
      </c>
      <c r="AV13" s="30">
        <f t="shared" si="16"/>
        <v>12</v>
      </c>
      <c r="AW13" s="30">
        <f t="shared" si="16"/>
        <v>11</v>
      </c>
      <c r="AX13" s="30">
        <f t="shared" si="16"/>
        <v>8</v>
      </c>
      <c r="AY13" s="30">
        <f t="shared" si="16"/>
        <v>11</v>
      </c>
      <c r="AZ13" s="30">
        <f t="shared" si="16"/>
        <v>7</v>
      </c>
      <c r="BA13" s="30"/>
      <c r="BB13" s="30"/>
      <c r="BC13" s="30"/>
    </row>
    <row r="14" spans="1:55" x14ac:dyDescent="0.3">
      <c r="A14" s="20" t="s">
        <v>2</v>
      </c>
      <c r="B14" s="20"/>
      <c r="C14" s="20">
        <f t="shared" si="8"/>
        <v>1</v>
      </c>
      <c r="D14" s="20">
        <f t="shared" si="8"/>
        <v>0</v>
      </c>
      <c r="E14" s="20">
        <f t="shared" si="8"/>
        <v>0</v>
      </c>
      <c r="F14" s="20">
        <f t="shared" si="8"/>
        <v>0</v>
      </c>
      <c r="G14" s="20">
        <f t="shared" si="8"/>
        <v>4</v>
      </c>
      <c r="H14" s="20">
        <f t="shared" si="8"/>
        <v>0</v>
      </c>
      <c r="I14" s="20">
        <f t="shared" si="8"/>
        <v>10</v>
      </c>
      <c r="J14" s="20">
        <f t="shared" si="8"/>
        <v>5</v>
      </c>
      <c r="K14" s="20">
        <f t="shared" si="8"/>
        <v>8</v>
      </c>
      <c r="L14" s="20">
        <f t="shared" si="8"/>
        <v>4</v>
      </c>
      <c r="M14" s="20"/>
      <c r="N14" s="20">
        <f t="shared" si="9"/>
        <v>5</v>
      </c>
      <c r="O14" s="20">
        <f t="shared" si="10"/>
        <v>16</v>
      </c>
      <c r="P14" s="20">
        <f t="shared" si="11"/>
        <v>7</v>
      </c>
      <c r="Q14" s="20">
        <f t="shared" si="12"/>
        <v>6</v>
      </c>
      <c r="R14" s="20">
        <f t="shared" si="12"/>
        <v>17</v>
      </c>
      <c r="S14" s="20">
        <f t="shared" si="12"/>
        <v>18</v>
      </c>
      <c r="T14" s="20">
        <f t="shared" si="12"/>
        <v>21</v>
      </c>
      <c r="U14" s="20">
        <f t="shared" si="12"/>
        <v>11</v>
      </c>
      <c r="V14" s="20">
        <f t="shared" si="12"/>
        <v>15</v>
      </c>
      <c r="W14" s="20">
        <f t="shared" si="12"/>
        <v>8</v>
      </c>
      <c r="X14" s="20">
        <f t="shared" si="12"/>
        <v>14</v>
      </c>
      <c r="Y14" s="20">
        <f t="shared" si="12"/>
        <v>13</v>
      </c>
      <c r="Z14" s="20">
        <f t="shared" si="12"/>
        <v>11</v>
      </c>
      <c r="AA14" s="20">
        <f t="shared" si="12"/>
        <v>14</v>
      </c>
      <c r="AB14" s="20">
        <f t="shared" si="12"/>
        <v>33</v>
      </c>
      <c r="AC14" s="20">
        <f t="shared" si="12"/>
        <v>11</v>
      </c>
      <c r="AD14" s="20">
        <f t="shared" si="12"/>
        <v>11</v>
      </c>
      <c r="AE14" s="20">
        <f t="shared" si="12"/>
        <v>17</v>
      </c>
      <c r="AF14" s="20">
        <f t="shared" si="12"/>
        <v>19</v>
      </c>
      <c r="AG14" s="20">
        <f t="shared" si="12"/>
        <v>10</v>
      </c>
      <c r="AH14" s="20">
        <f t="shared" si="12"/>
        <v>6</v>
      </c>
      <c r="AI14" s="20">
        <f t="shared" si="12"/>
        <v>7</v>
      </c>
      <c r="AJ14" s="20">
        <f t="shared" si="12"/>
        <v>9</v>
      </c>
      <c r="AK14" s="20">
        <f t="shared" si="12"/>
        <v>7</v>
      </c>
      <c r="AL14" s="20">
        <f t="shared" si="13"/>
        <v>6</v>
      </c>
      <c r="AM14" s="20">
        <f t="shared" si="14"/>
        <v>3</v>
      </c>
      <c r="AN14" s="20">
        <f t="shared" si="14"/>
        <v>7</v>
      </c>
      <c r="AO14" s="20">
        <f t="shared" si="15"/>
        <v>4</v>
      </c>
      <c r="AP14" s="20">
        <f t="shared" si="15"/>
        <v>15</v>
      </c>
      <c r="AQ14" s="20">
        <f t="shared" ref="AQ14:AZ14" si="17">AQ5-AP5</f>
        <v>4</v>
      </c>
      <c r="AR14" s="20">
        <f t="shared" si="17"/>
        <v>16</v>
      </c>
      <c r="AS14" s="20">
        <f t="shared" si="17"/>
        <v>4</v>
      </c>
      <c r="AT14" s="20">
        <f t="shared" si="17"/>
        <v>5</v>
      </c>
      <c r="AU14" s="20">
        <f t="shared" si="17"/>
        <v>7</v>
      </c>
      <c r="AV14" s="20">
        <f t="shared" si="17"/>
        <v>6</v>
      </c>
      <c r="AW14" s="20">
        <f t="shared" si="17"/>
        <v>4</v>
      </c>
      <c r="AX14" s="20">
        <f t="shared" si="17"/>
        <v>8</v>
      </c>
      <c r="AY14" s="20">
        <f t="shared" si="17"/>
        <v>9</v>
      </c>
      <c r="AZ14" s="20">
        <f t="shared" si="17"/>
        <v>3</v>
      </c>
      <c r="BA14" s="20"/>
      <c r="BB14" s="20"/>
      <c r="BC14" s="20"/>
    </row>
    <row r="15" spans="1:55" x14ac:dyDescent="0.3">
      <c r="A15" s="20" t="s">
        <v>4</v>
      </c>
      <c r="B15" s="20"/>
      <c r="C15" s="20">
        <f t="shared" si="8"/>
        <v>0</v>
      </c>
      <c r="D15" s="20">
        <f t="shared" si="8"/>
        <v>0</v>
      </c>
      <c r="E15" s="20">
        <f t="shared" si="8"/>
        <v>1</v>
      </c>
      <c r="F15" s="20">
        <f t="shared" si="8"/>
        <v>1</v>
      </c>
      <c r="G15" s="20">
        <f t="shared" si="8"/>
        <v>1</v>
      </c>
      <c r="H15" s="20">
        <f t="shared" si="8"/>
        <v>4</v>
      </c>
      <c r="I15" s="20">
        <f t="shared" si="8"/>
        <v>4</v>
      </c>
      <c r="J15" s="20">
        <f t="shared" si="8"/>
        <v>3</v>
      </c>
      <c r="K15" s="20">
        <f t="shared" si="8"/>
        <v>5</v>
      </c>
      <c r="L15" s="20">
        <f t="shared" si="8"/>
        <v>9</v>
      </c>
      <c r="M15" s="20"/>
      <c r="N15" s="20">
        <f t="shared" si="9"/>
        <v>10</v>
      </c>
      <c r="O15" s="20">
        <f t="shared" si="10"/>
        <v>12</v>
      </c>
      <c r="P15" s="20">
        <f t="shared" si="11"/>
        <v>15</v>
      </c>
      <c r="Q15" s="20">
        <f>Q6-P6</f>
        <v>13</v>
      </c>
      <c r="R15" s="20">
        <f t="shared" si="12"/>
        <v>2</v>
      </c>
      <c r="S15" s="20">
        <f t="shared" si="12"/>
        <v>18</v>
      </c>
      <c r="T15" s="20">
        <f t="shared" si="12"/>
        <v>33</v>
      </c>
      <c r="U15" s="20">
        <f t="shared" si="12"/>
        <v>24</v>
      </c>
      <c r="V15" s="20">
        <f t="shared" si="12"/>
        <v>26</v>
      </c>
      <c r="W15" s="20">
        <f t="shared" si="12"/>
        <v>24</v>
      </c>
      <c r="X15" s="20">
        <f t="shared" si="12"/>
        <v>29</v>
      </c>
      <c r="Y15" s="20">
        <f t="shared" si="12"/>
        <v>20</v>
      </c>
      <c r="Z15" s="20">
        <f t="shared" si="12"/>
        <v>22</v>
      </c>
      <c r="AA15" s="20">
        <f t="shared" si="12"/>
        <v>11</v>
      </c>
      <c r="AB15" s="20">
        <f t="shared" si="12"/>
        <v>20</v>
      </c>
      <c r="AC15" s="20">
        <f t="shared" si="12"/>
        <v>24</v>
      </c>
      <c r="AD15" s="20">
        <f t="shared" si="12"/>
        <v>21</v>
      </c>
      <c r="AE15" s="20">
        <f t="shared" si="12"/>
        <v>18</v>
      </c>
      <c r="AF15" s="20">
        <f t="shared" si="12"/>
        <v>23</v>
      </c>
      <c r="AG15" s="20">
        <f t="shared" si="12"/>
        <v>10</v>
      </c>
      <c r="AH15" s="20">
        <f t="shared" si="12"/>
        <v>11</v>
      </c>
      <c r="AI15" s="20">
        <f t="shared" si="12"/>
        <v>17</v>
      </c>
      <c r="AJ15" s="20">
        <f t="shared" si="12"/>
        <v>11</v>
      </c>
      <c r="AK15" s="20">
        <f t="shared" si="12"/>
        <v>12</v>
      </c>
      <c r="AL15" s="20">
        <f t="shared" si="13"/>
        <v>9</v>
      </c>
      <c r="AM15" s="20">
        <f t="shared" si="14"/>
        <v>9</v>
      </c>
      <c r="AN15" s="20">
        <f t="shared" si="14"/>
        <v>12</v>
      </c>
      <c r="AO15" s="20">
        <f t="shared" si="15"/>
        <v>13</v>
      </c>
      <c r="AP15" s="20">
        <f t="shared" si="15"/>
        <v>7</v>
      </c>
      <c r="AQ15" s="20">
        <f t="shared" ref="AQ15:AZ15" si="18">AQ6-AP6</f>
        <v>14</v>
      </c>
      <c r="AR15" s="20">
        <f t="shared" si="18"/>
        <v>12</v>
      </c>
      <c r="AS15" s="20">
        <f t="shared" si="18"/>
        <v>4</v>
      </c>
      <c r="AT15" s="20">
        <f t="shared" si="18"/>
        <v>29</v>
      </c>
      <c r="AU15" s="20">
        <f t="shared" si="18"/>
        <v>6</v>
      </c>
      <c r="AV15" s="20">
        <f t="shared" si="18"/>
        <v>6</v>
      </c>
      <c r="AW15" s="20">
        <f t="shared" si="18"/>
        <v>5</v>
      </c>
      <c r="AX15" s="20">
        <f t="shared" si="18"/>
        <v>4</v>
      </c>
      <c r="AY15" s="20">
        <f t="shared" si="18"/>
        <v>11</v>
      </c>
      <c r="AZ15" s="20">
        <f t="shared" si="18"/>
        <v>5</v>
      </c>
      <c r="BA15" s="20"/>
      <c r="BB15" s="20"/>
      <c r="BC15" s="20"/>
    </row>
    <row r="16" spans="1:55" x14ac:dyDescent="0.3">
      <c r="A16" s="20" t="s">
        <v>1</v>
      </c>
      <c r="B16" s="20"/>
      <c r="C16" s="20">
        <f t="shared" si="8"/>
        <v>0</v>
      </c>
      <c r="D16" s="20">
        <f t="shared" si="8"/>
        <v>0</v>
      </c>
      <c r="E16" s="20">
        <f t="shared" si="8"/>
        <v>0</v>
      </c>
      <c r="F16" s="20">
        <f t="shared" si="8"/>
        <v>0</v>
      </c>
      <c r="G16" s="20">
        <f t="shared" si="8"/>
        <v>0</v>
      </c>
      <c r="H16" s="20">
        <f t="shared" si="8"/>
        <v>0</v>
      </c>
      <c r="I16" s="20">
        <f t="shared" si="8"/>
        <v>0</v>
      </c>
      <c r="J16" s="20">
        <f t="shared" si="8"/>
        <v>3</v>
      </c>
      <c r="K16" s="20">
        <f t="shared" si="8"/>
        <v>1</v>
      </c>
      <c r="L16" s="20">
        <f t="shared" si="8"/>
        <v>0</v>
      </c>
      <c r="M16" s="20"/>
      <c r="N16" s="20">
        <f t="shared" si="9"/>
        <v>32</v>
      </c>
      <c r="O16" s="20">
        <f t="shared" si="10"/>
        <v>0</v>
      </c>
      <c r="P16" s="20">
        <f t="shared" si="11"/>
        <v>13</v>
      </c>
      <c r="Q16" s="20">
        <f t="shared" si="12"/>
        <v>7</v>
      </c>
      <c r="R16" s="20">
        <f t="shared" si="12"/>
        <v>19</v>
      </c>
      <c r="S16" s="20">
        <f t="shared" si="12"/>
        <v>4</v>
      </c>
      <c r="T16" s="20">
        <f t="shared" si="12"/>
        <v>7</v>
      </c>
      <c r="U16" s="20">
        <f t="shared" si="12"/>
        <v>7</v>
      </c>
      <c r="V16" s="20">
        <f t="shared" si="12"/>
        <v>4</v>
      </c>
      <c r="W16" s="20">
        <f t="shared" si="12"/>
        <v>3</v>
      </c>
      <c r="X16" s="20">
        <f t="shared" si="12"/>
        <v>5</v>
      </c>
      <c r="Y16" s="20">
        <f t="shared" si="12"/>
        <v>4</v>
      </c>
      <c r="Z16" s="20">
        <f t="shared" si="12"/>
        <v>9</v>
      </c>
      <c r="AA16" s="20">
        <f t="shared" si="12"/>
        <v>3</v>
      </c>
      <c r="AB16" s="20">
        <f t="shared" si="12"/>
        <v>3</v>
      </c>
      <c r="AC16" s="20">
        <f t="shared" si="12"/>
        <v>4</v>
      </c>
      <c r="AD16" s="20">
        <f t="shared" si="12"/>
        <v>5</v>
      </c>
      <c r="AE16" s="20">
        <f t="shared" si="12"/>
        <v>1</v>
      </c>
      <c r="AF16" s="20">
        <f t="shared" si="12"/>
        <v>3</v>
      </c>
      <c r="AG16" s="20">
        <f t="shared" si="12"/>
        <v>2</v>
      </c>
      <c r="AH16" s="20">
        <f t="shared" si="12"/>
        <v>9</v>
      </c>
      <c r="AI16" s="20">
        <f t="shared" si="12"/>
        <v>5</v>
      </c>
      <c r="AJ16" s="20">
        <f t="shared" si="12"/>
        <v>1</v>
      </c>
      <c r="AK16" s="20">
        <f t="shared" si="12"/>
        <v>3</v>
      </c>
      <c r="AL16" s="20">
        <f t="shared" si="13"/>
        <v>11</v>
      </c>
      <c r="AM16" s="20">
        <f t="shared" si="14"/>
        <v>8</v>
      </c>
      <c r="AN16" s="20">
        <f t="shared" si="14"/>
        <v>4</v>
      </c>
      <c r="AO16" s="20">
        <f t="shared" si="15"/>
        <v>4</v>
      </c>
      <c r="AP16" s="20">
        <f t="shared" si="15"/>
        <v>2</v>
      </c>
      <c r="AQ16" s="20">
        <f t="shared" ref="AQ16:AZ16" si="19">AQ7-AP7</f>
        <v>1</v>
      </c>
      <c r="AR16" s="20">
        <f t="shared" si="19"/>
        <v>2</v>
      </c>
      <c r="AS16" s="20">
        <f t="shared" si="19"/>
        <v>5</v>
      </c>
      <c r="AT16" s="20">
        <f t="shared" si="19"/>
        <v>5</v>
      </c>
      <c r="AU16" s="20">
        <f t="shared" si="19"/>
        <v>3</v>
      </c>
      <c r="AV16" s="20">
        <f t="shared" si="19"/>
        <v>3</v>
      </c>
      <c r="AW16" s="20">
        <f t="shared" si="19"/>
        <v>5</v>
      </c>
      <c r="AX16" s="20">
        <f t="shared" si="19"/>
        <v>3</v>
      </c>
      <c r="AY16" s="20">
        <f t="shared" si="19"/>
        <v>2</v>
      </c>
      <c r="AZ16" s="20">
        <f t="shared" si="19"/>
        <v>5</v>
      </c>
      <c r="BA16" s="20"/>
      <c r="BB16" s="20"/>
      <c r="BC16" s="20"/>
    </row>
    <row r="17" spans="1:55" x14ac:dyDescent="0.3">
      <c r="A17" s="44" t="s">
        <v>5</v>
      </c>
      <c r="B17" s="44"/>
      <c r="C17" s="44">
        <f t="shared" si="8"/>
        <v>0</v>
      </c>
      <c r="D17" s="44">
        <f t="shared" si="8"/>
        <v>0</v>
      </c>
      <c r="E17" s="44">
        <f t="shared" si="8"/>
        <v>2</v>
      </c>
      <c r="F17" s="44">
        <f t="shared" si="8"/>
        <v>0</v>
      </c>
      <c r="G17" s="44">
        <f t="shared" si="8"/>
        <v>0</v>
      </c>
      <c r="H17" s="44">
        <f t="shared" si="8"/>
        <v>0</v>
      </c>
      <c r="I17" s="44">
        <f t="shared" si="8"/>
        <v>1</v>
      </c>
      <c r="J17" s="44">
        <f t="shared" si="8"/>
        <v>1</v>
      </c>
      <c r="K17" s="44">
        <f t="shared" si="8"/>
        <v>1</v>
      </c>
      <c r="L17" s="44">
        <f t="shared" si="8"/>
        <v>3</v>
      </c>
      <c r="M17" s="44"/>
      <c r="N17" s="44">
        <f t="shared" si="9"/>
        <v>5</v>
      </c>
      <c r="O17" s="44">
        <f t="shared" si="10"/>
        <v>5</v>
      </c>
      <c r="P17" s="44">
        <f t="shared" si="11"/>
        <v>4</v>
      </c>
      <c r="Q17" s="44">
        <f t="shared" si="12"/>
        <v>5</v>
      </c>
      <c r="R17" s="44">
        <f t="shared" si="12"/>
        <v>13</v>
      </c>
      <c r="S17" s="44">
        <f t="shared" si="12"/>
        <v>13</v>
      </c>
      <c r="T17" s="44">
        <f t="shared" si="12"/>
        <v>2</v>
      </c>
      <c r="U17" s="44">
        <f t="shared" si="12"/>
        <v>7</v>
      </c>
      <c r="V17" s="44">
        <f t="shared" si="12"/>
        <v>2</v>
      </c>
      <c r="W17" s="44">
        <f t="shared" si="12"/>
        <v>4</v>
      </c>
      <c r="X17" s="44">
        <f t="shared" si="12"/>
        <v>5</v>
      </c>
      <c r="Y17" s="44">
        <f t="shared" si="12"/>
        <v>6</v>
      </c>
      <c r="Z17" s="44">
        <f t="shared" si="12"/>
        <v>10</v>
      </c>
      <c r="AA17" s="44">
        <f t="shared" si="12"/>
        <v>4</v>
      </c>
      <c r="AB17" s="44">
        <f t="shared" si="12"/>
        <v>3</v>
      </c>
      <c r="AC17" s="44">
        <f t="shared" si="12"/>
        <v>0</v>
      </c>
      <c r="AD17" s="44">
        <f t="shared" si="12"/>
        <v>11</v>
      </c>
      <c r="AE17" s="44">
        <f t="shared" si="12"/>
        <v>3</v>
      </c>
      <c r="AF17" s="44">
        <f t="shared" si="12"/>
        <v>13</v>
      </c>
      <c r="AG17" s="44">
        <f t="shared" si="12"/>
        <v>6</v>
      </c>
      <c r="AH17" s="44">
        <f t="shared" si="12"/>
        <v>4</v>
      </c>
      <c r="AI17" s="44">
        <f t="shared" si="12"/>
        <v>2</v>
      </c>
      <c r="AJ17" s="44">
        <f t="shared" si="12"/>
        <v>5</v>
      </c>
      <c r="AK17" s="44">
        <f t="shared" si="12"/>
        <v>7</v>
      </c>
      <c r="AL17" s="44">
        <f t="shared" si="13"/>
        <v>0</v>
      </c>
      <c r="AM17" s="44">
        <f t="shared" si="14"/>
        <v>2</v>
      </c>
      <c r="AN17" s="44">
        <f t="shared" si="14"/>
        <v>3</v>
      </c>
      <c r="AO17" s="44">
        <f t="shared" si="15"/>
        <v>2</v>
      </c>
      <c r="AP17" s="44">
        <f t="shared" si="15"/>
        <v>2</v>
      </c>
      <c r="AQ17" s="44">
        <f t="shared" ref="AQ17:AZ17" si="20">AQ8-AP8</f>
        <v>2</v>
      </c>
      <c r="AR17" s="44">
        <f t="shared" si="20"/>
        <v>7</v>
      </c>
      <c r="AS17" s="44">
        <f t="shared" si="20"/>
        <v>7</v>
      </c>
      <c r="AT17" s="44">
        <f t="shared" si="20"/>
        <v>8</v>
      </c>
      <c r="AU17" s="44">
        <f t="shared" si="20"/>
        <v>11</v>
      </c>
      <c r="AV17" s="44">
        <f t="shared" si="20"/>
        <v>11</v>
      </c>
      <c r="AW17" s="44">
        <f t="shared" si="20"/>
        <v>10</v>
      </c>
      <c r="AX17" s="44">
        <f t="shared" si="20"/>
        <v>8</v>
      </c>
      <c r="AY17" s="44">
        <f t="shared" si="20"/>
        <v>7</v>
      </c>
      <c r="AZ17" s="44">
        <f t="shared" si="20"/>
        <v>7</v>
      </c>
      <c r="BA17" s="44"/>
      <c r="BB17" s="44"/>
      <c r="BC17" s="44"/>
    </row>
    <row r="18" spans="1:55" ht="15" thickBot="1" x14ac:dyDescent="0.35">
      <c r="A18" s="46" t="s">
        <v>63</v>
      </c>
      <c r="B18" s="46"/>
      <c r="C18" s="46">
        <f t="shared" si="8"/>
        <v>1</v>
      </c>
      <c r="D18" s="46">
        <f t="shared" si="8"/>
        <v>0</v>
      </c>
      <c r="E18" s="46">
        <f t="shared" si="8"/>
        <v>5</v>
      </c>
      <c r="F18" s="46">
        <f t="shared" si="8"/>
        <v>4</v>
      </c>
      <c r="G18" s="46">
        <f t="shared" si="8"/>
        <v>7</v>
      </c>
      <c r="H18" s="46">
        <f t="shared" si="8"/>
        <v>6</v>
      </c>
      <c r="I18" s="46">
        <f t="shared" si="8"/>
        <v>19</v>
      </c>
      <c r="J18" s="46">
        <f t="shared" si="8"/>
        <v>20</v>
      </c>
      <c r="K18" s="46">
        <f t="shared" si="8"/>
        <v>22</v>
      </c>
      <c r="L18" s="46">
        <f t="shared" si="8"/>
        <v>28</v>
      </c>
      <c r="M18" s="46"/>
      <c r="N18" s="46">
        <f t="shared" si="9"/>
        <v>63</v>
      </c>
      <c r="O18" s="46">
        <f t="shared" si="10"/>
        <v>41</v>
      </c>
      <c r="P18" s="46">
        <f t="shared" si="11"/>
        <v>47</v>
      </c>
      <c r="Q18" s="46">
        <f t="shared" si="12"/>
        <v>53</v>
      </c>
      <c r="R18" s="46">
        <f t="shared" si="12"/>
        <v>51</v>
      </c>
      <c r="S18" s="46">
        <f t="shared" si="12"/>
        <v>81</v>
      </c>
      <c r="T18" s="46">
        <f t="shared" si="12"/>
        <v>91</v>
      </c>
      <c r="U18" s="46">
        <f t="shared" si="12"/>
        <v>83</v>
      </c>
      <c r="V18" s="46">
        <f t="shared" si="12"/>
        <v>86</v>
      </c>
      <c r="W18" s="46">
        <f t="shared" si="12"/>
        <v>66</v>
      </c>
      <c r="X18" s="46">
        <f t="shared" si="12"/>
        <v>80</v>
      </c>
      <c r="Y18" s="46">
        <f t="shared" si="12"/>
        <v>62</v>
      </c>
      <c r="Z18" s="46">
        <f t="shared" si="12"/>
        <v>73</v>
      </c>
      <c r="AA18" s="46">
        <f t="shared" si="12"/>
        <v>66</v>
      </c>
      <c r="AB18" s="46">
        <f t="shared" si="12"/>
        <v>77</v>
      </c>
      <c r="AC18" s="46">
        <f t="shared" si="12"/>
        <v>45</v>
      </c>
      <c r="AD18" s="46">
        <f t="shared" si="12"/>
        <v>78</v>
      </c>
      <c r="AE18" s="46">
        <f t="shared" si="12"/>
        <v>67</v>
      </c>
      <c r="AF18" s="46">
        <f t="shared" si="12"/>
        <v>109</v>
      </c>
      <c r="AG18" s="46">
        <f t="shared" si="12"/>
        <v>52</v>
      </c>
      <c r="AH18" s="46">
        <f t="shared" si="12"/>
        <v>60</v>
      </c>
      <c r="AI18" s="46">
        <f t="shared" si="12"/>
        <v>83</v>
      </c>
      <c r="AJ18" s="46">
        <f t="shared" si="12"/>
        <v>88</v>
      </c>
      <c r="AK18" s="46">
        <f t="shared" si="12"/>
        <v>41</v>
      </c>
      <c r="AL18" s="46">
        <f t="shared" ref="AL18" si="21">AL9-AK9</f>
        <v>41</v>
      </c>
      <c r="AM18" s="46">
        <f t="shared" ref="AM18:AN18" si="22">AM9-AL9</f>
        <v>56</v>
      </c>
      <c r="AN18" s="46">
        <f t="shared" si="22"/>
        <v>61</v>
      </c>
      <c r="AO18" s="46">
        <f t="shared" si="15"/>
        <v>50</v>
      </c>
      <c r="AP18" s="46">
        <f t="shared" si="15"/>
        <v>58</v>
      </c>
      <c r="AQ18" s="46">
        <f t="shared" ref="AQ18:AZ18" si="23">AQ9-AP9</f>
        <v>54</v>
      </c>
      <c r="AR18" s="46">
        <f t="shared" si="23"/>
        <v>65</v>
      </c>
      <c r="AS18" s="46">
        <f t="shared" si="23"/>
        <v>48</v>
      </c>
      <c r="AT18" s="46">
        <f t="shared" si="23"/>
        <v>67</v>
      </c>
      <c r="AU18" s="46">
        <f t="shared" si="23"/>
        <v>37</v>
      </c>
      <c r="AV18" s="46">
        <f t="shared" si="23"/>
        <v>38</v>
      </c>
      <c r="AW18" s="46">
        <f t="shared" si="23"/>
        <v>35</v>
      </c>
      <c r="AX18" s="46">
        <f t="shared" si="23"/>
        <v>31</v>
      </c>
      <c r="AY18" s="46">
        <f t="shared" si="23"/>
        <v>40</v>
      </c>
      <c r="AZ18" s="46">
        <f t="shared" si="23"/>
        <v>27</v>
      </c>
      <c r="BA18" s="46"/>
      <c r="BB18" s="46"/>
      <c r="BC18" s="46"/>
    </row>
    <row r="21" spans="1:55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</row>
    <row r="22" spans="1:55" s="59" customFormat="1" ht="15" thickTop="1" x14ac:dyDescent="0.3">
      <c r="A22" s="34" t="s">
        <v>3</v>
      </c>
      <c r="B22" s="34"/>
      <c r="C22" s="34"/>
      <c r="D22" s="34"/>
      <c r="E22" s="34"/>
      <c r="F22" s="34">
        <f t="shared" ref="D22:L27" si="24">F4/E4-1</f>
        <v>1.5</v>
      </c>
      <c r="G22" s="34">
        <f t="shared" si="24"/>
        <v>0.39999999999999991</v>
      </c>
      <c r="H22" s="34">
        <f t="shared" si="24"/>
        <v>0.28571428571428581</v>
      </c>
      <c r="I22" s="34">
        <f t="shared" si="24"/>
        <v>0.44444444444444442</v>
      </c>
      <c r="J22" s="34">
        <f t="shared" si="24"/>
        <v>0.61538461538461542</v>
      </c>
      <c r="K22" s="34">
        <f t="shared" si="24"/>
        <v>0.33333333333333326</v>
      </c>
      <c r="L22" s="34">
        <f t="shared" si="24"/>
        <v>0.4285714285714286</v>
      </c>
      <c r="M22" s="34"/>
      <c r="N22" s="34">
        <f>N4/L4-1</f>
        <v>0.27499999999999991</v>
      </c>
      <c r="O22" s="34">
        <f t="shared" ref="O22:O27" si="25">O4/N4-1</f>
        <v>0.15686274509803932</v>
      </c>
      <c r="P22" s="34">
        <f t="shared" ref="P22:P27" si="26">P4/O4-1</f>
        <v>0.13559322033898313</v>
      </c>
      <c r="Q22" s="34">
        <f t="shared" ref="Q22:Q27" si="27">Q4/P4-1</f>
        <v>0.32835820895522394</v>
      </c>
      <c r="R22" s="34">
        <f t="shared" ref="R22:AK27" si="28">R4/Q4-1</f>
        <v>0</v>
      </c>
      <c r="S22" s="34">
        <f t="shared" si="28"/>
        <v>0.31460674157303381</v>
      </c>
      <c r="T22" s="34">
        <f t="shared" si="28"/>
        <v>0.23931623931623935</v>
      </c>
      <c r="U22" s="34">
        <f t="shared" si="28"/>
        <v>0.23448275862068968</v>
      </c>
      <c r="V22" s="34">
        <f t="shared" si="28"/>
        <v>0.21787709497206698</v>
      </c>
      <c r="W22" s="34">
        <f t="shared" si="28"/>
        <v>0.12385321100917435</v>
      </c>
      <c r="X22" s="34">
        <f t="shared" si="28"/>
        <v>0.11020408163265305</v>
      </c>
      <c r="Y22" s="34">
        <f t="shared" si="28"/>
        <v>6.9852941176470562E-2</v>
      </c>
      <c r="Z22" s="34">
        <f t="shared" si="28"/>
        <v>7.2164948453608213E-2</v>
      </c>
      <c r="AA22" s="34">
        <f t="shared" si="28"/>
        <v>0.10897435897435903</v>
      </c>
      <c r="AB22" s="34">
        <f t="shared" si="28"/>
        <v>5.2023121387283267E-2</v>
      </c>
      <c r="AC22" s="34">
        <f t="shared" si="28"/>
        <v>1.6483516483516425E-2</v>
      </c>
      <c r="AD22" s="34">
        <f t="shared" si="28"/>
        <v>8.1081081081081141E-2</v>
      </c>
      <c r="AE22" s="34">
        <f t="shared" si="28"/>
        <v>7.0000000000000062E-2</v>
      </c>
      <c r="AF22" s="34">
        <f t="shared" si="28"/>
        <v>0.11915887850467288</v>
      </c>
      <c r="AG22" s="34">
        <f t="shared" si="28"/>
        <v>5.0104384133611735E-2</v>
      </c>
      <c r="AH22" s="34">
        <f t="shared" si="28"/>
        <v>5.9642147117296318E-2</v>
      </c>
      <c r="AI22" s="34">
        <f t="shared" si="28"/>
        <v>9.7560975609756184E-2</v>
      </c>
      <c r="AJ22" s="34">
        <f t="shared" si="28"/>
        <v>0.10598290598290605</v>
      </c>
      <c r="AK22" s="34">
        <f t="shared" si="28"/>
        <v>1.8547140649149974E-2</v>
      </c>
      <c r="AL22" s="34">
        <f t="shared" ref="AL22:AL27" si="29">AL4/AK4-1</f>
        <v>2.2761760242792084E-2</v>
      </c>
      <c r="AM22" s="34">
        <f t="shared" ref="AM22:AM27" si="30">AM4/AL4-1</f>
        <v>5.0445103857566842E-2</v>
      </c>
      <c r="AN22" s="34">
        <f t="shared" ref="AN22:AN27" si="31">AN4/AM4-1</f>
        <v>4.9435028248587587E-2</v>
      </c>
      <c r="AO22" s="34">
        <f t="shared" ref="AO22:AO27" si="32">AO4/AN4-1</f>
        <v>3.6339165545087537E-2</v>
      </c>
      <c r="AP22" s="34">
        <f t="shared" ref="AP22:AP27" si="33">AP4/AO4-1</f>
        <v>4.1558441558441572E-2</v>
      </c>
      <c r="AQ22" s="34">
        <f t="shared" ref="AQ22:AQ27" si="34">AQ4/AP4-1</f>
        <v>4.1147132169575995E-2</v>
      </c>
      <c r="AR22" s="34">
        <f t="shared" ref="AR22:AZ27" si="35">AR4/AQ4-1</f>
        <v>3.3532934131736525E-2</v>
      </c>
      <c r="AS22" s="34">
        <f t="shared" si="35"/>
        <v>3.2444959443800769E-2</v>
      </c>
      <c r="AT22" s="34">
        <f t="shared" si="35"/>
        <v>2.2446689113355678E-2</v>
      </c>
      <c r="AU22" s="34">
        <f t="shared" si="35"/>
        <v>1.0976948408342402E-2</v>
      </c>
      <c r="AV22" s="34">
        <f t="shared" si="35"/>
        <v>1.3029315960912058E-2</v>
      </c>
      <c r="AW22" s="34">
        <f t="shared" si="35"/>
        <v>1.1789924973204746E-2</v>
      </c>
      <c r="AX22" s="34">
        <f t="shared" si="35"/>
        <v>8.4745762711864181E-3</v>
      </c>
      <c r="AY22" s="34">
        <f t="shared" si="35"/>
        <v>1.1554621848739455E-2</v>
      </c>
      <c r="AZ22" s="34">
        <f t="shared" si="35"/>
        <v>7.2689511941848028E-3</v>
      </c>
      <c r="BA22" s="34"/>
      <c r="BB22" s="34"/>
      <c r="BC22" s="34"/>
    </row>
    <row r="23" spans="1:55" s="59" customFormat="1" x14ac:dyDescent="0.3">
      <c r="A23" s="26" t="s">
        <v>2</v>
      </c>
      <c r="B23" s="26"/>
      <c r="C23" s="26"/>
      <c r="D23" s="26">
        <f t="shared" si="24"/>
        <v>0</v>
      </c>
      <c r="E23" s="26">
        <f t="shared" si="24"/>
        <v>0</v>
      </c>
      <c r="F23" s="26">
        <f t="shared" si="24"/>
        <v>0</v>
      </c>
      <c r="G23" s="26">
        <f t="shared" si="24"/>
        <v>4</v>
      </c>
      <c r="H23" s="26">
        <f t="shared" si="24"/>
        <v>0</v>
      </c>
      <c r="I23" s="26">
        <f t="shared" si="24"/>
        <v>2</v>
      </c>
      <c r="J23" s="26">
        <f t="shared" si="24"/>
        <v>0.33333333333333326</v>
      </c>
      <c r="K23" s="26">
        <f t="shared" si="24"/>
        <v>0.39999999999999991</v>
      </c>
      <c r="L23" s="26">
        <f t="shared" si="24"/>
        <v>0.14285714285714279</v>
      </c>
      <c r="M23" s="26"/>
      <c r="N23" s="34">
        <f t="shared" ref="N23:N27" si="36">N5/L5-1</f>
        <v>0.15625</v>
      </c>
      <c r="O23" s="26">
        <f t="shared" si="25"/>
        <v>0.43243243243243246</v>
      </c>
      <c r="P23" s="26">
        <f t="shared" si="26"/>
        <v>0.13207547169811318</v>
      </c>
      <c r="Q23" s="26">
        <f t="shared" si="27"/>
        <v>0.10000000000000009</v>
      </c>
      <c r="R23" s="26">
        <f t="shared" si="28"/>
        <v>0.25757575757575757</v>
      </c>
      <c r="S23" s="26">
        <f t="shared" si="28"/>
        <v>0.2168674698795181</v>
      </c>
      <c r="T23" s="26">
        <f t="shared" si="28"/>
        <v>0.20792079207920788</v>
      </c>
      <c r="U23" s="26">
        <f t="shared" si="28"/>
        <v>9.0163934426229497E-2</v>
      </c>
      <c r="V23" s="26">
        <f t="shared" si="28"/>
        <v>0.11278195488721798</v>
      </c>
      <c r="W23" s="26">
        <f t="shared" si="28"/>
        <v>5.4054054054053946E-2</v>
      </c>
      <c r="X23" s="26">
        <f t="shared" si="28"/>
        <v>8.9743589743589647E-2</v>
      </c>
      <c r="Y23" s="26">
        <f t="shared" si="28"/>
        <v>7.6470588235294068E-2</v>
      </c>
      <c r="Z23" s="26">
        <f t="shared" si="28"/>
        <v>6.0109289617486406E-2</v>
      </c>
      <c r="AA23" s="26">
        <f t="shared" si="28"/>
        <v>7.2164948453608213E-2</v>
      </c>
      <c r="AB23" s="26">
        <f t="shared" si="28"/>
        <v>0.15865384615384626</v>
      </c>
      <c r="AC23" s="26">
        <f t="shared" si="28"/>
        <v>4.5643153526971014E-2</v>
      </c>
      <c r="AD23" s="26">
        <f t="shared" si="28"/>
        <v>4.3650793650793718E-2</v>
      </c>
      <c r="AE23" s="26">
        <f t="shared" si="28"/>
        <v>6.4638783269961975E-2</v>
      </c>
      <c r="AF23" s="26">
        <f t="shared" si="28"/>
        <v>6.7857142857142838E-2</v>
      </c>
      <c r="AG23" s="26">
        <f t="shared" si="28"/>
        <v>3.3444816053511683E-2</v>
      </c>
      <c r="AH23" s="26">
        <f t="shared" si="28"/>
        <v>1.9417475728155331E-2</v>
      </c>
      <c r="AI23" s="26">
        <f t="shared" si="28"/>
        <v>2.2222222222222143E-2</v>
      </c>
      <c r="AJ23" s="26">
        <f t="shared" si="28"/>
        <v>2.7950310559006208E-2</v>
      </c>
      <c r="AK23" s="26">
        <f t="shared" si="28"/>
        <v>2.114803625377637E-2</v>
      </c>
      <c r="AL23" s="26">
        <f t="shared" si="29"/>
        <v>1.7751479289940919E-2</v>
      </c>
      <c r="AM23" s="26">
        <f t="shared" si="30"/>
        <v>8.720930232558155E-3</v>
      </c>
      <c r="AN23" s="26">
        <f t="shared" si="31"/>
        <v>2.0172910662824117E-2</v>
      </c>
      <c r="AO23" s="26">
        <f t="shared" si="32"/>
        <v>1.1299435028248483E-2</v>
      </c>
      <c r="AP23" s="26">
        <f t="shared" si="33"/>
        <v>4.1899441340782051E-2</v>
      </c>
      <c r="AQ23" s="26">
        <f t="shared" si="34"/>
        <v>1.072386058981234E-2</v>
      </c>
      <c r="AR23" s="26">
        <f t="shared" si="35"/>
        <v>4.244031830238737E-2</v>
      </c>
      <c r="AS23" s="26">
        <f t="shared" si="35"/>
        <v>1.0178117048346147E-2</v>
      </c>
      <c r="AT23" s="26">
        <f t="shared" si="35"/>
        <v>1.2594458438287104E-2</v>
      </c>
      <c r="AU23" s="26">
        <f t="shared" si="35"/>
        <v>1.7412935323383172E-2</v>
      </c>
      <c r="AV23" s="26">
        <f t="shared" si="35"/>
        <v>1.4669926650366705E-2</v>
      </c>
      <c r="AW23" s="26">
        <f t="shared" si="35"/>
        <v>9.6385542168675453E-3</v>
      </c>
      <c r="AX23" s="26">
        <f t="shared" si="35"/>
        <v>1.9093078758949833E-2</v>
      </c>
      <c r="AY23" s="26">
        <f t="shared" si="35"/>
        <v>2.1077283372365363E-2</v>
      </c>
      <c r="AZ23" s="26">
        <f t="shared" si="35"/>
        <v>6.8807339449541427E-3</v>
      </c>
      <c r="BA23" s="26"/>
      <c r="BB23" s="26"/>
      <c r="BC23" s="26"/>
    </row>
    <row r="24" spans="1:55" s="59" customFormat="1" x14ac:dyDescent="0.3">
      <c r="A24" s="26" t="s">
        <v>4</v>
      </c>
      <c r="B24" s="26"/>
      <c r="C24" s="26"/>
      <c r="D24" s="26"/>
      <c r="E24" s="26"/>
      <c r="F24" s="26">
        <f t="shared" si="24"/>
        <v>1</v>
      </c>
      <c r="G24" s="26">
        <f t="shared" si="24"/>
        <v>0.5</v>
      </c>
      <c r="H24" s="26">
        <f t="shared" si="24"/>
        <v>1.3333333333333335</v>
      </c>
      <c r="I24" s="26">
        <f t="shared" si="24"/>
        <v>0.5714285714285714</v>
      </c>
      <c r="J24" s="26">
        <f t="shared" si="24"/>
        <v>0.27272727272727271</v>
      </c>
      <c r="K24" s="26">
        <f t="shared" si="24"/>
        <v>0.35714285714285721</v>
      </c>
      <c r="L24" s="26">
        <f t="shared" si="24"/>
        <v>0.47368421052631571</v>
      </c>
      <c r="M24" s="26"/>
      <c r="N24" s="34">
        <f>N6/L6-1</f>
        <v>0.35714285714285721</v>
      </c>
      <c r="O24" s="26">
        <f t="shared" si="25"/>
        <v>0.31578947368421062</v>
      </c>
      <c r="P24" s="26">
        <f t="shared" si="26"/>
        <v>0.30000000000000004</v>
      </c>
      <c r="Q24" s="26">
        <f t="shared" si="27"/>
        <v>0.19999999999999996</v>
      </c>
      <c r="R24" s="26">
        <f t="shared" si="28"/>
        <v>2.564102564102555E-2</v>
      </c>
      <c r="S24" s="26">
        <f t="shared" si="28"/>
        <v>0.22500000000000009</v>
      </c>
      <c r="T24" s="26">
        <f t="shared" si="28"/>
        <v>0.33673469387755106</v>
      </c>
      <c r="U24" s="26">
        <f t="shared" si="28"/>
        <v>0.18320610687022909</v>
      </c>
      <c r="V24" s="26">
        <f t="shared" si="28"/>
        <v>0.16774193548387095</v>
      </c>
      <c r="W24" s="26">
        <f t="shared" si="28"/>
        <v>0.13259668508287303</v>
      </c>
      <c r="X24" s="26">
        <f t="shared" si="28"/>
        <v>0.14146341463414625</v>
      </c>
      <c r="Y24" s="26">
        <f t="shared" si="28"/>
        <v>8.5470085470085388E-2</v>
      </c>
      <c r="Z24" s="26">
        <f t="shared" si="28"/>
        <v>8.6614173228346525E-2</v>
      </c>
      <c r="AA24" s="26">
        <f t="shared" si="28"/>
        <v>3.9855072463768071E-2</v>
      </c>
      <c r="AB24" s="26">
        <f t="shared" si="28"/>
        <v>6.9686411149825878E-2</v>
      </c>
      <c r="AC24" s="26">
        <f t="shared" si="28"/>
        <v>7.8175895765472347E-2</v>
      </c>
      <c r="AD24" s="26">
        <f t="shared" si="28"/>
        <v>6.3444108761329332E-2</v>
      </c>
      <c r="AE24" s="26">
        <f t="shared" si="28"/>
        <v>5.1136363636363535E-2</v>
      </c>
      <c r="AF24" s="26">
        <f t="shared" si="28"/>
        <v>6.2162162162162193E-2</v>
      </c>
      <c r="AG24" s="26">
        <f t="shared" si="28"/>
        <v>2.5445292620865034E-2</v>
      </c>
      <c r="AH24" s="26">
        <f t="shared" si="28"/>
        <v>2.7295285359801413E-2</v>
      </c>
      <c r="AI24" s="26">
        <f t="shared" si="28"/>
        <v>4.106280193236711E-2</v>
      </c>
      <c r="AJ24" s="26">
        <f t="shared" si="28"/>
        <v>2.5522041763341052E-2</v>
      </c>
      <c r="AK24" s="26">
        <f t="shared" si="28"/>
        <v>2.7149321266968229E-2</v>
      </c>
      <c r="AL24" s="26">
        <f t="shared" si="29"/>
        <v>1.982378854625555E-2</v>
      </c>
      <c r="AM24" s="26">
        <f t="shared" si="30"/>
        <v>1.9438444924406051E-2</v>
      </c>
      <c r="AN24" s="26">
        <f t="shared" si="31"/>
        <v>2.5423728813559254E-2</v>
      </c>
      <c r="AO24" s="26">
        <f t="shared" si="32"/>
        <v>2.6859504132231482E-2</v>
      </c>
      <c r="AP24" s="26">
        <f t="shared" si="33"/>
        <v>1.4084507042253502E-2</v>
      </c>
      <c r="AQ24" s="26">
        <f t="shared" si="34"/>
        <v>2.7777777777777679E-2</v>
      </c>
      <c r="AR24" s="26">
        <f t="shared" si="35"/>
        <v>2.316602316602312E-2</v>
      </c>
      <c r="AS24" s="26">
        <f t="shared" si="35"/>
        <v>7.547169811320753E-3</v>
      </c>
      <c r="AT24" s="26">
        <f t="shared" si="35"/>
        <v>5.4307116104868935E-2</v>
      </c>
      <c r="AU24" s="26">
        <f t="shared" si="35"/>
        <v>1.0657193605683846E-2</v>
      </c>
      <c r="AV24" s="26">
        <f t="shared" si="35"/>
        <v>1.0544815465729274E-2</v>
      </c>
      <c r="AW24" s="26">
        <f t="shared" si="35"/>
        <v>8.6956521739129933E-3</v>
      </c>
      <c r="AX24" s="26">
        <f t="shared" si="35"/>
        <v>6.8965517241379448E-3</v>
      </c>
      <c r="AY24" s="26">
        <f t="shared" si="35"/>
        <v>1.8835616438356073E-2</v>
      </c>
      <c r="AZ24" s="26">
        <f t="shared" si="35"/>
        <v>8.4033613445377853E-3</v>
      </c>
      <c r="BA24" s="26"/>
      <c r="BB24" s="26"/>
      <c r="BC24" s="26"/>
    </row>
    <row r="25" spans="1:55" s="59" customFormat="1" x14ac:dyDescent="0.3">
      <c r="A25" s="26" t="s">
        <v>1</v>
      </c>
      <c r="B25" s="26"/>
      <c r="C25" s="26"/>
      <c r="D25" s="26"/>
      <c r="E25" s="26"/>
      <c r="F25" s="26"/>
      <c r="G25" s="26"/>
      <c r="H25" s="26"/>
      <c r="I25" s="26"/>
      <c r="J25" s="26"/>
      <c r="K25" s="26">
        <f t="shared" si="24"/>
        <v>0.33333333333333326</v>
      </c>
      <c r="L25" s="26">
        <f t="shared" si="24"/>
        <v>0</v>
      </c>
      <c r="M25" s="26"/>
      <c r="N25" s="34">
        <f t="shared" si="36"/>
        <v>8</v>
      </c>
      <c r="O25" s="26">
        <f t="shared" si="25"/>
        <v>0</v>
      </c>
      <c r="P25" s="26">
        <f t="shared" si="26"/>
        <v>0.36111111111111116</v>
      </c>
      <c r="Q25" s="26">
        <f t="shared" si="27"/>
        <v>0.14285714285714279</v>
      </c>
      <c r="R25" s="26">
        <f t="shared" si="28"/>
        <v>0.33928571428571419</v>
      </c>
      <c r="S25" s="26">
        <f t="shared" si="28"/>
        <v>5.3333333333333233E-2</v>
      </c>
      <c r="T25" s="26">
        <f t="shared" si="28"/>
        <v>8.8607594936708889E-2</v>
      </c>
      <c r="U25" s="26">
        <f t="shared" si="28"/>
        <v>8.1395348837209225E-2</v>
      </c>
      <c r="V25" s="26">
        <f t="shared" si="28"/>
        <v>4.3010752688172005E-2</v>
      </c>
      <c r="W25" s="26">
        <f t="shared" si="28"/>
        <v>3.0927835051546282E-2</v>
      </c>
      <c r="X25" s="26">
        <f t="shared" si="28"/>
        <v>5.0000000000000044E-2</v>
      </c>
      <c r="Y25" s="26">
        <f t="shared" si="28"/>
        <v>3.8095238095238182E-2</v>
      </c>
      <c r="Z25" s="26">
        <f t="shared" si="28"/>
        <v>8.256880733944949E-2</v>
      </c>
      <c r="AA25" s="26">
        <f t="shared" si="28"/>
        <v>2.5423728813559254E-2</v>
      </c>
      <c r="AB25" s="26">
        <f t="shared" si="28"/>
        <v>2.4793388429751984E-2</v>
      </c>
      <c r="AC25" s="26">
        <f t="shared" si="28"/>
        <v>3.2258064516129004E-2</v>
      </c>
      <c r="AD25" s="26">
        <f t="shared" si="28"/>
        <v>3.90625E-2</v>
      </c>
      <c r="AE25" s="26">
        <f t="shared" si="28"/>
        <v>7.5187969924812581E-3</v>
      </c>
      <c r="AF25" s="26">
        <f t="shared" si="28"/>
        <v>2.2388059701492491E-2</v>
      </c>
      <c r="AG25" s="26">
        <f t="shared" si="28"/>
        <v>1.4598540145985384E-2</v>
      </c>
      <c r="AH25" s="26">
        <f t="shared" si="28"/>
        <v>6.4748201438848962E-2</v>
      </c>
      <c r="AI25" s="26">
        <f t="shared" si="28"/>
        <v>3.3783783783783772E-2</v>
      </c>
      <c r="AJ25" s="26">
        <f t="shared" si="28"/>
        <v>6.5359477124182774E-3</v>
      </c>
      <c r="AK25" s="26">
        <f t="shared" si="28"/>
        <v>1.9480519480519431E-2</v>
      </c>
      <c r="AL25" s="26">
        <f t="shared" si="29"/>
        <v>7.0063694267515908E-2</v>
      </c>
      <c r="AM25" s="26">
        <f t="shared" si="30"/>
        <v>4.7619047619047672E-2</v>
      </c>
      <c r="AN25" s="26">
        <f t="shared" si="31"/>
        <v>2.2727272727272707E-2</v>
      </c>
      <c r="AO25" s="26">
        <f t="shared" si="32"/>
        <v>2.2222222222222143E-2</v>
      </c>
      <c r="AP25" s="26">
        <f t="shared" si="33"/>
        <v>1.0869565217391353E-2</v>
      </c>
      <c r="AQ25" s="26">
        <f t="shared" si="34"/>
        <v>5.3763440860215006E-3</v>
      </c>
      <c r="AR25" s="26">
        <f t="shared" si="35"/>
        <v>1.0695187165775444E-2</v>
      </c>
      <c r="AS25" s="26">
        <f t="shared" si="35"/>
        <v>2.6455026455026509E-2</v>
      </c>
      <c r="AT25" s="26">
        <f t="shared" si="35"/>
        <v>2.5773195876288568E-2</v>
      </c>
      <c r="AU25" s="26">
        <f t="shared" si="35"/>
        <v>1.5075376884422065E-2</v>
      </c>
      <c r="AV25" s="26">
        <f t="shared" si="35"/>
        <v>1.4851485148514865E-2</v>
      </c>
      <c r="AW25" s="26">
        <f t="shared" si="35"/>
        <v>2.4390243902439046E-2</v>
      </c>
      <c r="AX25" s="26">
        <f t="shared" si="35"/>
        <v>1.4285714285714235E-2</v>
      </c>
      <c r="AY25" s="26">
        <f t="shared" si="35"/>
        <v>9.3896713615022609E-3</v>
      </c>
      <c r="AZ25" s="26">
        <f t="shared" si="35"/>
        <v>2.3255813953488413E-2</v>
      </c>
      <c r="BA25" s="26"/>
      <c r="BB25" s="26"/>
      <c r="BC25" s="26"/>
    </row>
    <row r="26" spans="1:55" s="59" customFormat="1" x14ac:dyDescent="0.3">
      <c r="A26" s="26" t="s">
        <v>5</v>
      </c>
      <c r="B26" s="26"/>
      <c r="C26" s="26"/>
      <c r="D26" s="26"/>
      <c r="E26" s="26"/>
      <c r="F26" s="26">
        <f t="shared" si="24"/>
        <v>0</v>
      </c>
      <c r="G26" s="26">
        <f t="shared" si="24"/>
        <v>0</v>
      </c>
      <c r="H26" s="26">
        <f t="shared" si="24"/>
        <v>0</v>
      </c>
      <c r="I26" s="26">
        <f t="shared" si="24"/>
        <v>0.5</v>
      </c>
      <c r="J26" s="26">
        <f t="shared" si="24"/>
        <v>0.33333333333333326</v>
      </c>
      <c r="K26" s="26">
        <f t="shared" si="24"/>
        <v>0.25</v>
      </c>
      <c r="L26" s="26">
        <f t="shared" si="24"/>
        <v>0.60000000000000009</v>
      </c>
      <c r="M26" s="26"/>
      <c r="N26" s="34">
        <f>N8/L8-1</f>
        <v>0.625</v>
      </c>
      <c r="O26" s="26">
        <f t="shared" si="25"/>
        <v>0.38461538461538458</v>
      </c>
      <c r="P26" s="26">
        <f t="shared" si="26"/>
        <v>0.22222222222222232</v>
      </c>
      <c r="Q26" s="26">
        <f t="shared" si="27"/>
        <v>0.22727272727272729</v>
      </c>
      <c r="R26" s="26">
        <f t="shared" si="28"/>
        <v>0.4814814814814814</v>
      </c>
      <c r="S26" s="26">
        <f t="shared" si="28"/>
        <v>0.32499999999999996</v>
      </c>
      <c r="T26" s="26">
        <f t="shared" si="28"/>
        <v>3.7735849056603765E-2</v>
      </c>
      <c r="U26" s="26">
        <f t="shared" si="28"/>
        <v>0.1272727272727272</v>
      </c>
      <c r="V26" s="26">
        <f t="shared" si="28"/>
        <v>3.2258064516129004E-2</v>
      </c>
      <c r="W26" s="26">
        <f t="shared" si="28"/>
        <v>6.25E-2</v>
      </c>
      <c r="X26" s="26">
        <f t="shared" si="28"/>
        <v>7.3529411764705843E-2</v>
      </c>
      <c r="Y26" s="26">
        <f t="shared" si="28"/>
        <v>8.2191780821917915E-2</v>
      </c>
      <c r="Z26" s="26">
        <f t="shared" si="28"/>
        <v>0.12658227848101267</v>
      </c>
      <c r="AA26" s="26">
        <f t="shared" si="28"/>
        <v>4.4943820224719211E-2</v>
      </c>
      <c r="AB26" s="26">
        <f t="shared" si="28"/>
        <v>3.2258064516129004E-2</v>
      </c>
      <c r="AC26" s="26">
        <f t="shared" si="28"/>
        <v>0</v>
      </c>
      <c r="AD26" s="26">
        <f t="shared" si="28"/>
        <v>0.11458333333333326</v>
      </c>
      <c r="AE26" s="26">
        <f t="shared" si="28"/>
        <v>2.8037383177569986E-2</v>
      </c>
      <c r="AF26" s="26">
        <f t="shared" si="28"/>
        <v>0.11818181818181817</v>
      </c>
      <c r="AG26" s="26">
        <f t="shared" si="28"/>
        <v>4.8780487804878092E-2</v>
      </c>
      <c r="AH26" s="26">
        <f t="shared" si="28"/>
        <v>3.1007751937984551E-2</v>
      </c>
      <c r="AI26" s="26">
        <f t="shared" si="28"/>
        <v>1.5037593984962516E-2</v>
      </c>
      <c r="AJ26" s="26">
        <f t="shared" si="28"/>
        <v>3.7037037037036979E-2</v>
      </c>
      <c r="AK26" s="26">
        <f t="shared" si="28"/>
        <v>5.0000000000000044E-2</v>
      </c>
      <c r="AL26" s="26">
        <f t="shared" si="29"/>
        <v>0</v>
      </c>
      <c r="AM26" s="26">
        <f t="shared" si="30"/>
        <v>1.3605442176870763E-2</v>
      </c>
      <c r="AN26" s="26">
        <f t="shared" si="31"/>
        <v>2.0134228187919545E-2</v>
      </c>
      <c r="AO26" s="26">
        <f t="shared" si="32"/>
        <v>1.3157894736842035E-2</v>
      </c>
      <c r="AP26" s="26">
        <f t="shared" si="33"/>
        <v>1.298701298701288E-2</v>
      </c>
      <c r="AQ26" s="26">
        <f t="shared" si="34"/>
        <v>1.2820512820512775E-2</v>
      </c>
      <c r="AR26" s="26">
        <f t="shared" si="35"/>
        <v>4.4303797468354444E-2</v>
      </c>
      <c r="AS26" s="26">
        <f t="shared" si="35"/>
        <v>4.2424242424242475E-2</v>
      </c>
      <c r="AT26" s="26">
        <f t="shared" si="35"/>
        <v>4.6511627906976827E-2</v>
      </c>
      <c r="AU26" s="26">
        <f t="shared" si="35"/>
        <v>6.1111111111111116E-2</v>
      </c>
      <c r="AV26" s="26">
        <f t="shared" si="35"/>
        <v>5.7591623036649109E-2</v>
      </c>
      <c r="AW26" s="26">
        <f t="shared" si="35"/>
        <v>4.9504950495049549E-2</v>
      </c>
      <c r="AX26" s="26">
        <f t="shared" si="35"/>
        <v>3.7735849056603765E-2</v>
      </c>
      <c r="AY26" s="26">
        <f t="shared" si="35"/>
        <v>3.1818181818181746E-2</v>
      </c>
      <c r="AZ26" s="26">
        <f t="shared" si="35"/>
        <v>3.0837004405286361E-2</v>
      </c>
      <c r="BA26" s="26"/>
      <c r="BB26" s="26"/>
      <c r="BC26" s="26"/>
    </row>
    <row r="27" spans="1:55" s="59" customFormat="1" ht="15" thickBot="1" x14ac:dyDescent="0.35">
      <c r="A27" s="47" t="s">
        <v>73</v>
      </c>
      <c r="B27" s="47"/>
      <c r="C27" s="47"/>
      <c r="D27" s="47"/>
      <c r="E27" s="47">
        <f t="shared" si="24"/>
        <v>5</v>
      </c>
      <c r="F27" s="47">
        <f t="shared" si="24"/>
        <v>0.66666666666666674</v>
      </c>
      <c r="G27" s="47">
        <f t="shared" si="24"/>
        <v>0.7</v>
      </c>
      <c r="H27" s="47">
        <f t="shared" si="24"/>
        <v>0.35294117647058831</v>
      </c>
      <c r="I27" s="47">
        <f t="shared" si="24"/>
        <v>0.82608695652173902</v>
      </c>
      <c r="J27" s="47">
        <f t="shared" si="24"/>
        <v>0.47619047619047628</v>
      </c>
      <c r="K27" s="47">
        <f t="shared" si="24"/>
        <v>0.35483870967741926</v>
      </c>
      <c r="L27" s="47">
        <f t="shared" si="24"/>
        <v>0.33333333333333326</v>
      </c>
      <c r="M27" s="47"/>
      <c r="N27" s="47">
        <f t="shared" si="36"/>
        <v>0.5625</v>
      </c>
      <c r="O27" s="47">
        <f t="shared" si="25"/>
        <v>0.23428571428571421</v>
      </c>
      <c r="P27" s="47">
        <f t="shared" si="26"/>
        <v>0.21759259259259256</v>
      </c>
      <c r="Q27" s="47">
        <f t="shared" si="27"/>
        <v>0.20152091254752857</v>
      </c>
      <c r="R27" s="47">
        <f t="shared" si="28"/>
        <v>0.16139240506329111</v>
      </c>
      <c r="S27" s="47">
        <f t="shared" si="28"/>
        <v>0.22070844686648505</v>
      </c>
      <c r="T27" s="47">
        <f t="shared" si="28"/>
        <v>0.203125</v>
      </c>
      <c r="U27" s="47">
        <f t="shared" si="28"/>
        <v>0.15398886827458247</v>
      </c>
      <c r="V27" s="47">
        <f t="shared" si="28"/>
        <v>0.13826366559485526</v>
      </c>
      <c r="W27" s="47">
        <f t="shared" si="28"/>
        <v>9.3220338983050821E-2</v>
      </c>
      <c r="X27" s="47">
        <f t="shared" si="28"/>
        <v>0.10335917312661502</v>
      </c>
      <c r="Y27" s="47">
        <f t="shared" si="28"/>
        <v>7.2599531615925139E-2</v>
      </c>
      <c r="Z27" s="47">
        <f t="shared" si="28"/>
        <v>7.9694323144104739E-2</v>
      </c>
      <c r="AA27" s="47">
        <f t="shared" si="28"/>
        <v>6.6734074823053602E-2</v>
      </c>
      <c r="AB27" s="47">
        <f t="shared" si="28"/>
        <v>7.2985781990521303E-2</v>
      </c>
      <c r="AC27" s="47">
        <f t="shared" si="28"/>
        <v>3.9752650176678506E-2</v>
      </c>
      <c r="AD27" s="47">
        <f t="shared" si="28"/>
        <v>6.6270178419711057E-2</v>
      </c>
      <c r="AE27" s="47">
        <f t="shared" si="28"/>
        <v>5.3386454183266929E-2</v>
      </c>
      <c r="AF27" s="47">
        <f t="shared" si="28"/>
        <v>8.2450832072617164E-2</v>
      </c>
      <c r="AG27" s="47">
        <f t="shared" si="28"/>
        <v>3.6338225017470194E-2</v>
      </c>
      <c r="AH27" s="47">
        <f t="shared" si="28"/>
        <v>4.0458530006743043E-2</v>
      </c>
      <c r="AI27" s="47">
        <f t="shared" si="28"/>
        <v>5.3791315618924251E-2</v>
      </c>
      <c r="AJ27" s="47">
        <f t="shared" si="28"/>
        <v>5.4120541205411987E-2</v>
      </c>
      <c r="AK27" s="47">
        <f t="shared" si="28"/>
        <v>2.392065344224048E-2</v>
      </c>
      <c r="AL27" s="47">
        <f t="shared" si="29"/>
        <v>2.3361823361823353E-2</v>
      </c>
      <c r="AM27" s="47">
        <f t="shared" si="30"/>
        <v>3.1180400890868487E-2</v>
      </c>
      <c r="AN27" s="47">
        <f t="shared" si="31"/>
        <v>3.2937365010799136E-2</v>
      </c>
      <c r="AO27" s="47">
        <f t="shared" si="32"/>
        <v>2.6136957658128512E-2</v>
      </c>
      <c r="AP27" s="47">
        <f t="shared" si="33"/>
        <v>2.9546612328069211E-2</v>
      </c>
      <c r="AQ27" s="47">
        <f t="shared" si="34"/>
        <v>2.671944581890151E-2</v>
      </c>
      <c r="AR27" s="47">
        <f t="shared" si="35"/>
        <v>3.1325301204819356E-2</v>
      </c>
      <c r="AS27" s="47">
        <f t="shared" si="35"/>
        <v>2.2429906542056122E-2</v>
      </c>
      <c r="AT27" s="47">
        <f t="shared" si="35"/>
        <v>3.062157221206574E-2</v>
      </c>
      <c r="AU27" s="47">
        <f t="shared" si="35"/>
        <v>1.6407982261640752E-2</v>
      </c>
      <c r="AV27" s="47">
        <f t="shared" si="35"/>
        <v>1.6579406631762605E-2</v>
      </c>
      <c r="AW27" s="47">
        <f t="shared" si="35"/>
        <v>1.5021459227467782E-2</v>
      </c>
      <c r="AX27" s="47">
        <f t="shared" si="35"/>
        <v>1.3107822410147962E-2</v>
      </c>
      <c r="AY27" s="47">
        <f t="shared" si="35"/>
        <v>1.6694490818029983E-2</v>
      </c>
      <c r="AZ27" s="47">
        <f t="shared" si="35"/>
        <v>1.1083743842364546E-2</v>
      </c>
      <c r="BA27" s="47"/>
      <c r="BB27" s="47"/>
      <c r="BC27" s="47"/>
    </row>
  </sheetData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BC13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BC17 N1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M26 A22:M25 BC22:BC25 N22:BB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BC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2:BC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BC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C2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AAE3-5CBD-4F4B-B610-8B813C8A88AC}">
  <dimension ref="A1:BM28"/>
  <sheetViews>
    <sheetView topLeftCell="AN1" workbookViewId="0">
      <selection activeCell="BK14" sqref="BK14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64" width="6.33203125" customWidth="1"/>
    <col min="65" max="65" width="6.33203125" bestFit="1" customWidth="1"/>
  </cols>
  <sheetData>
    <row r="1" spans="1:65" ht="36" x14ac:dyDescent="0.3">
      <c r="A1" s="22" t="s">
        <v>0</v>
      </c>
      <c r="B1" s="22">
        <v>43891</v>
      </c>
      <c r="C1" s="22">
        <v>43892</v>
      </c>
      <c r="D1" s="22">
        <v>43893</v>
      </c>
      <c r="E1" s="22">
        <v>43894</v>
      </c>
      <c r="F1" s="22">
        <v>43895</v>
      </c>
      <c r="G1" s="22">
        <v>43896</v>
      </c>
      <c r="H1" s="22">
        <v>43897</v>
      </c>
      <c r="I1" s="23">
        <v>43898</v>
      </c>
      <c r="J1" s="22">
        <v>43899</v>
      </c>
      <c r="K1" s="22">
        <v>43900</v>
      </c>
      <c r="L1" s="22">
        <v>43901</v>
      </c>
      <c r="M1" s="22">
        <v>43902</v>
      </c>
      <c r="N1" s="22">
        <v>43903</v>
      </c>
      <c r="O1" s="22">
        <v>43904</v>
      </c>
      <c r="P1" s="24">
        <v>43905</v>
      </c>
      <c r="Q1" s="22">
        <v>43906</v>
      </c>
      <c r="R1" s="22">
        <v>43907</v>
      </c>
      <c r="S1" s="22">
        <v>43908</v>
      </c>
      <c r="T1" s="22">
        <v>43909</v>
      </c>
      <c r="U1" s="22">
        <v>43910</v>
      </c>
      <c r="V1" s="22">
        <v>43911</v>
      </c>
      <c r="W1" s="24">
        <v>43912</v>
      </c>
      <c r="X1" s="22">
        <v>43913</v>
      </c>
      <c r="Y1" s="22">
        <v>43914</v>
      </c>
      <c r="Z1" s="22">
        <v>43915</v>
      </c>
      <c r="AA1" s="22">
        <v>43916</v>
      </c>
      <c r="AB1" s="22">
        <v>43917</v>
      </c>
      <c r="AC1" s="22">
        <v>43918</v>
      </c>
      <c r="AD1" s="25">
        <v>43919</v>
      </c>
      <c r="AE1" s="22">
        <v>43920</v>
      </c>
      <c r="AF1" s="22">
        <v>43921</v>
      </c>
      <c r="AG1" s="22">
        <v>43922</v>
      </c>
      <c r="AH1" s="22">
        <v>43923</v>
      </c>
      <c r="AI1" s="22">
        <v>43924</v>
      </c>
      <c r="AJ1" s="22">
        <v>43925</v>
      </c>
      <c r="AK1" s="22">
        <v>43926</v>
      </c>
      <c r="AL1" s="22">
        <v>43927</v>
      </c>
      <c r="AM1" s="22">
        <v>43928</v>
      </c>
      <c r="AN1" s="22">
        <v>43929</v>
      </c>
      <c r="AO1" s="22">
        <v>43930</v>
      </c>
      <c r="AP1" s="22">
        <v>43931</v>
      </c>
      <c r="AQ1" s="22">
        <v>43932</v>
      </c>
      <c r="AR1" s="22">
        <v>43933</v>
      </c>
      <c r="AS1" s="53">
        <v>43934</v>
      </c>
      <c r="AT1" s="22">
        <v>43935</v>
      </c>
      <c r="AU1" s="22">
        <v>43936</v>
      </c>
      <c r="AV1" s="22">
        <v>43937</v>
      </c>
      <c r="AW1" s="22">
        <v>43938</v>
      </c>
      <c r="AX1" s="22">
        <v>43939</v>
      </c>
      <c r="AY1" s="22">
        <v>43940</v>
      </c>
      <c r="AZ1" s="22">
        <v>43941</v>
      </c>
      <c r="BA1" s="22">
        <v>43942</v>
      </c>
      <c r="BB1" s="22">
        <v>43943</v>
      </c>
      <c r="BC1" s="22">
        <v>43944</v>
      </c>
      <c r="BD1" s="22">
        <v>43945</v>
      </c>
      <c r="BE1" s="22">
        <v>43946</v>
      </c>
      <c r="BF1" s="55">
        <v>43947</v>
      </c>
      <c r="BG1" s="22">
        <v>43948</v>
      </c>
      <c r="BH1" s="22">
        <v>43949</v>
      </c>
      <c r="BI1" s="22">
        <v>43950</v>
      </c>
      <c r="BJ1" s="22">
        <v>43951</v>
      </c>
      <c r="BK1" s="22"/>
      <c r="BL1" s="22"/>
      <c r="BM1" s="22"/>
    </row>
    <row r="2" spans="1:65" x14ac:dyDescent="0.3">
      <c r="A2" s="31"/>
      <c r="B2" s="31" t="s">
        <v>64</v>
      </c>
      <c r="C2" s="31" t="s">
        <v>65</v>
      </c>
      <c r="D2" s="31" t="s">
        <v>66</v>
      </c>
      <c r="E2" s="31" t="s">
        <v>67</v>
      </c>
      <c r="F2" s="31" t="s">
        <v>68</v>
      </c>
      <c r="G2" s="31" t="s">
        <v>69</v>
      </c>
      <c r="H2" s="32" t="s">
        <v>70</v>
      </c>
      <c r="I2" s="33" t="s">
        <v>64</v>
      </c>
      <c r="J2" s="31" t="s">
        <v>65</v>
      </c>
      <c r="K2" s="31" t="s">
        <v>66</v>
      </c>
      <c r="L2" s="31" t="s">
        <v>67</v>
      </c>
      <c r="M2" s="31" t="s">
        <v>68</v>
      </c>
      <c r="N2" s="31" t="s">
        <v>69</v>
      </c>
      <c r="O2" s="31" t="s">
        <v>70</v>
      </c>
      <c r="P2" s="33" t="s">
        <v>64</v>
      </c>
      <c r="Q2" s="31" t="s">
        <v>65</v>
      </c>
      <c r="R2" s="31" t="s">
        <v>66</v>
      </c>
      <c r="S2" s="31" t="s">
        <v>67</v>
      </c>
      <c r="T2" s="31" t="s">
        <v>68</v>
      </c>
      <c r="U2" s="31" t="s">
        <v>69</v>
      </c>
      <c r="V2" s="31" t="s">
        <v>70</v>
      </c>
      <c r="W2" s="33" t="s">
        <v>64</v>
      </c>
      <c r="X2" s="31" t="s">
        <v>65</v>
      </c>
      <c r="Y2" s="31" t="s">
        <v>66</v>
      </c>
      <c r="Z2" s="31" t="s">
        <v>67</v>
      </c>
      <c r="AA2" s="31" t="s">
        <v>68</v>
      </c>
      <c r="AB2" s="31" t="s">
        <v>69</v>
      </c>
      <c r="AC2" s="31" t="s">
        <v>70</v>
      </c>
      <c r="AD2" s="33" t="s">
        <v>64</v>
      </c>
      <c r="AE2" s="31" t="s">
        <v>65</v>
      </c>
      <c r="AF2" s="31" t="s">
        <v>66</v>
      </c>
      <c r="AG2" s="31" t="s">
        <v>67</v>
      </c>
      <c r="AH2" s="31" t="s">
        <v>68</v>
      </c>
      <c r="AI2" s="31" t="s">
        <v>69</v>
      </c>
      <c r="AJ2" s="31" t="s">
        <v>70</v>
      </c>
      <c r="AK2" s="33" t="s">
        <v>64</v>
      </c>
      <c r="AL2" s="31" t="s">
        <v>65</v>
      </c>
      <c r="AM2" s="31" t="s">
        <v>66</v>
      </c>
      <c r="AN2" s="31" t="s">
        <v>67</v>
      </c>
      <c r="AO2" s="31" t="s">
        <v>68</v>
      </c>
      <c r="AP2" s="31" t="s">
        <v>69</v>
      </c>
      <c r="AQ2" s="31" t="s">
        <v>70</v>
      </c>
      <c r="AR2" s="33" t="s">
        <v>64</v>
      </c>
      <c r="AS2" s="31" t="s">
        <v>65</v>
      </c>
      <c r="AT2" s="31" t="s">
        <v>66</v>
      </c>
      <c r="AU2" s="31" t="s">
        <v>67</v>
      </c>
      <c r="AV2" s="31" t="s">
        <v>68</v>
      </c>
      <c r="AW2" s="31" t="s">
        <v>69</v>
      </c>
      <c r="AX2" s="31" t="s">
        <v>70</v>
      </c>
      <c r="AY2" s="33" t="s">
        <v>64</v>
      </c>
      <c r="AZ2" s="31" t="s">
        <v>65</v>
      </c>
      <c r="BA2" s="31" t="s">
        <v>66</v>
      </c>
      <c r="BB2" s="31" t="s">
        <v>67</v>
      </c>
      <c r="BC2" s="31" t="s">
        <v>68</v>
      </c>
      <c r="BD2" s="31" t="s">
        <v>69</v>
      </c>
      <c r="BE2" s="31" t="s">
        <v>70</v>
      </c>
      <c r="BF2" s="33" t="s">
        <v>64</v>
      </c>
      <c r="BG2" s="31" t="s">
        <v>65</v>
      </c>
      <c r="BH2" s="31" t="s">
        <v>66</v>
      </c>
      <c r="BI2" s="31" t="s">
        <v>67</v>
      </c>
      <c r="BJ2" s="31" t="s">
        <v>68</v>
      </c>
      <c r="BK2" s="31" t="s">
        <v>69</v>
      </c>
      <c r="BL2" s="31" t="s">
        <v>70</v>
      </c>
      <c r="BM2" s="33" t="s">
        <v>64</v>
      </c>
    </row>
    <row r="3" spans="1:65" ht="15" thickBot="1" x14ac:dyDescent="0.35">
      <c r="A3" s="35" t="s">
        <v>71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</row>
    <row r="4" spans="1:65" ht="15" thickTop="1" x14ac:dyDescent="0.3">
      <c r="A4" s="28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>
        <f>Casos!BD4-Altas!AV4-Fallecidos!AT4</f>
        <v>4536</v>
      </c>
      <c r="BE4" s="30">
        <f>Casos!BE4-Altas!AW4-Fallecidos!AU4</f>
        <v>4681</v>
      </c>
      <c r="BF4" s="30">
        <f>Casos!BF4-Altas!AX4-Fallecidos!AV4</f>
        <v>4628</v>
      </c>
      <c r="BG4" s="30">
        <f>Casos!BG4-Altas!AY4-Fallecidos!AW4</f>
        <v>4648</v>
      </c>
      <c r="BH4" s="30">
        <f>Casos!BH4-Altas!AZ4-Fallecidos!AX4</f>
        <v>4672</v>
      </c>
      <c r="BI4" s="30">
        <f>Casos!BI4-Altas!BA4-Fallecidos!AY4</f>
        <v>4744</v>
      </c>
      <c r="BJ4" s="30">
        <f>Casos!BJ4-Altas!BB4-Fallecidos!AZ4</f>
        <v>4764</v>
      </c>
      <c r="BK4" s="30"/>
      <c r="BL4" s="30"/>
      <c r="BM4" s="30"/>
    </row>
    <row r="5" spans="1:65" x14ac:dyDescent="0.3">
      <c r="A5" s="14" t="s">
        <v>2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30">
        <f>Casos!BD5-Altas!AV5-Fallecidos!AT5</f>
        <v>2367</v>
      </c>
      <c r="BE5" s="30">
        <f>Casos!BE5-Altas!AW5-Fallecidos!AU5</f>
        <v>2404</v>
      </c>
      <c r="BF5" s="30">
        <f>Casos!BF5-Altas!AX5-Fallecidos!AV5</f>
        <v>2467</v>
      </c>
      <c r="BG5" s="30">
        <f>Casos!BG5-Altas!AY5-Fallecidos!AW5</f>
        <v>2486</v>
      </c>
      <c r="BH5" s="30">
        <f>Casos!BH5-Altas!AZ5-Fallecidos!AX5</f>
        <v>2511</v>
      </c>
      <c r="BI5" s="30">
        <f>Casos!BI5-Altas!BA5-Fallecidos!AY5</f>
        <v>2573</v>
      </c>
      <c r="BJ5" s="30">
        <f>Casos!BJ5-Altas!BB5-Fallecidos!AZ5</f>
        <v>2623</v>
      </c>
      <c r="BK5" s="20"/>
      <c r="BL5" s="20"/>
      <c r="BM5" s="20"/>
    </row>
    <row r="6" spans="1:65" x14ac:dyDescent="0.3">
      <c r="A6" s="14" t="s">
        <v>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30">
        <f>Casos!BD6-Altas!AV6-Fallecidos!AT6</f>
        <v>2212</v>
      </c>
      <c r="BE6" s="30">
        <f>Casos!BE6-Altas!AW6-Fallecidos!AU6</f>
        <v>2249</v>
      </c>
      <c r="BF6" s="30">
        <f>Casos!BF6-Altas!AX6-Fallecidos!AV6</f>
        <v>2309</v>
      </c>
      <c r="BG6" s="30">
        <f>Casos!BG6-Altas!AY6-Fallecidos!AW6</f>
        <v>2390</v>
      </c>
      <c r="BH6" s="30">
        <f>Casos!BH6-Altas!AZ6-Fallecidos!AX6</f>
        <v>2427</v>
      </c>
      <c r="BI6" s="30">
        <f>Casos!BI6-Altas!BA6-Fallecidos!AY6</f>
        <v>2408</v>
      </c>
      <c r="BJ6" s="30">
        <f>Casos!BJ6-Altas!BB6-Fallecidos!AZ6</f>
        <v>2433</v>
      </c>
      <c r="BK6" s="20"/>
      <c r="BL6" s="20"/>
      <c r="BM6" s="20"/>
    </row>
    <row r="7" spans="1:65" x14ac:dyDescent="0.3">
      <c r="A7" s="14" t="s">
        <v>1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30">
        <f>Casos!BD7-Altas!AV7-Fallecidos!AT7</f>
        <v>1063</v>
      </c>
      <c r="BE7" s="30">
        <f>Casos!BE7-Altas!AW7-Fallecidos!AU7</f>
        <v>1126</v>
      </c>
      <c r="BF7" s="30">
        <f>Casos!BF7-Altas!AX7-Fallecidos!AV7</f>
        <v>1170</v>
      </c>
      <c r="BG7" s="30">
        <f>Casos!BG7-Altas!AY7-Fallecidos!AW7</f>
        <v>1191</v>
      </c>
      <c r="BH7" s="30">
        <f>Casos!BH7-Altas!AZ7-Fallecidos!AX7</f>
        <v>1206</v>
      </c>
      <c r="BI7" s="30">
        <f>Casos!BI7-Altas!BA7-Fallecidos!AY7</f>
        <v>1222</v>
      </c>
      <c r="BJ7" s="30">
        <f>Casos!BJ7-Altas!BB7-Fallecidos!AZ7</f>
        <v>1247</v>
      </c>
      <c r="BK7" s="20"/>
      <c r="BL7" s="20"/>
      <c r="BM7" s="20"/>
    </row>
    <row r="8" spans="1:65" x14ac:dyDescent="0.3">
      <c r="A8" s="42" t="s">
        <v>5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0">
        <f>Casos!BD8-Altas!AV8-Fallecidos!AT8</f>
        <v>838</v>
      </c>
      <c r="BE8" s="30">
        <f>Casos!BE8-Altas!AW8-Fallecidos!AU8</f>
        <v>897</v>
      </c>
      <c r="BF8" s="30">
        <f>Casos!BF8-Altas!AX8-Fallecidos!AV8</f>
        <v>895</v>
      </c>
      <c r="BG8" s="30">
        <f>Casos!BG8-Altas!AY8-Fallecidos!AW8</f>
        <v>924</v>
      </c>
      <c r="BH8" s="30">
        <f>Casos!BH8-Altas!AZ8-Fallecidos!AX8</f>
        <v>1000</v>
      </c>
      <c r="BI8" s="30">
        <f>Casos!BI8-Altas!BA8-Fallecidos!AY8</f>
        <v>1030</v>
      </c>
      <c r="BJ8" s="30">
        <f>Casos!BJ8-Altas!BB8-Fallecidos!AZ8</f>
        <v>1029</v>
      </c>
      <c r="BK8" s="44"/>
      <c r="BL8" s="44"/>
      <c r="BM8" s="44"/>
    </row>
    <row r="9" spans="1:65" ht="15" thickBot="1" x14ac:dyDescent="0.35">
      <c r="A9" s="45" t="s">
        <v>6</v>
      </c>
      <c r="B9" s="46">
        <f>SUM(Casos!B4:B8)</f>
        <v>1</v>
      </c>
      <c r="C9" s="46">
        <f>SUM(Casos!C4:C8)</f>
        <v>3</v>
      </c>
      <c r="D9" s="46">
        <f>SUM(Casos!D4:D8)</f>
        <v>6</v>
      </c>
      <c r="E9" s="46">
        <f>SUM(Casos!E4:E8)</f>
        <v>12</v>
      </c>
      <c r="F9" s="46">
        <f>SUM(Casos!F4:F8)</f>
        <v>13</v>
      </c>
      <c r="G9" s="46">
        <f>SUM(Casos!G4:G8)</f>
        <v>15</v>
      </c>
      <c r="H9" s="46">
        <f>SUM(Casos!H4:H8)</f>
        <v>16</v>
      </c>
      <c r="I9" s="46">
        <f>SUM(Casos!I4:I8)</f>
        <v>21</v>
      </c>
      <c r="J9" s="46">
        <f>SUM(Casos!J4:J8)-Altas!B9</f>
        <v>24</v>
      </c>
      <c r="K9" s="46">
        <f>SUM(Casos!K4:K8)-Altas!C9</f>
        <v>37</v>
      </c>
      <c r="L9" s="46">
        <f>SUM(Casos!L4:L8)-Altas!D9</f>
        <v>69</v>
      </c>
      <c r="M9" s="46">
        <f>SUM(Casos!M4:M8)-Altas!E9-SUM(Fallecidos!C4:C8)</f>
        <v>170</v>
      </c>
      <c r="N9" s="46">
        <f>SUM(Casos!N4:N8)-Altas!F9-SUM(Fallecidos!D4:D8)</f>
        <v>192</v>
      </c>
      <c r="O9" s="46">
        <f>SUM(Casos!O4:O8)-Altas!G9-SUM(Fallecidos!E4:E8)</f>
        <v>278</v>
      </c>
      <c r="P9" s="46">
        <f>SUM(Casos!P4:P8)-Altas!H9-SUM(Fallecidos!F4:F8)</f>
        <v>386</v>
      </c>
      <c r="Q9" s="46">
        <f>SUM(Casos!Q4:Q8)-Altas!I9-SUM(Fallecidos!G4:G8)</f>
        <v>538</v>
      </c>
      <c r="R9" s="46">
        <f>SUM(Casos!R4:R8)-Altas!J9-SUM(Fallecidos!H4:H8)</f>
        <v>627</v>
      </c>
      <c r="S9" s="46">
        <f>SUM(Casos!S4:S8)-Altas!K9-SUM(Fallecidos!I4:I8)</f>
        <v>744</v>
      </c>
      <c r="T9" s="46">
        <f>SUM(Casos!T4:T8)-Altas!L9-SUM(Fallecidos!J4:J8)</f>
        <v>955</v>
      </c>
      <c r="U9" s="46">
        <f>SUM(Casos!U4:U8)-Altas!M9-SUM(Fallecidos!K4:K8)</f>
        <v>1312</v>
      </c>
      <c r="V9" s="46">
        <f>SUM(Casos!V4:V8)-Altas!N9-SUM(Fallecidos!L4:L8)</f>
        <v>1669</v>
      </c>
      <c r="W9" s="46"/>
      <c r="X9" s="46">
        <f>Casos!X9-Altas!P9-SUM(Fallecidos!N4:N8)</f>
        <v>1852</v>
      </c>
      <c r="Y9" s="46">
        <f>Casos!Y9-Altas!Q9-SUM(Fallecidos!O4:O8)</f>
        <v>2196</v>
      </c>
      <c r="Z9" s="46">
        <f>SUM(Casos!Z4:Z8)-Altas!R9-SUM(Fallecidos!P4:P8)</f>
        <v>2446</v>
      </c>
      <c r="AA9" s="46">
        <f>SUM(Casos!AA4:AA8)-Altas!S9-SUM(Fallecidos!Q4:Q8)</f>
        <v>2972</v>
      </c>
      <c r="AB9" s="46">
        <f>SUM(Casos!AB4:AB8)-Altas!T9-SUM(Fallecidos!R4:R8)</f>
        <v>3414</v>
      </c>
      <c r="AC9" s="46">
        <f>SUM(Casos!AC4:AC8)-Altas!U9-SUM(Fallecidos!S4:S8)</f>
        <v>3867</v>
      </c>
      <c r="AD9" s="46">
        <f>SUM(Casos!AD4:AD8)-Altas!V9-SUM(Fallecidos!T4:T8)</f>
        <v>4471</v>
      </c>
      <c r="AE9" s="46">
        <f>SUM(Casos!AE4:AE8)-Altas!W9-SUM(Fallecidos!U4:U8)</f>
        <v>4984</v>
      </c>
      <c r="AF9" s="46">
        <f>SUM(Casos!AF4:AF8)-Altas!X9-SUM(Fallecidos!V4:V8)</f>
        <v>5420</v>
      </c>
      <c r="AG9" s="46">
        <f>SUM(Casos!AG4:AG8)-Altas!Y9-SUM(Fallecidos!W4:W8)</f>
        <v>5876</v>
      </c>
      <c r="AH9" s="46">
        <f>SUM(Casos!AH4:AH8)-Altas!Z9-SUM(Fallecidos!X4:X8)</f>
        <v>6334</v>
      </c>
      <c r="AI9" s="46">
        <f>SUM(Casos!AI4:AI8)-Altas!AA9-SUM(Fallecidos!Y4:Y8)</f>
        <v>7028</v>
      </c>
      <c r="AJ9" s="46">
        <f>SUM(Casos!AJ4:AJ8)-Altas!AB9-SUM(Fallecidos!Z4:Z8)</f>
        <v>7678</v>
      </c>
      <c r="AK9" s="46">
        <f>SUM(Casos!AK4:AK8)-Altas!AC9-SUM(Fallecidos!AA4:AA8)</f>
        <v>7827</v>
      </c>
      <c r="AL9" s="46">
        <f>SUM(Casos!AL4:AL8)-Altas!AD9-SUM(Fallecidos!AB4:AB8)</f>
        <v>8211</v>
      </c>
      <c r="AM9" s="46">
        <f>SUM(Casos!AM4:AM8)-Altas!AE9-SUM(Fallecidos!AC4:AC8)</f>
        <v>8547</v>
      </c>
      <c r="AN9" s="46">
        <f>SUM(Casos!AN4:AN8)-Altas!AF9-SUM(Fallecidos!AD4:AD8)</f>
        <v>8976</v>
      </c>
      <c r="AO9" s="46">
        <f>SUM(Casos!AO4:AO8)-Altas!AG9-SUM(Fallecidos!AE4:AE8)</f>
        <v>9401</v>
      </c>
      <c r="AP9" s="46">
        <f>SUM(Casos!AP4:AP8)-Altas!AH9-SUM(Fallecidos!AF4:AF8)</f>
        <v>9650</v>
      </c>
      <c r="AQ9" s="46">
        <f>SUM(Casos!AQ4:AQ8)-Altas!AI9-SUM(Fallecidos!AG4:AG8)</f>
        <v>9768</v>
      </c>
      <c r="AR9" s="46">
        <f>SUM(Casos!AR4:AR8)-Altas!AJ9-SUM(Fallecidos!AH4:AH8)</f>
        <v>9790</v>
      </c>
      <c r="AS9" s="46">
        <f>SUM(Casos!AS4:AS8)-Altas!AK9-SUM(Fallecidos!AI4:AI8)</f>
        <v>9896</v>
      </c>
      <c r="AT9" s="46">
        <f>SUM(Casos!AT4:AT8)-Altas!AL9-SUM(Fallecidos!AJ4:AJ8)</f>
        <v>9672</v>
      </c>
      <c r="AU9" s="46">
        <f>SUM(Casos!AU4:AU8)-Altas!AM9-SUM(Fallecidos!AK4:AK8)</f>
        <v>9927</v>
      </c>
      <c r="AV9" s="46">
        <f>SUM(Casos!AV4:AV8)-Altas!AN9-SUM(Fallecidos!AL4:AL8)</f>
        <v>9977</v>
      </c>
      <c r="AW9" s="46">
        <f>SUM(Casos!AW4:AW8)-Altas!AO9-SUM(Fallecidos!AM4:AM8)</f>
        <v>10545</v>
      </c>
      <c r="AX9" s="46">
        <f>SUM(Casos!AX4:AX8)-Altas!AP9-SUM(Fallecidos!AN4:AN8)</f>
        <v>10598</v>
      </c>
      <c r="AY9" s="46">
        <f>SUM(Casos!AY4:AY8)-Altas!AQ9-SUM(Fallecidos!AO4:AO8)</f>
        <v>10699</v>
      </c>
      <c r="AZ9" s="46">
        <f>SUM(Casos!AZ4:AZ8)-Altas!AR9-SUM(Fallecidos!AP4:AP8)</f>
        <v>10597</v>
      </c>
      <c r="BA9" s="46">
        <f>SUM(Casos!BA4:BA8)-Altas!AS9-SUM(Fallecidos!AQ4:AQ8)</f>
        <v>10728</v>
      </c>
      <c r="BB9" s="46">
        <f>SUM(Casos!BB4:BB8)-Altas!AT9-SUM(Fallecidos!AR4:AR8)</f>
        <v>10844</v>
      </c>
      <c r="BC9" s="46">
        <f>SUM(Casos!BC4:BC8)-Altas!AU9-SUM(Fallecidos!AS4:AS8)</f>
        <v>10792</v>
      </c>
      <c r="BD9" s="46">
        <f>SUM(Casos!BD4:BD8)-SUM(Altas!AV4:AV8)-SUM(Fallecidos!AT4:AT8)</f>
        <v>11016</v>
      </c>
      <c r="BE9" s="46">
        <f>SUM(Casos!BE4:BE8)-SUM(Altas!AW4:AW8)-SUM(Fallecidos!AU4:AU8)</f>
        <v>11357</v>
      </c>
      <c r="BF9" s="46">
        <f>SUM(Casos!BF4:BF8)-SUM(Altas!AX4:AX8)-SUM(Fallecidos!AV4:AV8)</f>
        <v>11469</v>
      </c>
      <c r="BG9" s="46">
        <f>SUM(Casos!BG4:BG8)-SUM(Altas!AY4:AY8)-SUM(Fallecidos!AW4:AW8)</f>
        <v>11639</v>
      </c>
      <c r="BH9" s="46">
        <f>SUM(Casos!BH4:BH8)-SUM(Altas!AZ4:AZ8)-SUM(Fallecidos!AX4:AX8)</f>
        <v>11816</v>
      </c>
      <c r="BI9" s="46">
        <f>SUM(Casos!BI4:BI8)-SUM(Altas!BA4:BA8)-SUM(Fallecidos!AY4:AY8)</f>
        <v>11977</v>
      </c>
      <c r="BJ9" s="46">
        <f>SUM(Casos!BJ4:BJ8)-SUM(Altas!BB4:BB8)-SUM(Fallecidos!AZ4:AZ8)</f>
        <v>12096</v>
      </c>
      <c r="BK9" s="46"/>
      <c r="BL9" s="46"/>
      <c r="BM9" s="46"/>
    </row>
    <row r="12" spans="1:65" ht="15" thickBot="1" x14ac:dyDescent="0.35">
      <c r="A12" s="35" t="s">
        <v>7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</row>
    <row r="13" spans="1:65" ht="15" thickTop="1" x14ac:dyDescent="0.3">
      <c r="A13" s="28" t="s">
        <v>3</v>
      </c>
      <c r="B13" s="29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f t="shared" ref="AA13:BJ18" si="0">BE4-BD4</f>
        <v>145</v>
      </c>
      <c r="BF13" s="30">
        <f t="shared" si="0"/>
        <v>-53</v>
      </c>
      <c r="BG13" s="30">
        <f t="shared" si="0"/>
        <v>20</v>
      </c>
      <c r="BH13" s="30">
        <f t="shared" si="0"/>
        <v>24</v>
      </c>
      <c r="BI13" s="30">
        <f t="shared" si="0"/>
        <v>72</v>
      </c>
      <c r="BJ13" s="30">
        <f t="shared" si="0"/>
        <v>20</v>
      </c>
      <c r="BK13" s="30"/>
      <c r="BL13" s="30"/>
      <c r="BM13" s="30"/>
    </row>
    <row r="14" spans="1:65" x14ac:dyDescent="0.3">
      <c r="A14" s="14" t="s">
        <v>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>
        <f t="shared" si="0"/>
        <v>37</v>
      </c>
      <c r="BF14" s="20">
        <f t="shared" si="0"/>
        <v>63</v>
      </c>
      <c r="BG14" s="20">
        <f t="shared" si="0"/>
        <v>19</v>
      </c>
      <c r="BH14" s="20">
        <f t="shared" si="0"/>
        <v>25</v>
      </c>
      <c r="BI14" s="20">
        <f t="shared" si="0"/>
        <v>62</v>
      </c>
      <c r="BJ14" s="20">
        <f t="shared" si="0"/>
        <v>50</v>
      </c>
      <c r="BK14" s="20"/>
      <c r="BL14" s="20"/>
      <c r="BM14" s="20"/>
    </row>
    <row r="15" spans="1:65" x14ac:dyDescent="0.3">
      <c r="A15" s="14" t="s">
        <v>4</v>
      </c>
      <c r="B15" s="19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>
        <f t="shared" si="0"/>
        <v>37</v>
      </c>
      <c r="BF15" s="20">
        <f t="shared" si="0"/>
        <v>60</v>
      </c>
      <c r="BG15" s="20">
        <f t="shared" si="0"/>
        <v>81</v>
      </c>
      <c r="BH15" s="20">
        <f t="shared" si="0"/>
        <v>37</v>
      </c>
      <c r="BI15" s="20">
        <f t="shared" si="0"/>
        <v>-19</v>
      </c>
      <c r="BJ15" s="20">
        <f t="shared" si="0"/>
        <v>25</v>
      </c>
      <c r="BK15" s="20"/>
      <c r="BL15" s="20"/>
      <c r="BM15" s="20"/>
    </row>
    <row r="16" spans="1:65" x14ac:dyDescent="0.3">
      <c r="A16" s="14" t="s">
        <v>1</v>
      </c>
      <c r="B16" s="1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>
        <f t="shared" si="0"/>
        <v>63</v>
      </c>
      <c r="BF16" s="20">
        <f t="shared" si="0"/>
        <v>44</v>
      </c>
      <c r="BG16" s="20">
        <f t="shared" si="0"/>
        <v>21</v>
      </c>
      <c r="BH16" s="20">
        <f t="shared" si="0"/>
        <v>15</v>
      </c>
      <c r="BI16" s="20">
        <f t="shared" si="0"/>
        <v>16</v>
      </c>
      <c r="BJ16" s="20">
        <f t="shared" si="0"/>
        <v>25</v>
      </c>
      <c r="BK16" s="20"/>
      <c r="BL16" s="20"/>
      <c r="BM16" s="20"/>
    </row>
    <row r="17" spans="1:65" x14ac:dyDescent="0.3">
      <c r="A17" s="42" t="s">
        <v>5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>
        <f t="shared" si="0"/>
        <v>59</v>
      </c>
      <c r="BF17" s="44">
        <f t="shared" si="0"/>
        <v>-2</v>
      </c>
      <c r="BG17" s="44">
        <f t="shared" si="0"/>
        <v>29</v>
      </c>
      <c r="BH17" s="44">
        <f t="shared" si="0"/>
        <v>76</v>
      </c>
      <c r="BI17" s="44">
        <f t="shared" si="0"/>
        <v>30</v>
      </c>
      <c r="BJ17" s="44">
        <f t="shared" si="0"/>
        <v>-1</v>
      </c>
      <c r="BK17" s="44"/>
      <c r="BL17" s="44"/>
      <c r="BM17" s="44"/>
    </row>
    <row r="18" spans="1:65" ht="15" thickBot="1" x14ac:dyDescent="0.35">
      <c r="A18" s="45" t="s">
        <v>63</v>
      </c>
      <c r="B18" s="46">
        <v>1</v>
      </c>
      <c r="C18" s="46">
        <f t="shared" ref="C18:L18" si="1">C9-B9</f>
        <v>2</v>
      </c>
      <c r="D18" s="46">
        <f t="shared" si="1"/>
        <v>3</v>
      </c>
      <c r="E18" s="46">
        <f t="shared" si="1"/>
        <v>6</v>
      </c>
      <c r="F18" s="46">
        <f t="shared" si="1"/>
        <v>1</v>
      </c>
      <c r="G18" s="46">
        <f t="shared" si="1"/>
        <v>2</v>
      </c>
      <c r="H18" s="46">
        <f t="shared" si="1"/>
        <v>1</v>
      </c>
      <c r="I18" s="46">
        <f t="shared" si="1"/>
        <v>5</v>
      </c>
      <c r="J18" s="46">
        <f t="shared" si="1"/>
        <v>3</v>
      </c>
      <c r="K18" s="46">
        <f t="shared" si="1"/>
        <v>13</v>
      </c>
      <c r="L18" s="46">
        <f t="shared" si="1"/>
        <v>32</v>
      </c>
      <c r="M18" s="46">
        <f t="shared" ref="M18:V18" si="2">M9-L9</f>
        <v>101</v>
      </c>
      <c r="N18" s="46">
        <f t="shared" si="2"/>
        <v>22</v>
      </c>
      <c r="O18" s="46">
        <f t="shared" si="2"/>
        <v>86</v>
      </c>
      <c r="P18" s="46">
        <f t="shared" si="2"/>
        <v>108</v>
      </c>
      <c r="Q18" s="46">
        <f t="shared" si="2"/>
        <v>152</v>
      </c>
      <c r="R18" s="46">
        <f t="shared" si="2"/>
        <v>89</v>
      </c>
      <c r="S18" s="46">
        <f t="shared" si="2"/>
        <v>117</v>
      </c>
      <c r="T18" s="46">
        <f t="shared" si="2"/>
        <v>211</v>
      </c>
      <c r="U18" s="46">
        <f t="shared" si="2"/>
        <v>357</v>
      </c>
      <c r="V18" s="46">
        <f t="shared" si="2"/>
        <v>357</v>
      </c>
      <c r="W18" s="46"/>
      <c r="X18" s="46">
        <f>X9-V9</f>
        <v>183</v>
      </c>
      <c r="Y18" s="46">
        <f t="shared" ref="Y18" si="3">Y9-X9</f>
        <v>344</v>
      </c>
      <c r="Z18" s="46">
        <f t="shared" ref="Z18" si="4">Z9-Y9</f>
        <v>250</v>
      </c>
      <c r="AA18" s="46">
        <f t="shared" si="0"/>
        <v>526</v>
      </c>
      <c r="AB18" s="46">
        <f t="shared" si="0"/>
        <v>442</v>
      </c>
      <c r="AC18" s="46">
        <f t="shared" si="0"/>
        <v>453</v>
      </c>
      <c r="AD18" s="46">
        <f t="shared" si="0"/>
        <v>604</v>
      </c>
      <c r="AE18" s="46">
        <f t="shared" si="0"/>
        <v>513</v>
      </c>
      <c r="AF18" s="46">
        <f t="shared" si="0"/>
        <v>436</v>
      </c>
      <c r="AG18" s="46">
        <f t="shared" si="0"/>
        <v>456</v>
      </c>
      <c r="AH18" s="46">
        <f t="shared" si="0"/>
        <v>458</v>
      </c>
      <c r="AI18" s="46">
        <f t="shared" si="0"/>
        <v>694</v>
      </c>
      <c r="AJ18" s="46">
        <f t="shared" si="0"/>
        <v>650</v>
      </c>
      <c r="AK18" s="46">
        <f t="shared" si="0"/>
        <v>149</v>
      </c>
      <c r="AL18" s="46">
        <f t="shared" si="0"/>
        <v>384</v>
      </c>
      <c r="AM18" s="46">
        <f t="shared" si="0"/>
        <v>336</v>
      </c>
      <c r="AN18" s="46">
        <f t="shared" si="0"/>
        <v>429</v>
      </c>
      <c r="AO18" s="46">
        <f t="shared" si="0"/>
        <v>425</v>
      </c>
      <c r="AP18" s="46">
        <f t="shared" si="0"/>
        <v>249</v>
      </c>
      <c r="AQ18" s="46">
        <f t="shared" si="0"/>
        <v>118</v>
      </c>
      <c r="AR18" s="46">
        <f t="shared" si="0"/>
        <v>22</v>
      </c>
      <c r="AS18" s="46">
        <f t="shared" si="0"/>
        <v>106</v>
      </c>
      <c r="AT18" s="46">
        <f t="shared" si="0"/>
        <v>-224</v>
      </c>
      <c r="AU18" s="46">
        <f t="shared" si="0"/>
        <v>255</v>
      </c>
      <c r="AV18" s="46">
        <f t="shared" si="0"/>
        <v>50</v>
      </c>
      <c r="AW18" s="46">
        <f t="shared" si="0"/>
        <v>568</v>
      </c>
      <c r="AX18" s="46">
        <f t="shared" si="0"/>
        <v>53</v>
      </c>
      <c r="AY18" s="46">
        <f t="shared" si="0"/>
        <v>101</v>
      </c>
      <c r="AZ18" s="46">
        <f t="shared" si="0"/>
        <v>-102</v>
      </c>
      <c r="BA18" s="46">
        <f t="shared" si="0"/>
        <v>131</v>
      </c>
      <c r="BB18" s="46">
        <f t="shared" si="0"/>
        <v>116</v>
      </c>
      <c r="BC18" s="46">
        <f t="shared" si="0"/>
        <v>-52</v>
      </c>
      <c r="BD18" s="46">
        <f t="shared" si="0"/>
        <v>224</v>
      </c>
      <c r="BE18" s="46">
        <f t="shared" si="0"/>
        <v>341</v>
      </c>
      <c r="BF18" s="46">
        <f t="shared" si="0"/>
        <v>112</v>
      </c>
      <c r="BG18" s="46">
        <f t="shared" si="0"/>
        <v>170</v>
      </c>
      <c r="BH18" s="46">
        <f t="shared" si="0"/>
        <v>177</v>
      </c>
      <c r="BI18" s="46">
        <f t="shared" si="0"/>
        <v>161</v>
      </c>
      <c r="BJ18" s="46">
        <f t="shared" si="0"/>
        <v>119</v>
      </c>
      <c r="BK18" s="46"/>
      <c r="BL18" s="46"/>
      <c r="BM18" s="46"/>
    </row>
    <row r="21" spans="1:65" ht="15" thickBot="1" x14ac:dyDescent="0.35">
      <c r="A21" s="35" t="s">
        <v>72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</row>
    <row r="22" spans="1:65" ht="15" thickTop="1" x14ac:dyDescent="0.3">
      <c r="A22" s="28" t="s">
        <v>3</v>
      </c>
      <c r="B22" s="30"/>
      <c r="C22" s="30"/>
      <c r="D22" s="30"/>
      <c r="E22" s="30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>
        <f t="shared" ref="AB22:BJ27" si="5">BE4/BD4-1</f>
        <v>3.1966490299823569E-2</v>
      </c>
      <c r="BF22" s="34">
        <f t="shared" si="5"/>
        <v>-1.132236701559497E-2</v>
      </c>
      <c r="BG22" s="34">
        <f t="shared" si="5"/>
        <v>4.321521175453702E-3</v>
      </c>
      <c r="BH22" s="34">
        <f t="shared" si="5"/>
        <v>5.1635111876076056E-3</v>
      </c>
      <c r="BI22" s="34">
        <f t="shared" si="5"/>
        <v>1.5410958904109595E-2</v>
      </c>
      <c r="BJ22" s="34">
        <f t="shared" si="5"/>
        <v>4.2158516020236458E-3</v>
      </c>
      <c r="BK22" s="34"/>
      <c r="BL22" s="34"/>
      <c r="BM22" s="34"/>
    </row>
    <row r="23" spans="1:65" x14ac:dyDescent="0.3">
      <c r="A23" s="14" t="s">
        <v>2</v>
      </c>
      <c r="B23" s="2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>
        <f t="shared" si="5"/>
        <v>1.5631601182932053E-2</v>
      </c>
      <c r="BF23" s="26">
        <f t="shared" si="5"/>
        <v>2.6206322795341075E-2</v>
      </c>
      <c r="BG23" s="26">
        <f t="shared" si="5"/>
        <v>7.7016619375760431E-3</v>
      </c>
      <c r="BH23" s="26">
        <f t="shared" si="5"/>
        <v>1.0056315366049784E-2</v>
      </c>
      <c r="BI23" s="26">
        <f t="shared" si="5"/>
        <v>2.4691358024691468E-2</v>
      </c>
      <c r="BJ23" s="26">
        <f t="shared" si="5"/>
        <v>1.9432568985619847E-2</v>
      </c>
      <c r="BK23" s="26"/>
      <c r="BL23" s="26"/>
      <c r="BM23" s="26"/>
    </row>
    <row r="24" spans="1:65" x14ac:dyDescent="0.3">
      <c r="A24" s="14" t="s">
        <v>4</v>
      </c>
      <c r="B24" s="20"/>
      <c r="C24" s="20"/>
      <c r="D24" s="20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>
        <f t="shared" si="5"/>
        <v>1.672694394213381E-2</v>
      </c>
      <c r="BF24" s="26">
        <f t="shared" si="5"/>
        <v>2.667852378835045E-2</v>
      </c>
      <c r="BG24" s="26">
        <f t="shared" si="5"/>
        <v>3.5080121264616793E-2</v>
      </c>
      <c r="BH24" s="26">
        <f t="shared" si="5"/>
        <v>1.5481171548117123E-2</v>
      </c>
      <c r="BI24" s="26">
        <f t="shared" si="5"/>
        <v>-7.8285949732179727E-3</v>
      </c>
      <c r="BJ24" s="26">
        <f t="shared" si="5"/>
        <v>1.0382059800664534E-2</v>
      </c>
      <c r="BK24" s="26"/>
      <c r="BL24" s="26"/>
      <c r="BM24" s="26"/>
    </row>
    <row r="25" spans="1:65" x14ac:dyDescent="0.3">
      <c r="A25" s="14" t="s">
        <v>1</v>
      </c>
      <c r="B25" s="2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>
        <f t="shared" si="5"/>
        <v>5.9266227657572834E-2</v>
      </c>
      <c r="BF25" s="26">
        <f t="shared" si="5"/>
        <v>3.9076376554174175E-2</v>
      </c>
      <c r="BG25" s="26">
        <f t="shared" si="5"/>
        <v>1.7948717948717885E-2</v>
      </c>
      <c r="BH25" s="26">
        <f t="shared" si="5"/>
        <v>1.2594458438287104E-2</v>
      </c>
      <c r="BI25" s="26">
        <f t="shared" si="5"/>
        <v>1.3266998341625147E-2</v>
      </c>
      <c r="BJ25" s="26">
        <f t="shared" si="5"/>
        <v>2.0458265139116305E-2</v>
      </c>
      <c r="BK25" s="26"/>
      <c r="BL25" s="26"/>
      <c r="BM25" s="26"/>
    </row>
    <row r="26" spans="1:65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>
        <f t="shared" si="5"/>
        <v>7.0405727923627648E-2</v>
      </c>
      <c r="BF26" s="26">
        <f t="shared" si="5"/>
        <v>-2.2296544035674826E-3</v>
      </c>
      <c r="BG26" s="26">
        <f t="shared" si="5"/>
        <v>3.240223463687153E-2</v>
      </c>
      <c r="BH26" s="26">
        <f t="shared" si="5"/>
        <v>8.2251082251082241E-2</v>
      </c>
      <c r="BI26" s="26">
        <f t="shared" si="5"/>
        <v>3.0000000000000027E-2</v>
      </c>
      <c r="BJ26" s="26">
        <f t="shared" si="5"/>
        <v>-9.7087378640781097E-4</v>
      </c>
      <c r="BK26" s="26"/>
      <c r="BL26" s="26"/>
      <c r="BM26" s="26"/>
    </row>
    <row r="27" spans="1:65" ht="15" thickBot="1" x14ac:dyDescent="0.35">
      <c r="A27" s="46" t="s">
        <v>73</v>
      </c>
      <c r="B27" s="46"/>
      <c r="C27" s="47">
        <f t="shared" ref="C27:M27" si="6">C9/B9-1</f>
        <v>2</v>
      </c>
      <c r="D27" s="47">
        <f t="shared" si="6"/>
        <v>1</v>
      </c>
      <c r="E27" s="47">
        <f t="shared" si="6"/>
        <v>1</v>
      </c>
      <c r="F27" s="47">
        <f t="shared" si="6"/>
        <v>8.3333333333333259E-2</v>
      </c>
      <c r="G27" s="47">
        <f t="shared" si="6"/>
        <v>0.15384615384615374</v>
      </c>
      <c r="H27" s="47">
        <f t="shared" si="6"/>
        <v>6.6666666666666652E-2</v>
      </c>
      <c r="I27" s="47">
        <f t="shared" si="6"/>
        <v>0.3125</v>
      </c>
      <c r="J27" s="47">
        <f t="shared" si="6"/>
        <v>0.14285714285714279</v>
      </c>
      <c r="K27" s="47">
        <f t="shared" si="6"/>
        <v>0.54166666666666674</v>
      </c>
      <c r="L27" s="47">
        <f t="shared" si="6"/>
        <v>0.86486486486486491</v>
      </c>
      <c r="M27" s="47">
        <f t="shared" si="6"/>
        <v>1.4637681159420288</v>
      </c>
      <c r="N27" s="47">
        <f t="shared" ref="N27:V27" si="7">N9/M9-1</f>
        <v>0.12941176470588234</v>
      </c>
      <c r="O27" s="47">
        <f t="shared" si="7"/>
        <v>0.44791666666666674</v>
      </c>
      <c r="P27" s="47">
        <f t="shared" si="7"/>
        <v>0.38848920863309355</v>
      </c>
      <c r="Q27" s="47">
        <f t="shared" si="7"/>
        <v>0.39378238341968919</v>
      </c>
      <c r="R27" s="47">
        <f t="shared" si="7"/>
        <v>0.16542750929368033</v>
      </c>
      <c r="S27" s="47">
        <f t="shared" si="7"/>
        <v>0.1866028708133971</v>
      </c>
      <c r="T27" s="47">
        <f t="shared" si="7"/>
        <v>0.28360215053763449</v>
      </c>
      <c r="U27" s="47">
        <f t="shared" si="7"/>
        <v>0.37382198952879575</v>
      </c>
      <c r="V27" s="47">
        <f t="shared" si="7"/>
        <v>0.27210365853658547</v>
      </c>
      <c r="W27" s="47"/>
      <c r="X27" s="47"/>
      <c r="Y27" s="47">
        <f t="shared" ref="Y27:Z27" si="8">Y9/X9-1</f>
        <v>0.18574514038876888</v>
      </c>
      <c r="Z27" s="47">
        <f t="shared" si="8"/>
        <v>0.11384335154826952</v>
      </c>
      <c r="AA27" s="47">
        <f>AA9/Z9-1</f>
        <v>0.21504497138184786</v>
      </c>
      <c r="AB27" s="47">
        <f t="shared" si="5"/>
        <v>0.14872139973082099</v>
      </c>
      <c r="AC27" s="47">
        <f t="shared" si="5"/>
        <v>0.13268892794376108</v>
      </c>
      <c r="AD27" s="47">
        <f t="shared" si="5"/>
        <v>0.15619343160072408</v>
      </c>
      <c r="AE27" s="47">
        <f t="shared" si="5"/>
        <v>0.11473943189443081</v>
      </c>
      <c r="AF27" s="47">
        <f t="shared" si="5"/>
        <v>8.7479935794542607E-2</v>
      </c>
      <c r="AG27" s="47">
        <f t="shared" si="5"/>
        <v>8.4132841328413255E-2</v>
      </c>
      <c r="AH27" s="47">
        <f t="shared" si="5"/>
        <v>7.7944179714091177E-2</v>
      </c>
      <c r="AI27" s="47">
        <f t="shared" si="5"/>
        <v>0.10956741395642555</v>
      </c>
      <c r="AJ27" s="47">
        <f t="shared" si="5"/>
        <v>9.2487194080819624E-2</v>
      </c>
      <c r="AK27" s="47">
        <f t="shared" si="5"/>
        <v>1.94060953373274E-2</v>
      </c>
      <c r="AL27" s="47">
        <f t="shared" si="5"/>
        <v>4.9060942889996184E-2</v>
      </c>
      <c r="AM27" s="47">
        <f t="shared" si="5"/>
        <v>4.0920716112532007E-2</v>
      </c>
      <c r="AN27" s="47">
        <f t="shared" si="5"/>
        <v>5.0193050193050093E-2</v>
      </c>
      <c r="AO27" s="47">
        <f t="shared" si="5"/>
        <v>4.7348484848484862E-2</v>
      </c>
      <c r="AP27" s="47">
        <f t="shared" si="5"/>
        <v>2.648654398468242E-2</v>
      </c>
      <c r="AQ27" s="47">
        <f t="shared" si="5"/>
        <v>1.2227979274611389E-2</v>
      </c>
      <c r="AR27" s="47">
        <f t="shared" si="5"/>
        <v>2.2522522522523403E-3</v>
      </c>
      <c r="AS27" s="47">
        <f t="shared" si="5"/>
        <v>1.0827374872318662E-2</v>
      </c>
      <c r="AT27" s="47">
        <f t="shared" si="5"/>
        <v>-2.2635408245755828E-2</v>
      </c>
      <c r="AU27" s="47">
        <f t="shared" si="5"/>
        <v>2.636476426799006E-2</v>
      </c>
      <c r="AV27" s="47">
        <f t="shared" si="5"/>
        <v>5.0367684093886034E-3</v>
      </c>
      <c r="AW27" s="47">
        <f t="shared" si="5"/>
        <v>5.6930941164678783E-2</v>
      </c>
      <c r="AX27" s="47">
        <f t="shared" si="5"/>
        <v>5.0260787102891502E-3</v>
      </c>
      <c r="AY27" s="47">
        <f t="shared" si="5"/>
        <v>9.5301000188714458E-3</v>
      </c>
      <c r="AZ27" s="47">
        <f t="shared" si="5"/>
        <v>-9.5336012711468854E-3</v>
      </c>
      <c r="BA27" s="47">
        <f t="shared" si="5"/>
        <v>1.2361989242238414E-2</v>
      </c>
      <c r="BB27" s="47">
        <f t="shared" si="5"/>
        <v>1.0812826249067875E-2</v>
      </c>
      <c r="BC27" s="47">
        <f t="shared" si="5"/>
        <v>-4.7952784950202609E-3</v>
      </c>
      <c r="BD27" s="47">
        <f t="shared" si="5"/>
        <v>2.0756115641215711E-2</v>
      </c>
      <c r="BE27" s="47">
        <f t="shared" si="5"/>
        <v>3.0954974582425576E-2</v>
      </c>
      <c r="BF27" s="47">
        <f t="shared" si="5"/>
        <v>9.8617592674121735E-3</v>
      </c>
      <c r="BG27" s="47">
        <f t="shared" si="5"/>
        <v>1.4822565175691027E-2</v>
      </c>
      <c r="BH27" s="47">
        <f t="shared" si="5"/>
        <v>1.5207492052581761E-2</v>
      </c>
      <c r="BI27" s="47">
        <f t="shared" si="5"/>
        <v>1.3625592417061627E-2</v>
      </c>
      <c r="BJ27" s="47">
        <f t="shared" si="5"/>
        <v>9.9357101110462143E-3</v>
      </c>
      <c r="BK27" s="47"/>
      <c r="BL27" s="47"/>
      <c r="BM27" s="47"/>
    </row>
    <row r="28" spans="1:65" x14ac:dyDescent="0.3">
      <c r="M28" s="27"/>
    </row>
  </sheetData>
  <conditionalFormatting sqref="A4:AN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BL1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BL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6 M28 A22:BL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BL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:XFD22 A22:AN22 E23:AN25 C25:D25 N26:AN26 C23:D23 AO22:BL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BM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4:BM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2:BM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4377-C342-4D47-B81E-B726E7A9B3BE}">
  <dimension ref="A1"/>
  <sheetViews>
    <sheetView topLeftCell="D1" workbookViewId="0">
      <selection activeCell="AO21" sqref="AO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62"/>
  <sheetViews>
    <sheetView topLeftCell="B49" workbookViewId="0">
      <selection activeCell="B62" sqref="B62"/>
    </sheetView>
  </sheetViews>
  <sheetFormatPr baseColWidth="10" defaultRowHeight="14.4" x14ac:dyDescent="0.3"/>
  <cols>
    <col min="2" max="2" width="157.109375" bestFit="1" customWidth="1"/>
  </cols>
  <sheetData>
    <row r="1" spans="1:2" x14ac:dyDescent="0.3">
      <c r="A1" s="58" t="s">
        <v>0</v>
      </c>
      <c r="B1" s="58" t="s">
        <v>97</v>
      </c>
    </row>
    <row r="2" spans="1:2" x14ac:dyDescent="0.3">
      <c r="A2" s="3">
        <v>43891</v>
      </c>
      <c r="B2" s="7" t="s">
        <v>44</v>
      </c>
    </row>
    <row r="3" spans="1:2" x14ac:dyDescent="0.3">
      <c r="A3" s="3">
        <v>43892</v>
      </c>
      <c r="B3" s="7" t="s">
        <v>45</v>
      </c>
    </row>
    <row r="4" spans="1:2" x14ac:dyDescent="0.3">
      <c r="A4" s="3">
        <v>43893</v>
      </c>
      <c r="B4" s="7" t="s">
        <v>46</v>
      </c>
    </row>
    <row r="5" spans="1:2" x14ac:dyDescent="0.3">
      <c r="A5" s="3">
        <v>43894</v>
      </c>
      <c r="B5" s="7" t="s">
        <v>43</v>
      </c>
    </row>
    <row r="6" spans="1:2" x14ac:dyDescent="0.3">
      <c r="A6" s="3">
        <v>43895</v>
      </c>
      <c r="B6" s="7" t="s">
        <v>42</v>
      </c>
    </row>
    <row r="7" spans="1:2" x14ac:dyDescent="0.3">
      <c r="A7" s="3">
        <v>43896</v>
      </c>
      <c r="B7" s="7" t="s">
        <v>41</v>
      </c>
    </row>
    <row r="8" spans="1:2" x14ac:dyDescent="0.3">
      <c r="A8" s="3">
        <v>43897</v>
      </c>
      <c r="B8" s="7" t="s">
        <v>40</v>
      </c>
    </row>
    <row r="9" spans="1:2" x14ac:dyDescent="0.3">
      <c r="A9" s="3">
        <v>43898</v>
      </c>
      <c r="B9" s="7" t="s">
        <v>39</v>
      </c>
    </row>
    <row r="10" spans="1:2" x14ac:dyDescent="0.3">
      <c r="A10" s="3">
        <v>43899</v>
      </c>
      <c r="B10" s="7" t="s">
        <v>38</v>
      </c>
    </row>
    <row r="11" spans="1:2" x14ac:dyDescent="0.3">
      <c r="A11" s="3">
        <v>43900</v>
      </c>
      <c r="B11" s="7" t="s">
        <v>37</v>
      </c>
    </row>
    <row r="12" spans="1:2" x14ac:dyDescent="0.3">
      <c r="A12" s="3">
        <v>43901</v>
      </c>
      <c r="B12" s="7" t="s">
        <v>36</v>
      </c>
    </row>
    <row r="13" spans="1:2" x14ac:dyDescent="0.3">
      <c r="A13" s="3">
        <v>43902</v>
      </c>
      <c r="B13" s="7" t="s">
        <v>77</v>
      </c>
    </row>
    <row r="14" spans="1:2" x14ac:dyDescent="0.3">
      <c r="A14" s="3">
        <v>43903</v>
      </c>
      <c r="B14" s="7" t="s">
        <v>35</v>
      </c>
    </row>
    <row r="15" spans="1:2" x14ac:dyDescent="0.3">
      <c r="A15" s="3">
        <v>43904</v>
      </c>
      <c r="B15" s="7" t="s">
        <v>34</v>
      </c>
    </row>
    <row r="16" spans="1:2" x14ac:dyDescent="0.3">
      <c r="A16" s="3">
        <v>43905</v>
      </c>
      <c r="B16" s="7" t="s">
        <v>33</v>
      </c>
    </row>
    <row r="17" spans="1:2" x14ac:dyDescent="0.3">
      <c r="A17" s="3">
        <v>43906</v>
      </c>
      <c r="B17" s="7" t="s">
        <v>32</v>
      </c>
    </row>
    <row r="18" spans="1:2" x14ac:dyDescent="0.3">
      <c r="A18" s="3">
        <v>43907</v>
      </c>
      <c r="B18" s="7" t="s">
        <v>31</v>
      </c>
    </row>
    <row r="19" spans="1:2" x14ac:dyDescent="0.3">
      <c r="A19" s="3">
        <v>43908</v>
      </c>
      <c r="B19" s="7" t="s">
        <v>30</v>
      </c>
    </row>
    <row r="20" spans="1:2" x14ac:dyDescent="0.3">
      <c r="A20" s="3">
        <v>43909</v>
      </c>
      <c r="B20" s="7" t="s">
        <v>29</v>
      </c>
    </row>
    <row r="21" spans="1:2" x14ac:dyDescent="0.3">
      <c r="A21" s="3">
        <v>43910</v>
      </c>
      <c r="B21" s="7" t="s">
        <v>28</v>
      </c>
    </row>
    <row r="22" spans="1:2" x14ac:dyDescent="0.3">
      <c r="A22" s="3">
        <v>43911</v>
      </c>
      <c r="B22" s="7" t="s">
        <v>27</v>
      </c>
    </row>
    <row r="23" spans="1:2" x14ac:dyDescent="0.3">
      <c r="A23" s="3">
        <v>43912</v>
      </c>
      <c r="B23" s="57" t="s">
        <v>96</v>
      </c>
    </row>
    <row r="24" spans="1:2" x14ac:dyDescent="0.3">
      <c r="A24" s="3">
        <v>43913</v>
      </c>
      <c r="B24" s="7" t="s">
        <v>26</v>
      </c>
    </row>
    <row r="25" spans="1:2" x14ac:dyDescent="0.3">
      <c r="A25" s="3">
        <v>43914</v>
      </c>
      <c r="B25" s="7" t="s">
        <v>25</v>
      </c>
    </row>
    <row r="26" spans="1:2" x14ac:dyDescent="0.3">
      <c r="A26" s="3">
        <v>43915</v>
      </c>
      <c r="B26" s="7" t="s">
        <v>24</v>
      </c>
    </row>
    <row r="27" spans="1:2" x14ac:dyDescent="0.3">
      <c r="A27" s="3">
        <v>43916</v>
      </c>
      <c r="B27" s="7" t="s">
        <v>22</v>
      </c>
    </row>
    <row r="28" spans="1:2" x14ac:dyDescent="0.3">
      <c r="A28" s="3">
        <v>43917</v>
      </c>
      <c r="B28" s="7" t="s">
        <v>23</v>
      </c>
    </row>
    <row r="29" spans="1:2" x14ac:dyDescent="0.3">
      <c r="A29" s="3">
        <v>43918</v>
      </c>
      <c r="B29" s="7" t="s">
        <v>10</v>
      </c>
    </row>
    <row r="30" spans="1:2" x14ac:dyDescent="0.3">
      <c r="A30" s="3">
        <v>43919</v>
      </c>
      <c r="B30" s="7" t="s">
        <v>11</v>
      </c>
    </row>
    <row r="31" spans="1:2" x14ac:dyDescent="0.3">
      <c r="A31" s="3">
        <v>43920</v>
      </c>
      <c r="B31" s="7" t="s">
        <v>12</v>
      </c>
    </row>
    <row r="32" spans="1:2" x14ac:dyDescent="0.3">
      <c r="A32" s="3">
        <v>43921</v>
      </c>
      <c r="B32" s="7" t="s">
        <v>13</v>
      </c>
    </row>
    <row r="33" spans="1:2" x14ac:dyDescent="0.3">
      <c r="A33" s="3">
        <v>43922</v>
      </c>
      <c r="B33" s="7" t="s">
        <v>14</v>
      </c>
    </row>
    <row r="34" spans="1:2" x14ac:dyDescent="0.3">
      <c r="A34" s="3">
        <v>43923</v>
      </c>
      <c r="B34" s="7" t="s">
        <v>15</v>
      </c>
    </row>
    <row r="35" spans="1:2" x14ac:dyDescent="0.3">
      <c r="A35" s="3">
        <v>43924</v>
      </c>
      <c r="B35" s="7" t="s">
        <v>16</v>
      </c>
    </row>
    <row r="36" spans="1:2" x14ac:dyDescent="0.3">
      <c r="A36" s="3">
        <v>43925</v>
      </c>
      <c r="B36" s="7" t="s">
        <v>17</v>
      </c>
    </row>
    <row r="37" spans="1:2" x14ac:dyDescent="0.3">
      <c r="A37" s="3">
        <v>43926</v>
      </c>
      <c r="B37" s="7" t="s">
        <v>18</v>
      </c>
    </row>
    <row r="38" spans="1:2" x14ac:dyDescent="0.3">
      <c r="A38" s="3">
        <v>43927</v>
      </c>
      <c r="B38" s="7" t="s">
        <v>19</v>
      </c>
    </row>
    <row r="39" spans="1:2" x14ac:dyDescent="0.3">
      <c r="A39" s="3">
        <v>43928</v>
      </c>
      <c r="B39" s="7" t="s">
        <v>20</v>
      </c>
    </row>
    <row r="40" spans="1:2" x14ac:dyDescent="0.3">
      <c r="A40" s="3">
        <v>43929</v>
      </c>
      <c r="B40" s="7" t="s">
        <v>21</v>
      </c>
    </row>
    <row r="41" spans="1:2" x14ac:dyDescent="0.3">
      <c r="A41" s="3">
        <v>43930</v>
      </c>
      <c r="B41" s="7" t="s">
        <v>75</v>
      </c>
    </row>
    <row r="42" spans="1:2" x14ac:dyDescent="0.3">
      <c r="A42" s="3">
        <v>43931</v>
      </c>
      <c r="B42" s="7" t="s">
        <v>90</v>
      </c>
    </row>
    <row r="43" spans="1:2" x14ac:dyDescent="0.3">
      <c r="A43" s="3">
        <v>43932</v>
      </c>
      <c r="B43" s="7" t="s">
        <v>76</v>
      </c>
    </row>
    <row r="44" spans="1:2" x14ac:dyDescent="0.3">
      <c r="A44" s="3">
        <v>43933</v>
      </c>
      <c r="B44" s="7" t="s">
        <v>77</v>
      </c>
    </row>
    <row r="45" spans="1:2" x14ac:dyDescent="0.3">
      <c r="A45" s="3">
        <v>43934</v>
      </c>
      <c r="B45" s="7" t="s">
        <v>78</v>
      </c>
    </row>
    <row r="46" spans="1:2" x14ac:dyDescent="0.3">
      <c r="A46" s="3">
        <v>43935</v>
      </c>
      <c r="B46" s="7" t="s">
        <v>79</v>
      </c>
    </row>
    <row r="47" spans="1:2" x14ac:dyDescent="0.3">
      <c r="A47" s="3">
        <v>43936</v>
      </c>
      <c r="B47" s="7" t="s">
        <v>80</v>
      </c>
    </row>
    <row r="48" spans="1:2" x14ac:dyDescent="0.3">
      <c r="A48" s="3">
        <v>43937</v>
      </c>
      <c r="B48" s="7" t="s">
        <v>91</v>
      </c>
    </row>
    <row r="49" spans="1:2" x14ac:dyDescent="0.3">
      <c r="A49" s="3">
        <v>43938</v>
      </c>
      <c r="B49" s="7" t="s">
        <v>92</v>
      </c>
    </row>
    <row r="50" spans="1:2" x14ac:dyDescent="0.3">
      <c r="A50" s="3">
        <v>43939</v>
      </c>
      <c r="B50" s="7" t="s">
        <v>93</v>
      </c>
    </row>
    <row r="51" spans="1:2" x14ac:dyDescent="0.3">
      <c r="A51" s="3">
        <v>43940</v>
      </c>
      <c r="B51" s="7" t="s">
        <v>94</v>
      </c>
    </row>
    <row r="52" spans="1:2" x14ac:dyDescent="0.3">
      <c r="A52" s="3">
        <v>43941</v>
      </c>
      <c r="B52" s="7" t="s">
        <v>81</v>
      </c>
    </row>
    <row r="53" spans="1:2" x14ac:dyDescent="0.3">
      <c r="A53" s="3">
        <v>43942</v>
      </c>
      <c r="B53" s="7" t="s">
        <v>82</v>
      </c>
    </row>
    <row r="54" spans="1:2" x14ac:dyDescent="0.3">
      <c r="A54" s="3">
        <v>43943</v>
      </c>
      <c r="B54" s="7" t="s">
        <v>95</v>
      </c>
    </row>
    <row r="55" spans="1:2" x14ac:dyDescent="0.3">
      <c r="A55" s="3">
        <v>43944</v>
      </c>
      <c r="B55" s="7" t="s">
        <v>83</v>
      </c>
    </row>
    <row r="56" spans="1:2" x14ac:dyDescent="0.3">
      <c r="A56" s="3">
        <v>43945</v>
      </c>
      <c r="B56" s="7" t="s">
        <v>84</v>
      </c>
    </row>
    <row r="57" spans="1:2" x14ac:dyDescent="0.3">
      <c r="A57" s="3">
        <v>43946</v>
      </c>
      <c r="B57" s="7" t="s">
        <v>85</v>
      </c>
    </row>
    <row r="58" spans="1:2" x14ac:dyDescent="0.3">
      <c r="A58" s="3">
        <v>43947</v>
      </c>
      <c r="B58" s="7" t="s">
        <v>86</v>
      </c>
    </row>
    <row r="59" spans="1:2" x14ac:dyDescent="0.3">
      <c r="A59" s="3">
        <v>43948</v>
      </c>
      <c r="B59" s="7" t="s">
        <v>87</v>
      </c>
    </row>
    <row r="60" spans="1:2" x14ac:dyDescent="0.3">
      <c r="A60" s="3">
        <v>43949</v>
      </c>
      <c r="B60" s="7" t="s">
        <v>88</v>
      </c>
    </row>
    <row r="61" spans="1:2" x14ac:dyDescent="0.3">
      <c r="A61" s="3">
        <v>43950</v>
      </c>
      <c r="B61" s="7" t="s">
        <v>89</v>
      </c>
    </row>
    <row r="62" spans="1:2" x14ac:dyDescent="0.3">
      <c r="A62" s="3">
        <v>43951</v>
      </c>
      <c r="B62" s="7" t="s">
        <v>100</v>
      </c>
    </row>
  </sheetData>
  <hyperlinks>
    <hyperlink ref="B4" r:id="rId1" xr:uid="{644A2575-ED54-456E-950D-6C2B54107015}"/>
    <hyperlink ref="B3" r:id="rId2" xr:uid="{59E884C7-9346-464B-9F4C-ECA3FAEC7E8C}"/>
    <hyperlink ref="B2" r:id="rId3" xr:uid="{243EA7E3-C4E6-4890-8651-BFECD09F27D0}"/>
    <hyperlink ref="B5" r:id="rId4" xr:uid="{978E527D-36E8-4312-955B-C7F950F86398}"/>
    <hyperlink ref="B6" r:id="rId5" xr:uid="{CFA36B57-06C7-4031-B073-3AC5970A054D}"/>
    <hyperlink ref="B7" r:id="rId6" xr:uid="{15A383AF-C748-4580-B49A-BAABFD304BDF}"/>
    <hyperlink ref="B8" r:id="rId7" xr:uid="{1BC88C0D-BCA4-4F20-8978-C13A8F560D56}"/>
    <hyperlink ref="B9" r:id="rId8" xr:uid="{950F437E-870A-4BB9-9A60-A585DE435D8B}"/>
    <hyperlink ref="B10" r:id="rId9" xr:uid="{E10DBB01-C643-4441-AFE7-EAF2820390C6}"/>
    <hyperlink ref="B12" r:id="rId10" xr:uid="{5E23715C-5F5F-40CF-93F5-76C54390ADA3}"/>
    <hyperlink ref="B11" r:id="rId11" xr:uid="{FF039248-32A1-4801-BC92-2852F1F87D82}"/>
    <hyperlink ref="B14" r:id="rId12" xr:uid="{989FB3A7-B9BC-4408-9DD1-101A748A9F2E}"/>
    <hyperlink ref="B15" r:id="rId13" xr:uid="{DBC84EDF-D5E1-44C5-A6D2-23AC4D30CEEC}"/>
    <hyperlink ref="B16" r:id="rId14" xr:uid="{76DC0BBB-2691-4BEB-8A4A-F8AEBD1384AF}"/>
    <hyperlink ref="B17" r:id="rId15" xr:uid="{49064440-732B-4C7C-994F-C04F11EC4289}"/>
    <hyperlink ref="B18" r:id="rId16" xr:uid="{F2FB2471-892B-4DD4-ACB6-880CCD69FF9D}"/>
    <hyperlink ref="B19" r:id="rId17" xr:uid="{E139AF71-0AE0-44EA-A5F8-4572739CFA16}"/>
    <hyperlink ref="B20" r:id="rId18" xr:uid="{CBE002CA-632D-4F12-95D9-8119F9C637B9}"/>
    <hyperlink ref="B21" r:id="rId19" xr:uid="{E68CC47B-2C2F-4909-A15C-EA0AE2A89AA7}"/>
    <hyperlink ref="B22" r:id="rId20" xr:uid="{E32FD038-5E9D-498B-AA75-AFF9D817863F}"/>
    <hyperlink ref="B24" r:id="rId21" xr:uid="{3E232542-BA20-40C7-837D-13D20FFAC5C9}"/>
    <hyperlink ref="B25" r:id="rId22" xr:uid="{36B4882E-DDB4-419E-9420-48169B296995}"/>
    <hyperlink ref="B26" r:id="rId23" xr:uid="{9EB81A44-376F-459D-AD2E-8789E92057F7}"/>
    <hyperlink ref="B28" r:id="rId24" xr:uid="{5F2C776C-8779-49D9-B13B-BE47E756C877}"/>
    <hyperlink ref="B27" r:id="rId25" xr:uid="{A27F46DE-DDA1-4BBD-B6E3-58076363B1AD}"/>
    <hyperlink ref="B40" r:id="rId26" xr:uid="{23E79EC7-FD05-4B31-BACF-8D6AA741F082}"/>
    <hyperlink ref="B39" r:id="rId27" xr:uid="{2F1A4AAD-6BBE-4DC9-9B78-68A24D258DC0}"/>
    <hyperlink ref="B38" r:id="rId28" xr:uid="{7AAA6EE2-50B1-43AD-8A3B-95FBE81A14C8}"/>
    <hyperlink ref="B37" r:id="rId29" xr:uid="{70E76AE3-9751-4451-A8FE-BBD55A303C18}"/>
    <hyperlink ref="B36" r:id="rId30" xr:uid="{8335AF48-F6D5-4112-AF88-27DC0326D3F1}"/>
    <hyperlink ref="B35" r:id="rId31" xr:uid="{E34B51F5-8AAB-40FD-A785-3D333FC6802D}"/>
    <hyperlink ref="B34" r:id="rId32" xr:uid="{A053C47C-B942-489A-A999-412E63ADD3D4}"/>
    <hyperlink ref="B33" r:id="rId33" xr:uid="{EF61C4F7-EBB8-4E74-AD5C-588BDA8E9E89}"/>
    <hyperlink ref="B32" r:id="rId34" xr:uid="{69D6E89C-05BF-4F13-8259-F4652C8EACE7}"/>
    <hyperlink ref="B31" r:id="rId35" xr:uid="{AD9CD3F2-FD83-4828-A121-586C27D86C17}"/>
    <hyperlink ref="B30" r:id="rId36" xr:uid="{78509BBD-5ECB-47AA-BFE9-1D865FEAD29D}"/>
    <hyperlink ref="B29" r:id="rId37" xr:uid="{7B06170A-4DF1-4956-94F6-73FCBDE5C135}"/>
    <hyperlink ref="B41" r:id="rId38" xr:uid="{945150C1-F136-45CD-AA70-CF09F8E62DF1}"/>
    <hyperlink ref="B43" r:id="rId39" xr:uid="{1A388687-C357-4341-9C4F-6952D80A61DF}"/>
    <hyperlink ref="B44" r:id="rId40" xr:uid="{85BA3A10-F507-446B-85B1-8A838BA9F1E5}"/>
    <hyperlink ref="B45" r:id="rId41" xr:uid="{A2401C84-E79B-4B49-B211-C0745EE8CBEE}"/>
    <hyperlink ref="B46" r:id="rId42" xr:uid="{3BBE5090-9FB5-4D95-8AC3-317A6338BC06}"/>
    <hyperlink ref="B47" r:id="rId43" xr:uid="{D45769FE-3FD6-4A37-8FDA-3F96B1F706EF}"/>
    <hyperlink ref="B52" r:id="rId44" xr:uid="{6A792A09-D7C3-4E2F-A415-7B2CB4CB4EC7}"/>
    <hyperlink ref="B53" r:id="rId45" xr:uid="{BE728CAD-FF28-4ECD-BC24-21AC787B8786}"/>
    <hyperlink ref="B55" r:id="rId46" xr:uid="{1283D835-56AE-4E2D-83D7-A6F98C4E2DD4}"/>
    <hyperlink ref="B56" r:id="rId47" xr:uid="{C9B58030-1332-4F17-A836-99CE604C5CCB}"/>
    <hyperlink ref="B57" r:id="rId48" xr:uid="{C74CF1B8-372A-4DA5-970E-69AF13CE0224}"/>
    <hyperlink ref="B58" r:id="rId49" xr:uid="{77693D56-03A9-4080-A45B-64F87AE61BEF}"/>
    <hyperlink ref="B59" r:id="rId50" xr:uid="{1B81F268-276B-4EA8-BB3D-FFCB60C0668A}"/>
    <hyperlink ref="B60" r:id="rId51" xr:uid="{9094FBF8-8D51-4C8F-A57C-32A6F5C29533}"/>
    <hyperlink ref="B61" r:id="rId52" xr:uid="{468CF3D0-4957-49D3-8410-FA78412E82EA}"/>
    <hyperlink ref="B42" r:id="rId53" xr:uid="{7A762661-4B8D-42A0-AC62-8A4B7178B4ED}"/>
    <hyperlink ref="B48" r:id="rId54" xr:uid="{150F122F-9122-4341-A479-7C90B34FB0FF}"/>
    <hyperlink ref="B49" r:id="rId55" xr:uid="{322992BB-8DD9-42CB-BF0C-13AFEFF63C77}"/>
    <hyperlink ref="B50" r:id="rId56" xr:uid="{622E884D-E6E8-445C-AB9C-B32547DBD14B}"/>
    <hyperlink ref="B51" r:id="rId57" xr:uid="{9D35331F-6D39-4882-A5A0-D285080A5156}"/>
    <hyperlink ref="B54" r:id="rId58" xr:uid="{8AC41209-6F92-4B28-8C06-CCA1893F286F}"/>
    <hyperlink ref="B13" r:id="rId59" xr:uid="{C0C191A7-9809-4ECB-BB83-921E824DEBAE}"/>
    <hyperlink ref="B62" r:id="rId60" xr:uid="{B607674D-DE18-452F-A57F-D4114C6CFC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7" max="7" width="11.5546875" style="6"/>
    <col min="8" max="8" width="0.88671875" customWidth="1"/>
    <col min="14" max="14" width="11.5546875" style="6"/>
  </cols>
  <sheetData>
    <row r="1" spans="1:14" x14ac:dyDescent="0.3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3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3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3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3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3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3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3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3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3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3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3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3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3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3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3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3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3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3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3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3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3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3">
      <c r="A23" s="3">
        <v>43912</v>
      </c>
      <c r="G23" s="6">
        <f t="shared" si="8"/>
        <v>0</v>
      </c>
      <c r="H23" s="1"/>
    </row>
    <row r="24" spans="1:14" x14ac:dyDescent="0.3">
      <c r="A24" s="3">
        <v>43913</v>
      </c>
      <c r="G24" s="6">
        <v>2078</v>
      </c>
      <c r="H24" s="1"/>
      <c r="N24" s="6">
        <f>G24-G22</f>
        <v>259</v>
      </c>
    </row>
    <row r="25" spans="1:14" x14ac:dyDescent="0.3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3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3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3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3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3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3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3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3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3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3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3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3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3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3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3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4.4" x14ac:dyDescent="0.3"/>
  <sheetData>
    <row r="1" spans="1:13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3">
      <c r="A2" s="3">
        <v>43903</v>
      </c>
    </row>
    <row r="3" spans="1:13" x14ac:dyDescent="0.3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3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3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3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3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3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3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3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3">
      <c r="A11" s="3">
        <v>43912</v>
      </c>
    </row>
    <row r="12" spans="1:13" x14ac:dyDescent="0.3">
      <c r="A12" s="3">
        <v>43913</v>
      </c>
    </row>
    <row r="13" spans="1:13" x14ac:dyDescent="0.3">
      <c r="A13" s="3">
        <v>43914</v>
      </c>
    </row>
    <row r="14" spans="1:13" x14ac:dyDescent="0.3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3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3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3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3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3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3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3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3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3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3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3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3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3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3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5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Props1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</vt:lpstr>
      <vt:lpstr>Hospitalizados</vt:lpstr>
      <vt:lpstr>Altas</vt:lpstr>
      <vt:lpstr>Fallecidos</vt:lpstr>
      <vt:lpstr>Activos</vt:lpstr>
      <vt:lpstr>Gráficas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2020-04-30T10:54:37Z</dcterms:modified>
</cp:coreProperties>
</file>