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la_cal_alu_uclm_es/Documents/Universidad/MÁSTER/2º CUATRIMESTRE/Desarrollo de Sistemas Inteligentes/Trabajo de Predicción/"/>
    </mc:Choice>
  </mc:AlternateContent>
  <xr:revisionPtr revIDLastSave="2250" documentId="114_{42C3A68B-367A-49D1-A60B-07CF8561C897}" xr6:coauthVersionLast="45" xr6:coauthVersionMax="45" xr10:uidLastSave="{68AFC4AD-89FE-44C2-8EC2-683A2127FA51}"/>
  <bookViews>
    <workbookView xWindow="-108" yWindow="-108" windowWidth="23256" windowHeight="12576" xr2:uid="{7902158D-53F2-40D5-9919-77A9006B579E}"/>
  </bookViews>
  <sheets>
    <sheet name="Casos" sheetId="5" r:id="rId1"/>
    <sheet name="Hospitalizados" sheetId="4" r:id="rId2"/>
    <sheet name="Altas" sheetId="8" r:id="rId3"/>
    <sheet name="Fallecidos" sheetId="7" r:id="rId4"/>
    <sheet name="Activos" sheetId="9" r:id="rId5"/>
    <sheet name="Gráficas" sheetId="10" r:id="rId6"/>
    <sheet name="Referencias" sheetId="6" r:id="rId7"/>
    <sheet name="Casos_old" sheetId="1" state="hidden" r:id="rId8"/>
    <sheet name="%inc" sheetId="2" state="hidden" r:id="rId9"/>
    <sheet name="Hospitalizados_old" sheetId="3" state="hidden" r:id="rId10"/>
  </sheets>
  <definedNames>
    <definedName name="_xlnm._FilterDatabase" localSheetId="7" hidden="1">Casos_old!$A$1:$M$1</definedName>
    <definedName name="_xlcn.WorksheetConnection_CasosTA1AW91" hidden="1">Casos!$A$1:$CA$9</definedName>
    <definedName name="casos_ab">OFFSET(Casos!XFB1048560,0,0,1,#REF!)</definedName>
    <definedName name="casos_cr">OFFSET(Casos!XFB1048559,0,0,1,#REF!)</definedName>
    <definedName name="casos_gu">OFFSET(Casos!XFB1048562,0,0,1,#REF!)</definedName>
    <definedName name="casos_to">OFFSET(Casos!XFB1048561,0,0,1,#REF!)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asos'T!$A$1:$AW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W4" i="9" l="1"/>
  <c r="BW5" i="9"/>
  <c r="BW6" i="9"/>
  <c r="BW15" i="9" s="1"/>
  <c r="BW7" i="9"/>
  <c r="BW8" i="9"/>
  <c r="BW9" i="9"/>
  <c r="BW27" i="9" s="1"/>
  <c r="BW13" i="9"/>
  <c r="BW14" i="9"/>
  <c r="BW16" i="9"/>
  <c r="BW17" i="9"/>
  <c r="BW22" i="9"/>
  <c r="BW23" i="9"/>
  <c r="BW24" i="9"/>
  <c r="BW25" i="9"/>
  <c r="BW26" i="9"/>
  <c r="BW13" i="5"/>
  <c r="BW14" i="5"/>
  <c r="BW15" i="5"/>
  <c r="BW16" i="5"/>
  <c r="BW17" i="5"/>
  <c r="BW18" i="5"/>
  <c r="BW22" i="5"/>
  <c r="BW23" i="5"/>
  <c r="BW24" i="5"/>
  <c r="BW25" i="5"/>
  <c r="BW26" i="5"/>
  <c r="BW27" i="5"/>
  <c r="BW9" i="5"/>
  <c r="BM13" i="7"/>
  <c r="BM14" i="7"/>
  <c r="BM15" i="7"/>
  <c r="BM16" i="7"/>
  <c r="BM17" i="7"/>
  <c r="BM18" i="7"/>
  <c r="BM22" i="7"/>
  <c r="BM23" i="7"/>
  <c r="BM24" i="7"/>
  <c r="BM25" i="7"/>
  <c r="BM26" i="7"/>
  <c r="BM27" i="7"/>
  <c r="BM9" i="7"/>
  <c r="BO13" i="8"/>
  <c r="BO14" i="8"/>
  <c r="BO15" i="8"/>
  <c r="BO16" i="8"/>
  <c r="BO17" i="8"/>
  <c r="BO18" i="8"/>
  <c r="BO22" i="8"/>
  <c r="BO23" i="8"/>
  <c r="BO24" i="8"/>
  <c r="BO25" i="8"/>
  <c r="BO26" i="8"/>
  <c r="BO27" i="8"/>
  <c r="BO9" i="8"/>
  <c r="BW28" i="4"/>
  <c r="BW29" i="4"/>
  <c r="BW30" i="4"/>
  <c r="BW31" i="4"/>
  <c r="BW32" i="4"/>
  <c r="BW33" i="4"/>
  <c r="BW23" i="4"/>
  <c r="BW24" i="4"/>
  <c r="BW21" i="4"/>
  <c r="BW19" i="4"/>
  <c r="BW15" i="4"/>
  <c r="BW10" i="4"/>
  <c r="BV4" i="9"/>
  <c r="BV5" i="9"/>
  <c r="BV14" i="9" s="1"/>
  <c r="BV6" i="9"/>
  <c r="BV7" i="9"/>
  <c r="BV25" i="9" s="1"/>
  <c r="BV8" i="9"/>
  <c r="BV9" i="9"/>
  <c r="BV27" i="9" s="1"/>
  <c r="BV13" i="9"/>
  <c r="BV15" i="9"/>
  <c r="BV16" i="9"/>
  <c r="BV17" i="9"/>
  <c r="BV22" i="9"/>
  <c r="BV23" i="9"/>
  <c r="BV24" i="9"/>
  <c r="BV26" i="9"/>
  <c r="BL9" i="7"/>
  <c r="BL13" i="7"/>
  <c r="BL14" i="7"/>
  <c r="BL15" i="7"/>
  <c r="BL16" i="7"/>
  <c r="BL17" i="7"/>
  <c r="BL18" i="7"/>
  <c r="BL22" i="7"/>
  <c r="BL23" i="7"/>
  <c r="BL24" i="7"/>
  <c r="BL25" i="7"/>
  <c r="BL26" i="7"/>
  <c r="BL27" i="7"/>
  <c r="BN13" i="8"/>
  <c r="BN14" i="8"/>
  <c r="BN15" i="8"/>
  <c r="BN16" i="8"/>
  <c r="BN17" i="8"/>
  <c r="BN18" i="8"/>
  <c r="BN22" i="8"/>
  <c r="BN23" i="8"/>
  <c r="BN24" i="8"/>
  <c r="BN25" i="8"/>
  <c r="BN26" i="8"/>
  <c r="BN27" i="8"/>
  <c r="BN9" i="8"/>
  <c r="BV31" i="4"/>
  <c r="BV32" i="4"/>
  <c r="BV24" i="4"/>
  <c r="BV23" i="4"/>
  <c r="BV21" i="4"/>
  <c r="BV19" i="4"/>
  <c r="BV15" i="4"/>
  <c r="BV10" i="4"/>
  <c r="BV13" i="5"/>
  <c r="BV14" i="5"/>
  <c r="BV15" i="5"/>
  <c r="BV16" i="5"/>
  <c r="BV17" i="5"/>
  <c r="BV18" i="5"/>
  <c r="BV22" i="5"/>
  <c r="BV23" i="5"/>
  <c r="BV24" i="5"/>
  <c r="BV25" i="5"/>
  <c r="BV26" i="5"/>
  <c r="BV27" i="5"/>
  <c r="BV9" i="5"/>
  <c r="BW18" i="9" l="1"/>
  <c r="BV18" i="9"/>
  <c r="BU4" i="9"/>
  <c r="BU5" i="9"/>
  <c r="BU6" i="9"/>
  <c r="BU7" i="9"/>
  <c r="BU8" i="9"/>
  <c r="BU9" i="9"/>
  <c r="BU27" i="9" s="1"/>
  <c r="BU13" i="9"/>
  <c r="BU14" i="9"/>
  <c r="BU15" i="9"/>
  <c r="BU16" i="9"/>
  <c r="BU17" i="9"/>
  <c r="BU22" i="9"/>
  <c r="BU23" i="9"/>
  <c r="BU24" i="9"/>
  <c r="BU25" i="9"/>
  <c r="BU26" i="9"/>
  <c r="BK13" i="7"/>
  <c r="BK14" i="7"/>
  <c r="BK15" i="7"/>
  <c r="BK16" i="7"/>
  <c r="BK17" i="7"/>
  <c r="BK18" i="7"/>
  <c r="BK22" i="7"/>
  <c r="BK23" i="7"/>
  <c r="BK24" i="7"/>
  <c r="BK25" i="7"/>
  <c r="BK26" i="7"/>
  <c r="BK27" i="7"/>
  <c r="BK9" i="7"/>
  <c r="BM13" i="8"/>
  <c r="BM14" i="8"/>
  <c r="BM15" i="8"/>
  <c r="BM16" i="8"/>
  <c r="BM17" i="8"/>
  <c r="BM18" i="8"/>
  <c r="BM22" i="8"/>
  <c r="BM23" i="8"/>
  <c r="BM24" i="8"/>
  <c r="BM25" i="8"/>
  <c r="BM26" i="8"/>
  <c r="BM27" i="8"/>
  <c r="BM9" i="8"/>
  <c r="BU31" i="4"/>
  <c r="BU32" i="4"/>
  <c r="BU23" i="4"/>
  <c r="BU21" i="4"/>
  <c r="BU19" i="4"/>
  <c r="BV30" i="4" s="1"/>
  <c r="BU15" i="4"/>
  <c r="BV29" i="4" s="1"/>
  <c r="BU10" i="4"/>
  <c r="BV28" i="4" s="1"/>
  <c r="BU13" i="5"/>
  <c r="BU14" i="5"/>
  <c r="BU15" i="5"/>
  <c r="BU16" i="5"/>
  <c r="BU17" i="5"/>
  <c r="BU18" i="5"/>
  <c r="BU22" i="5"/>
  <c r="BU23" i="5"/>
  <c r="BU24" i="5"/>
  <c r="BU25" i="5"/>
  <c r="BU26" i="5"/>
  <c r="BU27" i="5"/>
  <c r="BU9" i="5"/>
  <c r="BU24" i="4" l="1"/>
  <c r="BV33" i="4" s="1"/>
  <c r="BU18" i="9"/>
  <c r="BT4" i="9"/>
  <c r="BT5" i="9"/>
  <c r="BT6" i="9"/>
  <c r="BT15" i="9" s="1"/>
  <c r="BT7" i="9"/>
  <c r="BT16" i="9" s="1"/>
  <c r="BT8" i="9"/>
  <c r="BT26" i="9" s="1"/>
  <c r="BT9" i="9"/>
  <c r="BT27" i="9" s="1"/>
  <c r="BT13" i="9"/>
  <c r="BT14" i="9"/>
  <c r="BT17" i="9"/>
  <c r="BT22" i="9"/>
  <c r="BT23" i="9"/>
  <c r="BT24" i="9"/>
  <c r="BT25" i="9"/>
  <c r="BJ9" i="7"/>
  <c r="BJ27" i="7" s="1"/>
  <c r="BJ13" i="7"/>
  <c r="BJ14" i="7"/>
  <c r="BJ15" i="7"/>
  <c r="BJ16" i="7"/>
  <c r="BJ17" i="7"/>
  <c r="BJ22" i="7"/>
  <c r="BJ23" i="7"/>
  <c r="BJ24" i="7"/>
  <c r="BJ25" i="7"/>
  <c r="BJ26" i="7"/>
  <c r="BL13" i="8"/>
  <c r="BL14" i="8"/>
  <c r="BL15" i="8"/>
  <c r="BL16" i="8"/>
  <c r="BL17" i="8"/>
  <c r="BL18" i="8"/>
  <c r="BL22" i="8"/>
  <c r="BL23" i="8"/>
  <c r="BL24" i="8"/>
  <c r="BL25" i="8"/>
  <c r="BL26" i="8"/>
  <c r="BL27" i="8"/>
  <c r="BL9" i="8"/>
  <c r="BT31" i="4"/>
  <c r="BT32" i="4"/>
  <c r="BT23" i="4"/>
  <c r="BT21" i="4"/>
  <c r="BT19" i="4"/>
  <c r="BU30" i="4" s="1"/>
  <c r="BT15" i="4"/>
  <c r="BU29" i="4" s="1"/>
  <c r="BT10" i="4"/>
  <c r="BT28" i="4" s="1"/>
  <c r="BT9" i="5"/>
  <c r="BT13" i="5"/>
  <c r="BT14" i="5"/>
  <c r="BT15" i="5"/>
  <c r="BT16" i="5"/>
  <c r="BT17" i="5"/>
  <c r="BT18" i="5"/>
  <c r="BT22" i="5"/>
  <c r="BT23" i="5"/>
  <c r="BT24" i="5"/>
  <c r="BT25" i="5"/>
  <c r="BT26" i="5"/>
  <c r="BT27" i="5"/>
  <c r="BS4" i="9"/>
  <c r="BS5" i="9"/>
  <c r="BS6" i="9"/>
  <c r="BS7" i="9"/>
  <c r="BS8" i="9"/>
  <c r="BS9" i="9"/>
  <c r="BI9" i="7"/>
  <c r="BI13" i="7"/>
  <c r="BI14" i="7"/>
  <c r="BI15" i="7"/>
  <c r="BI16" i="7"/>
  <c r="BI17" i="7"/>
  <c r="BI18" i="7"/>
  <c r="BI22" i="7"/>
  <c r="BI23" i="7"/>
  <c r="BI24" i="7"/>
  <c r="BI25" i="7"/>
  <c r="BI26" i="7"/>
  <c r="BI27" i="7"/>
  <c r="BK13" i="8"/>
  <c r="BK14" i="8"/>
  <c r="BK15" i="8"/>
  <c r="BK16" i="8"/>
  <c r="BK17" i="8"/>
  <c r="BK18" i="8"/>
  <c r="BK22" i="8"/>
  <c r="BK23" i="8"/>
  <c r="BK24" i="8"/>
  <c r="BK25" i="8"/>
  <c r="BK26" i="8"/>
  <c r="BK27" i="8"/>
  <c r="BK9" i="8"/>
  <c r="BS31" i="4"/>
  <c r="BS32" i="4"/>
  <c r="BS23" i="4"/>
  <c r="BS21" i="4"/>
  <c r="BS19" i="4"/>
  <c r="BS30" i="4" s="1"/>
  <c r="BS15" i="4"/>
  <c r="BS10" i="4"/>
  <c r="BS13" i="5"/>
  <c r="BS14" i="5"/>
  <c r="BS15" i="5"/>
  <c r="BS16" i="5"/>
  <c r="BS17" i="5"/>
  <c r="BS18" i="5"/>
  <c r="BS22" i="5"/>
  <c r="BS23" i="5"/>
  <c r="BS24" i="5"/>
  <c r="BS25" i="5"/>
  <c r="BS26" i="5"/>
  <c r="BS27" i="5"/>
  <c r="BS9" i="5"/>
  <c r="BR4" i="9"/>
  <c r="BR5" i="9"/>
  <c r="BR6" i="9"/>
  <c r="BR7" i="9"/>
  <c r="BR8" i="9"/>
  <c r="BR9" i="9"/>
  <c r="BH13" i="7"/>
  <c r="BH14" i="7"/>
  <c r="BH15" i="7"/>
  <c r="BH16" i="7"/>
  <c r="BH17" i="7"/>
  <c r="BH18" i="7"/>
  <c r="BH22" i="7"/>
  <c r="BH23" i="7"/>
  <c r="BH24" i="7"/>
  <c r="BH25" i="7"/>
  <c r="BH26" i="7"/>
  <c r="BH27" i="7"/>
  <c r="BH9" i="7"/>
  <c r="BJ13" i="8"/>
  <c r="BJ14" i="8"/>
  <c r="BJ15" i="8"/>
  <c r="BJ16" i="8"/>
  <c r="BJ17" i="8"/>
  <c r="BJ18" i="8"/>
  <c r="BJ22" i="8"/>
  <c r="BJ23" i="8"/>
  <c r="BJ24" i="8"/>
  <c r="BJ25" i="8"/>
  <c r="BJ26" i="8"/>
  <c r="BJ27" i="8"/>
  <c r="BJ9" i="8"/>
  <c r="BR31" i="4"/>
  <c r="BR32" i="4"/>
  <c r="BR23" i="4"/>
  <c r="BR21" i="4"/>
  <c r="BR19" i="4"/>
  <c r="BR15" i="4"/>
  <c r="BR10" i="4"/>
  <c r="BR13" i="5"/>
  <c r="BR14" i="5"/>
  <c r="BR15" i="5"/>
  <c r="BR16" i="5"/>
  <c r="BR17" i="5"/>
  <c r="BR18" i="5"/>
  <c r="BR22" i="5"/>
  <c r="BR23" i="5"/>
  <c r="BR24" i="5"/>
  <c r="BR25" i="5"/>
  <c r="BR26" i="5"/>
  <c r="BR27" i="5"/>
  <c r="BR9" i="5"/>
  <c r="BQ4" i="9"/>
  <c r="BQ5" i="9"/>
  <c r="BQ6" i="9"/>
  <c r="BQ7" i="9"/>
  <c r="BQ8" i="9"/>
  <c r="BQ9" i="9"/>
  <c r="BG13" i="7"/>
  <c r="BG14" i="7"/>
  <c r="BG15" i="7"/>
  <c r="BG16" i="7"/>
  <c r="BG17" i="7"/>
  <c r="BG18" i="7"/>
  <c r="BG22" i="7"/>
  <c r="BG23" i="7"/>
  <c r="BG24" i="7"/>
  <c r="BG25" i="7"/>
  <c r="BG26" i="7"/>
  <c r="BG27" i="7"/>
  <c r="BG9" i="7"/>
  <c r="BI13" i="8"/>
  <c r="BI14" i="8"/>
  <c r="BI15" i="8"/>
  <c r="BI16" i="8"/>
  <c r="BI17" i="8"/>
  <c r="BI18" i="8"/>
  <c r="BI22" i="8"/>
  <c r="BI23" i="8"/>
  <c r="BI24" i="8"/>
  <c r="BI25" i="8"/>
  <c r="BI26" i="8"/>
  <c r="BI27" i="8"/>
  <c r="BI9" i="8"/>
  <c r="BQ31" i="4"/>
  <c r="BQ32" i="4"/>
  <c r="BQ23" i="4"/>
  <c r="BQ21" i="4"/>
  <c r="BQ19" i="4"/>
  <c r="BQ15" i="4"/>
  <c r="BQ10" i="4"/>
  <c r="BQ13" i="5"/>
  <c r="BQ14" i="5"/>
  <c r="BQ15" i="5"/>
  <c r="BQ16" i="5"/>
  <c r="BQ17" i="5"/>
  <c r="BQ18" i="5"/>
  <c r="BQ22" i="5"/>
  <c r="BQ23" i="5"/>
  <c r="BQ24" i="5"/>
  <c r="BQ25" i="5"/>
  <c r="BQ26" i="5"/>
  <c r="BQ27" i="5"/>
  <c r="BQ9" i="5"/>
  <c r="BP4" i="9"/>
  <c r="BP5" i="9"/>
  <c r="BP6" i="9"/>
  <c r="BP7" i="9"/>
  <c r="BP8" i="9"/>
  <c r="BP9" i="9"/>
  <c r="BF22" i="7"/>
  <c r="BF23" i="7"/>
  <c r="BF24" i="7"/>
  <c r="BF25" i="7"/>
  <c r="BF26" i="7"/>
  <c r="BF27" i="7"/>
  <c r="BF13" i="7"/>
  <c r="BF14" i="7"/>
  <c r="BF15" i="7"/>
  <c r="BF16" i="7"/>
  <c r="BF17" i="7"/>
  <c r="BF18" i="7"/>
  <c r="BF9" i="7"/>
  <c r="BH22" i="8"/>
  <c r="BH23" i="8"/>
  <c r="BH24" i="8"/>
  <c r="BH25" i="8"/>
  <c r="BH26" i="8"/>
  <c r="BH27" i="8"/>
  <c r="BH13" i="8"/>
  <c r="BH14" i="8"/>
  <c r="BH15" i="8"/>
  <c r="BH16" i="8"/>
  <c r="BH17" i="8"/>
  <c r="BH18" i="8"/>
  <c r="BH9" i="8"/>
  <c r="BP31" i="4"/>
  <c r="BP32" i="4"/>
  <c r="BP23" i="4"/>
  <c r="BP21" i="4"/>
  <c r="BP19" i="4"/>
  <c r="BP15" i="4"/>
  <c r="BP10" i="4"/>
  <c r="BP22" i="5"/>
  <c r="BP23" i="5"/>
  <c r="BP24" i="5"/>
  <c r="BP25" i="5"/>
  <c r="BP26" i="5"/>
  <c r="BP27" i="5"/>
  <c r="BP13" i="5"/>
  <c r="BP14" i="5"/>
  <c r="BP15" i="5"/>
  <c r="BP16" i="5"/>
  <c r="BP17" i="5"/>
  <c r="BP18" i="5"/>
  <c r="BP9" i="5"/>
  <c r="BQ30" i="4" l="1"/>
  <c r="BU28" i="4"/>
  <c r="BT30" i="4"/>
  <c r="BS24" i="4"/>
  <c r="BT29" i="4"/>
  <c r="BR24" i="4"/>
  <c r="BT24" i="4"/>
  <c r="BU33" i="4" s="1"/>
  <c r="BS29" i="4"/>
  <c r="BT18" i="9"/>
  <c r="BJ18" i="7"/>
  <c r="BR15" i="9"/>
  <c r="BR28" i="4"/>
  <c r="BS28" i="4"/>
  <c r="BQ22" i="9"/>
  <c r="BR14" i="9"/>
  <c r="BS15" i="9"/>
  <c r="BQ25" i="9"/>
  <c r="BS23" i="9"/>
  <c r="BS27" i="9"/>
  <c r="BR26" i="9"/>
  <c r="BS14" i="9"/>
  <c r="BQ13" i="9"/>
  <c r="BQ16" i="9"/>
  <c r="BR24" i="9"/>
  <c r="BQ14" i="9"/>
  <c r="BS26" i="9"/>
  <c r="BQ26" i="9"/>
  <c r="BR23" i="9"/>
  <c r="BR22" i="9"/>
  <c r="BQ27" i="9"/>
  <c r="BR27" i="9"/>
  <c r="BQ23" i="9"/>
  <c r="BQ15" i="9"/>
  <c r="BR17" i="9"/>
  <c r="BS24" i="9"/>
  <c r="BS16" i="9"/>
  <c r="BS13" i="9"/>
  <c r="BQ24" i="9"/>
  <c r="BQ17" i="9"/>
  <c r="BS22" i="9"/>
  <c r="BR16" i="9"/>
  <c r="BS17" i="9"/>
  <c r="BS25" i="9"/>
  <c r="BS18" i="9"/>
  <c r="BR30" i="4"/>
  <c r="BR29" i="4"/>
  <c r="BQ24" i="4"/>
  <c r="BR25" i="9"/>
  <c r="BR13" i="9"/>
  <c r="BR18" i="9"/>
  <c r="BQ29" i="4"/>
  <c r="BQ28" i="4"/>
  <c r="BQ18" i="9"/>
  <c r="BP24" i="4"/>
  <c r="BO4" i="9"/>
  <c r="BP13" i="9" s="1"/>
  <c r="BO5" i="9"/>
  <c r="BP23" i="9" s="1"/>
  <c r="BO6" i="9"/>
  <c r="BP15" i="9" s="1"/>
  <c r="BO7" i="9"/>
  <c r="BO8" i="9"/>
  <c r="BP17" i="9" s="1"/>
  <c r="BO9" i="9"/>
  <c r="BP27" i="9" s="1"/>
  <c r="BE22" i="7"/>
  <c r="BE23" i="7"/>
  <c r="BE24" i="7"/>
  <c r="BE25" i="7"/>
  <c r="BE26" i="7"/>
  <c r="BE27" i="7"/>
  <c r="BE13" i="7"/>
  <c r="BE14" i="7"/>
  <c r="BE15" i="7"/>
  <c r="BE16" i="7"/>
  <c r="BE17" i="7"/>
  <c r="BE18" i="7"/>
  <c r="BE9" i="7"/>
  <c r="BG22" i="8"/>
  <c r="BG23" i="8"/>
  <c r="BG24" i="8"/>
  <c r="BG25" i="8"/>
  <c r="BG26" i="8"/>
  <c r="BG27" i="8"/>
  <c r="BG13" i="8"/>
  <c r="BG14" i="8"/>
  <c r="BG15" i="8"/>
  <c r="BG16" i="8"/>
  <c r="BG17" i="8"/>
  <c r="BG18" i="8"/>
  <c r="BG9" i="8"/>
  <c r="BO32" i="4"/>
  <c r="BO23" i="4"/>
  <c r="BO21" i="4"/>
  <c r="BO31" i="4" s="1"/>
  <c r="BO19" i="4"/>
  <c r="BO15" i="4"/>
  <c r="BO10" i="4"/>
  <c r="BP28" i="4" s="1"/>
  <c r="BO22" i="5"/>
  <c r="BO23" i="5"/>
  <c r="BO24" i="5"/>
  <c r="BO25" i="5"/>
  <c r="BO26" i="5"/>
  <c r="BO27" i="5"/>
  <c r="BO13" i="5"/>
  <c r="BO14" i="5"/>
  <c r="BO15" i="5"/>
  <c r="BO16" i="5"/>
  <c r="BO17" i="5"/>
  <c r="BO18" i="5"/>
  <c r="BO9" i="5"/>
  <c r="BN4" i="9"/>
  <c r="BN5" i="9"/>
  <c r="BN6" i="9"/>
  <c r="BN7" i="9"/>
  <c r="BN8" i="9"/>
  <c r="BN9" i="9"/>
  <c r="BD22" i="7"/>
  <c r="BD23" i="7"/>
  <c r="BD24" i="7"/>
  <c r="BD25" i="7"/>
  <c r="BD26" i="7"/>
  <c r="BD27" i="7"/>
  <c r="BD13" i="7"/>
  <c r="BD14" i="7"/>
  <c r="BD15" i="7"/>
  <c r="BD16" i="7"/>
  <c r="BD17" i="7"/>
  <c r="BD18" i="7"/>
  <c r="BD9" i="7"/>
  <c r="BF22" i="8"/>
  <c r="BF23" i="8"/>
  <c r="BF24" i="8"/>
  <c r="BF25" i="8"/>
  <c r="BF26" i="8"/>
  <c r="BF27" i="8"/>
  <c r="BF13" i="8"/>
  <c r="BF14" i="8"/>
  <c r="BF15" i="8"/>
  <c r="BF16" i="8"/>
  <c r="BF17" i="8"/>
  <c r="BF18" i="8"/>
  <c r="BF9" i="8"/>
  <c r="BN31" i="4"/>
  <c r="BN32" i="4"/>
  <c r="BN23" i="4"/>
  <c r="BN21" i="4"/>
  <c r="BN19" i="4"/>
  <c r="BN15" i="4"/>
  <c r="BN10" i="4"/>
  <c r="BN22" i="5"/>
  <c r="BN23" i="5"/>
  <c r="BN24" i="5"/>
  <c r="BN25" i="5"/>
  <c r="BN26" i="5"/>
  <c r="BN27" i="5"/>
  <c r="BN13" i="5"/>
  <c r="BN14" i="5"/>
  <c r="BN15" i="5"/>
  <c r="BN16" i="5"/>
  <c r="BN17" i="5"/>
  <c r="BN18" i="5"/>
  <c r="BN9" i="5"/>
  <c r="BS33" i="4" l="1"/>
  <c r="BR33" i="4"/>
  <c r="BT33" i="4"/>
  <c r="BO15" i="9"/>
  <c r="BO27" i="9"/>
  <c r="BO26" i="9"/>
  <c r="BP18" i="9"/>
  <c r="BO14" i="9"/>
  <c r="BP24" i="9"/>
  <c r="BO25" i="9"/>
  <c r="BO23" i="9"/>
  <c r="BP25" i="9"/>
  <c r="BP16" i="9"/>
  <c r="BO18" i="9"/>
  <c r="BO24" i="9"/>
  <c r="BP14" i="9"/>
  <c r="BO17" i="9"/>
  <c r="BO16" i="9"/>
  <c r="BO22" i="9"/>
  <c r="BP22" i="9"/>
  <c r="BP26" i="9"/>
  <c r="BQ33" i="4"/>
  <c r="BO30" i="4"/>
  <c r="BO29" i="4"/>
  <c r="BP30" i="4"/>
  <c r="BP29" i="4"/>
  <c r="BO24" i="4"/>
  <c r="BP33" i="4" s="1"/>
  <c r="BO28" i="4"/>
  <c r="BN24" i="4"/>
  <c r="BO13" i="9"/>
  <c r="BM4" i="9"/>
  <c r="BN22" i="9" s="1"/>
  <c r="BM5" i="9"/>
  <c r="BN23" i="9" s="1"/>
  <c r="BM6" i="9"/>
  <c r="BM7" i="9"/>
  <c r="BN16" i="9" s="1"/>
  <c r="BM8" i="9"/>
  <c r="BM9" i="9"/>
  <c r="BN18" i="9" s="1"/>
  <c r="BC22" i="7"/>
  <c r="BC23" i="7"/>
  <c r="BC24" i="7"/>
  <c r="BC25" i="7"/>
  <c r="BC26" i="7"/>
  <c r="BC27" i="7"/>
  <c r="BC13" i="7"/>
  <c r="BC14" i="7"/>
  <c r="BC15" i="7"/>
  <c r="BC16" i="7"/>
  <c r="BC17" i="7"/>
  <c r="BC18" i="7"/>
  <c r="BC9" i="7"/>
  <c r="BE22" i="8"/>
  <c r="BE23" i="8"/>
  <c r="BE24" i="8"/>
  <c r="BE25" i="8"/>
  <c r="BE26" i="8"/>
  <c r="BE27" i="8"/>
  <c r="BE13" i="8"/>
  <c r="BE14" i="8"/>
  <c r="BE15" i="8"/>
  <c r="BE16" i="8"/>
  <c r="BE17" i="8"/>
  <c r="BE18" i="8"/>
  <c r="BE9" i="8"/>
  <c r="BM31" i="4"/>
  <c r="BM32" i="4"/>
  <c r="BM23" i="4"/>
  <c r="BM21" i="4"/>
  <c r="BM19" i="4"/>
  <c r="BM15" i="4"/>
  <c r="BN29" i="4" s="1"/>
  <c r="BM10" i="4"/>
  <c r="BN28" i="4" s="1"/>
  <c r="BM22" i="5"/>
  <c r="BM23" i="5"/>
  <c r="BM24" i="5"/>
  <c r="BM25" i="5"/>
  <c r="BM26" i="5"/>
  <c r="BM27" i="5"/>
  <c r="BM13" i="5"/>
  <c r="BM14" i="5"/>
  <c r="BM15" i="5"/>
  <c r="BM16" i="5"/>
  <c r="BM17" i="5"/>
  <c r="BM18" i="5"/>
  <c r="BM9" i="5"/>
  <c r="BL4" i="9"/>
  <c r="BL5" i="9"/>
  <c r="BL6" i="9"/>
  <c r="BL7" i="9"/>
  <c r="BL8" i="9"/>
  <c r="BL9" i="9"/>
  <c r="BB22" i="7"/>
  <c r="BB23" i="7"/>
  <c r="BB24" i="7"/>
  <c r="BB25" i="7"/>
  <c r="BB26" i="7"/>
  <c r="BB27" i="7"/>
  <c r="BB13" i="7"/>
  <c r="BB14" i="7"/>
  <c r="BB15" i="7"/>
  <c r="BB16" i="7"/>
  <c r="BB17" i="7"/>
  <c r="BB9" i="7"/>
  <c r="BB18" i="7" s="1"/>
  <c r="BD22" i="8"/>
  <c r="BD23" i="8"/>
  <c r="BD24" i="8"/>
  <c r="BD25" i="8"/>
  <c r="BD26" i="8"/>
  <c r="BD27" i="8"/>
  <c r="BD13" i="8"/>
  <c r="BD14" i="8"/>
  <c r="BD15" i="8"/>
  <c r="BD16" i="8"/>
  <c r="BD17" i="8"/>
  <c r="BD18" i="8"/>
  <c r="BD9" i="8"/>
  <c r="BL23" i="4"/>
  <c r="BL21" i="4"/>
  <c r="BL19" i="4"/>
  <c r="BL15" i="4"/>
  <c r="BL10" i="4"/>
  <c r="BL22" i="5"/>
  <c r="BL23" i="5"/>
  <c r="BL24" i="5"/>
  <c r="BL25" i="5"/>
  <c r="BL26" i="5"/>
  <c r="BL27" i="5"/>
  <c r="BL13" i="5"/>
  <c r="BL14" i="5"/>
  <c r="BL15" i="5"/>
  <c r="BL16" i="5"/>
  <c r="BL17" i="5"/>
  <c r="BL18" i="5"/>
  <c r="BL9" i="5"/>
  <c r="BM22" i="9" l="1"/>
  <c r="BM17" i="9"/>
  <c r="BM24" i="9"/>
  <c r="BM16" i="9"/>
  <c r="BM23" i="9"/>
  <c r="BM15" i="9"/>
  <c r="BN24" i="9"/>
  <c r="BN27" i="9"/>
  <c r="BN14" i="9"/>
  <c r="BM14" i="9"/>
  <c r="BN15" i="9"/>
  <c r="BM13" i="9"/>
  <c r="BM27" i="9"/>
  <c r="BN13" i="9"/>
  <c r="BM25" i="9"/>
  <c r="BM26" i="9"/>
  <c r="BN26" i="9"/>
  <c r="BN17" i="9"/>
  <c r="BN25" i="9"/>
  <c r="BO33" i="4"/>
  <c r="BM30" i="4"/>
  <c r="BN30" i="4"/>
  <c r="BM24" i="4"/>
  <c r="BN33" i="4" s="1"/>
  <c r="BM29" i="4"/>
  <c r="BM28" i="4"/>
  <c r="BM18" i="9"/>
  <c r="BL24" i="4"/>
  <c r="BK4" i="9"/>
  <c r="BK5" i="9"/>
  <c r="BK6" i="9"/>
  <c r="BL24" i="9" s="1"/>
  <c r="BK7" i="9"/>
  <c r="BL25" i="9" s="1"/>
  <c r="BK8" i="9"/>
  <c r="BL26" i="9" s="1"/>
  <c r="BK9" i="9"/>
  <c r="BL18" i="9" s="1"/>
  <c r="BA22" i="7"/>
  <c r="BA23" i="7"/>
  <c r="BA24" i="7"/>
  <c r="BA25" i="7"/>
  <c r="BA26" i="7"/>
  <c r="BA27" i="7"/>
  <c r="BA13" i="7"/>
  <c r="BA14" i="7"/>
  <c r="BA15" i="7"/>
  <c r="BA16" i="7"/>
  <c r="BA17" i="7"/>
  <c r="BA18" i="7"/>
  <c r="BA9" i="7"/>
  <c r="BC22" i="8"/>
  <c r="BC23" i="8"/>
  <c r="BC24" i="8"/>
  <c r="BC25" i="8"/>
  <c r="BC26" i="8"/>
  <c r="BC27" i="8"/>
  <c r="BC13" i="8"/>
  <c r="BC14" i="8"/>
  <c r="BC15" i="8"/>
  <c r="BC16" i="8"/>
  <c r="BC17" i="8"/>
  <c r="BC18" i="8"/>
  <c r="BC9" i="8"/>
  <c r="BK23" i="4"/>
  <c r="BL32" i="4" s="1"/>
  <c r="BK21" i="4"/>
  <c r="BL31" i="4" s="1"/>
  <c r="BK19" i="4"/>
  <c r="BL30" i="4" s="1"/>
  <c r="BK15" i="4"/>
  <c r="BL29" i="4" s="1"/>
  <c r="BK10" i="4"/>
  <c r="BK22" i="5"/>
  <c r="BK23" i="5"/>
  <c r="BK24" i="5"/>
  <c r="BK25" i="5"/>
  <c r="BK26" i="5"/>
  <c r="BK27" i="5"/>
  <c r="BK13" i="5"/>
  <c r="BK14" i="5"/>
  <c r="BK15" i="5"/>
  <c r="BK16" i="5"/>
  <c r="BK17" i="5"/>
  <c r="BK18" i="5"/>
  <c r="BK9" i="5"/>
  <c r="BL15" i="9" l="1"/>
  <c r="BL13" i="9"/>
  <c r="BL22" i="9"/>
  <c r="BL17" i="9"/>
  <c r="BL27" i="9"/>
  <c r="BL16" i="9"/>
  <c r="BL23" i="9"/>
  <c r="BL14" i="9"/>
  <c r="BM33" i="4"/>
  <c r="BK24" i="4"/>
  <c r="BL33" i="4" s="1"/>
  <c r="BL28" i="4"/>
  <c r="BJ4" i="9"/>
  <c r="BJ5" i="9"/>
  <c r="BK14" i="9" s="1"/>
  <c r="BJ6" i="9"/>
  <c r="BK15" i="9" s="1"/>
  <c r="BJ7" i="9"/>
  <c r="BK16" i="9" s="1"/>
  <c r="BJ8" i="9"/>
  <c r="BJ9" i="9"/>
  <c r="BK18" i="9" s="1"/>
  <c r="AZ22" i="7"/>
  <c r="AZ23" i="7"/>
  <c r="AZ24" i="7"/>
  <c r="AZ25" i="7"/>
  <c r="AZ26" i="7"/>
  <c r="AZ27" i="7"/>
  <c r="AZ13" i="7"/>
  <c r="AZ14" i="7"/>
  <c r="AZ15" i="7"/>
  <c r="AZ16" i="7"/>
  <c r="AZ17" i="7"/>
  <c r="AZ18" i="7"/>
  <c r="AZ9" i="7"/>
  <c r="BB22" i="8"/>
  <c r="BB23" i="8"/>
  <c r="BB24" i="8"/>
  <c r="BB25" i="8"/>
  <c r="BB26" i="8"/>
  <c r="BB13" i="8"/>
  <c r="BB14" i="8"/>
  <c r="BB15" i="8"/>
  <c r="BB16" i="8"/>
  <c r="BB17" i="8"/>
  <c r="BB9" i="8"/>
  <c r="BJ23" i="4"/>
  <c r="BK32" i="4" s="1"/>
  <c r="BJ21" i="4"/>
  <c r="BK31" i="4" s="1"/>
  <c r="BJ19" i="4"/>
  <c r="BK30" i="4" s="1"/>
  <c r="BJ15" i="4"/>
  <c r="BK29" i="4" s="1"/>
  <c r="BJ10" i="4"/>
  <c r="BK28" i="4" s="1"/>
  <c r="BJ22" i="5"/>
  <c r="BJ23" i="5"/>
  <c r="BJ24" i="5"/>
  <c r="BJ25" i="5"/>
  <c r="BJ26" i="5"/>
  <c r="BJ27" i="5"/>
  <c r="BJ13" i="5"/>
  <c r="BJ14" i="5"/>
  <c r="BJ15" i="5"/>
  <c r="BJ16" i="5"/>
  <c r="BJ17" i="5"/>
  <c r="BJ18" i="5"/>
  <c r="BJ9" i="5"/>
  <c r="BK27" i="9" l="1"/>
  <c r="BK25" i="9"/>
  <c r="BK17" i="9"/>
  <c r="BK26" i="9"/>
  <c r="BK24" i="9"/>
  <c r="BK22" i="9"/>
  <c r="BK13" i="9"/>
  <c r="BK23" i="9"/>
  <c r="BJ24" i="4"/>
  <c r="BK33" i="4" s="1"/>
  <c r="X9" i="9"/>
  <c r="Y9" i="9"/>
  <c r="BE4" i="9"/>
  <c r="BF4" i="9"/>
  <c r="BG4" i="9"/>
  <c r="BH4" i="9"/>
  <c r="BI4" i="9"/>
  <c r="BJ22" i="9" s="1"/>
  <c r="BE5" i="9"/>
  <c r="BF5" i="9"/>
  <c r="BG5" i="9"/>
  <c r="BH5" i="9"/>
  <c r="BI5" i="9"/>
  <c r="BJ23" i="9" s="1"/>
  <c r="BE6" i="9"/>
  <c r="BF6" i="9"/>
  <c r="BG6" i="9"/>
  <c r="BH6" i="9"/>
  <c r="BI6" i="9"/>
  <c r="BJ15" i="9" s="1"/>
  <c r="BE7" i="9"/>
  <c r="BF7" i="9"/>
  <c r="BG7" i="9"/>
  <c r="BH7" i="9"/>
  <c r="BI7" i="9"/>
  <c r="BJ16" i="9" s="1"/>
  <c r="BE8" i="9"/>
  <c r="BF8" i="9"/>
  <c r="BG8" i="9"/>
  <c r="BH8" i="9"/>
  <c r="BI8" i="9"/>
  <c r="BJ17" i="9" s="1"/>
  <c r="BD5" i="9"/>
  <c r="BD6" i="9"/>
  <c r="BD7" i="9"/>
  <c r="BD8" i="9"/>
  <c r="BD4" i="9"/>
  <c r="BE9" i="9"/>
  <c r="BF9" i="9"/>
  <c r="BG9" i="9"/>
  <c r="BH9" i="9"/>
  <c r="BI9" i="9"/>
  <c r="BJ18" i="9" s="1"/>
  <c r="BD9" i="9"/>
  <c r="N9" i="9"/>
  <c r="O9" i="9"/>
  <c r="P9" i="9"/>
  <c r="Q9" i="9"/>
  <c r="R9" i="9"/>
  <c r="S9" i="9"/>
  <c r="T9" i="9"/>
  <c r="U9" i="9"/>
  <c r="V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M9" i="9"/>
  <c r="L9" i="9"/>
  <c r="K9" i="9"/>
  <c r="J9" i="9"/>
  <c r="C9" i="9"/>
  <c r="D9" i="9"/>
  <c r="E9" i="9"/>
  <c r="F9" i="9"/>
  <c r="G9" i="9"/>
  <c r="H9" i="9"/>
  <c r="I9" i="9"/>
  <c r="B9" i="9"/>
  <c r="F18" i="9" l="1"/>
  <c r="H18" i="9"/>
  <c r="BF17" i="9"/>
  <c r="BH16" i="9"/>
  <c r="BG13" i="9"/>
  <c r="AO18" i="9"/>
  <c r="AG27" i="9"/>
  <c r="BE15" i="9"/>
  <c r="AU27" i="9"/>
  <c r="AM27" i="9"/>
  <c r="T18" i="9"/>
  <c r="BH25" i="9"/>
  <c r="BG22" i="9"/>
  <c r="BE24" i="9"/>
  <c r="N18" i="9"/>
  <c r="BG15" i="9"/>
  <c r="G27" i="9"/>
  <c r="BH22" i="9"/>
  <c r="BI14" i="9"/>
  <c r="BI25" i="9"/>
  <c r="E27" i="9"/>
  <c r="AP27" i="9"/>
  <c r="D18" i="9"/>
  <c r="BG27" i="9"/>
  <c r="C27" i="9"/>
  <c r="Z27" i="9"/>
  <c r="AN18" i="9"/>
  <c r="BF24" i="9"/>
  <c r="BG24" i="9"/>
  <c r="E18" i="9"/>
  <c r="AX18" i="9"/>
  <c r="AP18" i="9"/>
  <c r="AH18" i="9"/>
  <c r="O18" i="9"/>
  <c r="BH15" i="9"/>
  <c r="BE23" i="9"/>
  <c r="BH24" i="9"/>
  <c r="V27" i="9"/>
  <c r="O27" i="9"/>
  <c r="AT27" i="9"/>
  <c r="AL27" i="9"/>
  <c r="AD27" i="9"/>
  <c r="S27" i="9"/>
  <c r="BG16" i="9"/>
  <c r="BI23" i="9"/>
  <c r="BI22" i="9"/>
  <c r="I27" i="9"/>
  <c r="AQ27" i="9"/>
  <c r="BG17" i="9"/>
  <c r="BF14" i="9"/>
  <c r="AI27" i="9"/>
  <c r="BI15" i="9"/>
  <c r="BE14" i="9"/>
  <c r="BI24" i="9"/>
  <c r="BJ14" i="9"/>
  <c r="BH13" i="9"/>
  <c r="BJ27" i="9"/>
  <c r="BG26" i="9"/>
  <c r="BI27" i="9"/>
  <c r="BF22" i="9"/>
  <c r="BF23" i="9"/>
  <c r="AR27" i="9"/>
  <c r="BF27" i="9"/>
  <c r="BG23" i="9"/>
  <c r="Y27" i="9"/>
  <c r="R27" i="9"/>
  <c r="BI26" i="9"/>
  <c r="BF25" i="9"/>
  <c r="BF15" i="9"/>
  <c r="L18" i="9"/>
  <c r="AY27" i="9"/>
  <c r="AA27" i="9"/>
  <c r="X18" i="9"/>
  <c r="BE13" i="9"/>
  <c r="BJ26" i="9"/>
  <c r="BG25" i="9"/>
  <c r="BF13" i="9"/>
  <c r="AW27" i="9"/>
  <c r="AO27" i="9"/>
  <c r="AG18" i="9"/>
  <c r="BF26" i="9"/>
  <c r="BI13" i="9"/>
  <c r="BJ24" i="9"/>
  <c r="AV27" i="9"/>
  <c r="AN27" i="9"/>
  <c r="AF18" i="9"/>
  <c r="BJ25" i="9"/>
  <c r="BI16" i="9"/>
  <c r="BJ13" i="9"/>
  <c r="Q18" i="9"/>
  <c r="BE17" i="9"/>
  <c r="F27" i="9"/>
  <c r="BF18" i="9"/>
  <c r="Z18" i="9"/>
  <c r="Q27" i="9"/>
  <c r="AW18" i="9"/>
  <c r="BH23" i="9"/>
  <c r="U18" i="9"/>
  <c r="Y18" i="9"/>
  <c r="AX27" i="9"/>
  <c r="BE16" i="9"/>
  <c r="G18" i="9"/>
  <c r="AH27" i="9"/>
  <c r="BE26" i="9"/>
  <c r="BA27" i="9"/>
  <c r="AK27" i="9"/>
  <c r="BF16" i="9"/>
  <c r="BH17" i="9"/>
  <c r="BI17" i="9"/>
  <c r="BH26" i="9"/>
  <c r="BG14" i="9"/>
  <c r="BE25" i="9"/>
  <c r="BH14" i="9"/>
  <c r="BE22" i="9"/>
  <c r="BE18" i="9"/>
  <c r="BE27" i="9"/>
  <c r="BD27" i="9"/>
  <c r="BB27" i="9"/>
  <c r="V18" i="9"/>
  <c r="AC27" i="9"/>
  <c r="AS27" i="9"/>
  <c r="AV18" i="9"/>
  <c r="AF27" i="9"/>
  <c r="BC27" i="9"/>
  <c r="AE27" i="9"/>
  <c r="BH27" i="9"/>
  <c r="BD18" i="9"/>
  <c r="AZ27" i="9"/>
  <c r="U27" i="9"/>
  <c r="AJ27" i="9"/>
  <c r="AB27" i="9"/>
  <c r="N27" i="9"/>
  <c r="M27" i="9"/>
  <c r="M18" i="9"/>
  <c r="K27" i="9"/>
  <c r="J27" i="9"/>
  <c r="AD18" i="9"/>
  <c r="AL18" i="9"/>
  <c r="AT18" i="9"/>
  <c r="BB18" i="9"/>
  <c r="D27" i="9"/>
  <c r="L27" i="9"/>
  <c r="T27" i="9"/>
  <c r="AE18" i="9"/>
  <c r="AM18" i="9"/>
  <c r="AU18" i="9"/>
  <c r="BC18" i="9"/>
  <c r="H27" i="9"/>
  <c r="P27" i="9"/>
  <c r="P18" i="9"/>
  <c r="I18" i="9"/>
  <c r="J18" i="9"/>
  <c r="R18" i="9"/>
  <c r="AA18" i="9"/>
  <c r="AI18" i="9"/>
  <c r="AQ18" i="9"/>
  <c r="AY18" i="9"/>
  <c r="BG18" i="9"/>
  <c r="C18" i="9"/>
  <c r="K18" i="9"/>
  <c r="S18" i="9"/>
  <c r="AB18" i="9"/>
  <c r="AJ18" i="9"/>
  <c r="AR18" i="9"/>
  <c r="AZ18" i="9"/>
  <c r="BH18" i="9"/>
  <c r="AC18" i="9"/>
  <c r="AK18" i="9"/>
  <c r="AS18" i="9"/>
  <c r="BA18" i="9"/>
  <c r="BI18" i="9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W22" i="8"/>
  <c r="AX22" i="8"/>
  <c r="AY22" i="8"/>
  <c r="AZ22" i="8"/>
  <c r="AW23" i="8"/>
  <c r="AX23" i="8"/>
  <c r="AY23" i="8"/>
  <c r="AZ23" i="8"/>
  <c r="AW24" i="8"/>
  <c r="AX24" i="8"/>
  <c r="AY24" i="8"/>
  <c r="AZ24" i="8"/>
  <c r="AW25" i="8"/>
  <c r="AX25" i="8"/>
  <c r="AY25" i="8"/>
  <c r="AZ25" i="8"/>
  <c r="AW26" i="8"/>
  <c r="AX26" i="8"/>
  <c r="AY26" i="8"/>
  <c r="AZ26" i="8"/>
  <c r="BA23" i="8"/>
  <c r="BA24" i="8"/>
  <c r="BA25" i="8"/>
  <c r="BA26" i="8"/>
  <c r="BA22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W13" i="8"/>
  <c r="AW14" i="8"/>
  <c r="AW15" i="8"/>
  <c r="AW16" i="8"/>
  <c r="AW17" i="8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N26" i="7"/>
  <c r="N24" i="7"/>
  <c r="N23" i="7"/>
  <c r="N25" i="7"/>
  <c r="N27" i="7"/>
  <c r="N22" i="7"/>
  <c r="O13" i="7"/>
  <c r="P13" i="7"/>
  <c r="O14" i="7"/>
  <c r="P14" i="7"/>
  <c r="O15" i="7"/>
  <c r="P15" i="7"/>
  <c r="O16" i="7"/>
  <c r="P16" i="7"/>
  <c r="O17" i="7"/>
  <c r="P17" i="7"/>
  <c r="Q15" i="7"/>
  <c r="N17" i="7"/>
  <c r="N16" i="7"/>
  <c r="N15" i="7"/>
  <c r="N13" i="7"/>
  <c r="N14" i="7"/>
  <c r="Q18" i="7"/>
  <c r="AV9" i="8"/>
  <c r="AV18" i="8" s="1"/>
  <c r="AY22" i="7"/>
  <c r="AY23" i="7"/>
  <c r="AY24" i="7"/>
  <c r="AY25" i="7"/>
  <c r="AY26" i="7"/>
  <c r="AY27" i="7"/>
  <c r="AY13" i="7"/>
  <c r="AY14" i="7"/>
  <c r="AY15" i="7"/>
  <c r="AY16" i="7"/>
  <c r="AY17" i="7"/>
  <c r="AY18" i="7"/>
  <c r="AY9" i="7"/>
  <c r="BA13" i="8"/>
  <c r="BA14" i="8"/>
  <c r="BA15" i="8"/>
  <c r="BA16" i="8"/>
  <c r="BA17" i="8"/>
  <c r="BA9" i="8"/>
  <c r="BI23" i="4"/>
  <c r="BJ32" i="4" s="1"/>
  <c r="BI21" i="4"/>
  <c r="BJ31" i="4" s="1"/>
  <c r="BI19" i="4"/>
  <c r="BJ30" i="4" s="1"/>
  <c r="BI15" i="4"/>
  <c r="BJ29" i="4" s="1"/>
  <c r="BI10" i="4"/>
  <c r="BJ28" i="4" s="1"/>
  <c r="BI22" i="5"/>
  <c r="BI23" i="5"/>
  <c r="BI24" i="5"/>
  <c r="BI25" i="5"/>
  <c r="BI26" i="5"/>
  <c r="BI13" i="5"/>
  <c r="BI14" i="5"/>
  <c r="BI15" i="5"/>
  <c r="BI16" i="5"/>
  <c r="BI17" i="5"/>
  <c r="BI9" i="5"/>
  <c r="BB27" i="8" l="1"/>
  <c r="BB18" i="8"/>
  <c r="AV27" i="8"/>
  <c r="BI24" i="4"/>
  <c r="BJ33" i="4" s="1"/>
  <c r="AX22" i="7"/>
  <c r="AX23" i="7"/>
  <c r="AX24" i="7"/>
  <c r="AX25" i="7"/>
  <c r="AX26" i="7"/>
  <c r="AX27" i="7"/>
  <c r="AX13" i="7"/>
  <c r="AX14" i="7"/>
  <c r="AX15" i="7"/>
  <c r="AX16" i="7"/>
  <c r="AX17" i="7"/>
  <c r="AX18" i="7"/>
  <c r="AX9" i="7"/>
  <c r="AZ13" i="8"/>
  <c r="AZ14" i="8"/>
  <c r="AZ15" i="8"/>
  <c r="AZ16" i="8"/>
  <c r="AZ17" i="8"/>
  <c r="AZ9" i="8"/>
  <c r="BH23" i="4"/>
  <c r="BI32" i="4" s="1"/>
  <c r="BH21" i="4"/>
  <c r="BI31" i="4" s="1"/>
  <c r="BH19" i="4"/>
  <c r="BI30" i="4" s="1"/>
  <c r="BH15" i="4"/>
  <c r="BI29" i="4" s="1"/>
  <c r="BH10" i="4"/>
  <c r="BH22" i="5"/>
  <c r="BH23" i="5"/>
  <c r="BH24" i="5"/>
  <c r="BH25" i="5"/>
  <c r="BH26" i="5"/>
  <c r="BH13" i="5"/>
  <c r="BH14" i="5"/>
  <c r="BH15" i="5"/>
  <c r="BH16" i="5"/>
  <c r="BH17" i="5"/>
  <c r="BH9" i="5"/>
  <c r="BH24" i="4" l="1"/>
  <c r="BI33" i="4" s="1"/>
  <c r="BI28" i="4"/>
  <c r="BI27" i="5"/>
  <c r="BI18" i="5"/>
  <c r="BH27" i="5"/>
  <c r="BA18" i="8"/>
  <c r="BA27" i="8"/>
  <c r="AW22" i="7"/>
  <c r="AW23" i="7"/>
  <c r="AW24" i="7"/>
  <c r="AW25" i="7"/>
  <c r="AW26" i="7"/>
  <c r="AW27" i="7"/>
  <c r="AW13" i="7"/>
  <c r="AW14" i="7"/>
  <c r="AW15" i="7"/>
  <c r="AW16" i="7"/>
  <c r="AW17" i="7"/>
  <c r="AW18" i="7"/>
  <c r="AW9" i="7"/>
  <c r="AY13" i="8"/>
  <c r="AY14" i="8"/>
  <c r="AY15" i="8"/>
  <c r="AY16" i="8"/>
  <c r="AY17" i="8"/>
  <c r="AY9" i="8"/>
  <c r="AZ27" i="8" s="1"/>
  <c r="BG23" i="4"/>
  <c r="BH32" i="4" s="1"/>
  <c r="BG21" i="4"/>
  <c r="BH31" i="4" s="1"/>
  <c r="BG19" i="4"/>
  <c r="BH30" i="4" s="1"/>
  <c r="BG15" i="4"/>
  <c r="BH29" i="4" s="1"/>
  <c r="BG10" i="4"/>
  <c r="BH28" i="4" s="1"/>
  <c r="BG22" i="5"/>
  <c r="BG23" i="5"/>
  <c r="BG24" i="5"/>
  <c r="BG25" i="5"/>
  <c r="BG26" i="5"/>
  <c r="BG13" i="5"/>
  <c r="BG14" i="5"/>
  <c r="BG15" i="5"/>
  <c r="BG16" i="5"/>
  <c r="BG17" i="5"/>
  <c r="BG9" i="5"/>
  <c r="BH18" i="5" s="1"/>
  <c r="AZ18" i="8" l="1"/>
  <c r="BG24" i="4"/>
  <c r="BH33" i="4" s="1"/>
  <c r="AX14" i="8"/>
  <c r="AX15" i="8"/>
  <c r="AX16" i="8"/>
  <c r="AX17" i="8"/>
  <c r="AX13" i="8"/>
  <c r="AX9" i="8"/>
  <c r="AW9" i="8"/>
  <c r="AV22" i="7"/>
  <c r="AV23" i="7"/>
  <c r="AV24" i="7"/>
  <c r="AV25" i="7"/>
  <c r="AV26" i="7"/>
  <c r="AV27" i="7"/>
  <c r="AV13" i="7"/>
  <c r="AV14" i="7"/>
  <c r="AV15" i="7"/>
  <c r="AV16" i="7"/>
  <c r="AV17" i="7"/>
  <c r="AV18" i="7"/>
  <c r="AV9" i="7"/>
  <c r="BF23" i="4"/>
  <c r="BG32" i="4" s="1"/>
  <c r="BF21" i="4"/>
  <c r="BG31" i="4" s="1"/>
  <c r="BF19" i="4"/>
  <c r="BG30" i="4" s="1"/>
  <c r="BF15" i="4"/>
  <c r="BG29" i="4" s="1"/>
  <c r="BF10" i="4"/>
  <c r="BF22" i="5"/>
  <c r="BF23" i="5"/>
  <c r="BF24" i="5"/>
  <c r="BF25" i="5"/>
  <c r="BF26" i="5"/>
  <c r="BF13" i="5"/>
  <c r="BF14" i="5"/>
  <c r="BF15" i="5"/>
  <c r="BF16" i="5"/>
  <c r="BF17" i="5"/>
  <c r="BF9" i="5"/>
  <c r="BG18" i="5" s="1"/>
  <c r="BG27" i="5" l="1"/>
  <c r="BF18" i="5"/>
  <c r="AW18" i="8"/>
  <c r="AW27" i="8"/>
  <c r="AY18" i="8"/>
  <c r="AX27" i="8"/>
  <c r="AY27" i="8"/>
  <c r="AX18" i="8"/>
  <c r="BF24" i="4"/>
  <c r="BG33" i="4" s="1"/>
  <c r="BG28" i="4"/>
  <c r="AU22" i="7"/>
  <c r="AU23" i="7"/>
  <c r="AU24" i="7"/>
  <c r="AU25" i="7"/>
  <c r="AU26" i="7"/>
  <c r="AU27" i="7"/>
  <c r="AU13" i="7"/>
  <c r="AU14" i="7"/>
  <c r="AU15" i="7"/>
  <c r="AU16" i="7"/>
  <c r="AU17" i="7"/>
  <c r="AU18" i="7"/>
  <c r="AU9" i="7"/>
  <c r="BE23" i="4"/>
  <c r="BF32" i="4" s="1"/>
  <c r="BE21" i="4"/>
  <c r="BF31" i="4" s="1"/>
  <c r="BE19" i="4"/>
  <c r="BF30" i="4" s="1"/>
  <c r="BE15" i="4"/>
  <c r="BF29" i="4" s="1"/>
  <c r="BE10" i="4"/>
  <c r="BE22" i="5"/>
  <c r="BE23" i="5"/>
  <c r="BE24" i="5"/>
  <c r="BE25" i="5"/>
  <c r="BE26" i="5"/>
  <c r="BE13" i="5"/>
  <c r="BE14" i="5"/>
  <c r="BE15" i="5"/>
  <c r="BE16" i="5"/>
  <c r="BE17" i="5"/>
  <c r="BE9" i="5"/>
  <c r="BF27" i="5" s="1"/>
  <c r="BE24" i="4" l="1"/>
  <c r="BF33" i="4" s="1"/>
  <c r="BF28" i="4"/>
  <c r="AT22" i="7"/>
  <c r="AT23" i="7"/>
  <c r="AT24" i="7"/>
  <c r="AT25" i="7"/>
  <c r="AT26" i="7"/>
  <c r="AT27" i="7"/>
  <c r="AT13" i="7"/>
  <c r="AT14" i="7"/>
  <c r="AT15" i="7"/>
  <c r="AT16" i="7"/>
  <c r="AT17" i="7"/>
  <c r="AT18" i="7"/>
  <c r="AT9" i="7"/>
  <c r="BD23" i="4"/>
  <c r="BD21" i="4"/>
  <c r="BD19" i="4"/>
  <c r="BD15" i="4"/>
  <c r="BD10" i="4"/>
  <c r="BD22" i="5"/>
  <c r="BD23" i="5"/>
  <c r="BD24" i="5"/>
  <c r="BD25" i="5"/>
  <c r="BD26" i="5"/>
  <c r="BD13" i="5"/>
  <c r="BD14" i="5"/>
  <c r="BD15" i="5"/>
  <c r="BD16" i="5"/>
  <c r="BD17" i="5"/>
  <c r="BD9" i="5"/>
  <c r="BD27" i="5" s="1"/>
  <c r="AS22" i="7"/>
  <c r="AS23" i="7"/>
  <c r="AS24" i="7"/>
  <c r="AS25" i="7"/>
  <c r="AS26" i="7"/>
  <c r="AS27" i="7"/>
  <c r="AS13" i="7"/>
  <c r="AS14" i="7"/>
  <c r="AS15" i="7"/>
  <c r="AS16" i="7"/>
  <c r="AS17" i="7"/>
  <c r="AS18" i="7"/>
  <c r="AS9" i="7"/>
  <c r="BC23" i="4"/>
  <c r="BC21" i="4"/>
  <c r="BC19" i="4"/>
  <c r="BC15" i="4"/>
  <c r="BC10" i="4"/>
  <c r="BC22" i="5"/>
  <c r="BC23" i="5"/>
  <c r="BC24" i="5"/>
  <c r="BC25" i="5"/>
  <c r="BC26" i="5"/>
  <c r="BC13" i="5"/>
  <c r="BC14" i="5"/>
  <c r="BC15" i="5"/>
  <c r="BC16" i="5"/>
  <c r="BC17" i="5"/>
  <c r="BC9" i="5"/>
  <c r="BC27" i="5" l="1"/>
  <c r="BD18" i="5"/>
  <c r="BE27" i="5"/>
  <c r="BE18" i="5"/>
  <c r="BD32" i="4"/>
  <c r="BE32" i="4"/>
  <c r="BD31" i="4"/>
  <c r="BE31" i="4"/>
  <c r="BD30" i="4"/>
  <c r="BE30" i="4"/>
  <c r="BD29" i="4"/>
  <c r="BE29" i="4"/>
  <c r="BD28" i="4"/>
  <c r="BE28" i="4"/>
  <c r="BC24" i="4"/>
  <c r="BD24" i="4"/>
  <c r="BE33" i="4" s="1"/>
  <c r="AL22" i="7"/>
  <c r="AM22" i="7"/>
  <c r="AN22" i="7"/>
  <c r="AO22" i="7"/>
  <c r="AP22" i="7"/>
  <c r="AQ22" i="7"/>
  <c r="AR22" i="7"/>
  <c r="AL23" i="7"/>
  <c r="AM23" i="7"/>
  <c r="AN23" i="7"/>
  <c r="AO23" i="7"/>
  <c r="AP23" i="7"/>
  <c r="AQ23" i="7"/>
  <c r="AR23" i="7"/>
  <c r="AL24" i="7"/>
  <c r="AM24" i="7"/>
  <c r="AN24" i="7"/>
  <c r="AO24" i="7"/>
  <c r="AP24" i="7"/>
  <c r="AQ24" i="7"/>
  <c r="AR24" i="7"/>
  <c r="AL25" i="7"/>
  <c r="AM25" i="7"/>
  <c r="AN25" i="7"/>
  <c r="AO25" i="7"/>
  <c r="AP25" i="7"/>
  <c r="AQ25" i="7"/>
  <c r="AR25" i="7"/>
  <c r="AL26" i="7"/>
  <c r="AM26" i="7"/>
  <c r="AN26" i="7"/>
  <c r="AO26" i="7"/>
  <c r="AP26" i="7"/>
  <c r="AQ26" i="7"/>
  <c r="AR26" i="7"/>
  <c r="AM27" i="7"/>
  <c r="AN27" i="7"/>
  <c r="AO27" i="7"/>
  <c r="AP27" i="7"/>
  <c r="AQ27" i="7"/>
  <c r="AR27" i="7"/>
  <c r="AR13" i="7"/>
  <c r="AR14" i="7"/>
  <c r="AR15" i="7"/>
  <c r="AR16" i="7"/>
  <c r="AR17" i="7"/>
  <c r="AR18" i="7"/>
  <c r="AR9" i="7"/>
  <c r="BB23" i="4"/>
  <c r="BC32" i="4" s="1"/>
  <c r="BB21" i="4"/>
  <c r="BC31" i="4" s="1"/>
  <c r="BB19" i="4"/>
  <c r="BC30" i="4" s="1"/>
  <c r="BB15" i="4"/>
  <c r="BC29" i="4" s="1"/>
  <c r="BB10" i="4"/>
  <c r="BC28" i="4" s="1"/>
  <c r="BB22" i="5"/>
  <c r="BB23" i="5"/>
  <c r="BB24" i="5"/>
  <c r="BB25" i="5"/>
  <c r="BB26" i="5"/>
  <c r="BB13" i="5"/>
  <c r="BB14" i="5"/>
  <c r="BB15" i="5"/>
  <c r="BB16" i="5"/>
  <c r="BB17" i="5"/>
  <c r="BB9" i="5"/>
  <c r="BC18" i="5" s="1"/>
  <c r="BD33" i="4" l="1"/>
  <c r="BB24" i="4"/>
  <c r="BC33" i="4" s="1"/>
  <c r="AQ13" i="7"/>
  <c r="AQ14" i="7"/>
  <c r="AQ15" i="7"/>
  <c r="AQ16" i="7"/>
  <c r="AQ17" i="7"/>
  <c r="AQ18" i="7"/>
  <c r="AQ9" i="7"/>
  <c r="BA23" i="4"/>
  <c r="BB32" i="4" s="1"/>
  <c r="BA21" i="4"/>
  <c r="BB31" i="4" s="1"/>
  <c r="BA19" i="4"/>
  <c r="BB30" i="4" s="1"/>
  <c r="BA15" i="4"/>
  <c r="BA10" i="4"/>
  <c r="BB28" i="4" s="1"/>
  <c r="BA22" i="5"/>
  <c r="BA23" i="5"/>
  <c r="BA24" i="5"/>
  <c r="BA25" i="5"/>
  <c r="BA26" i="5"/>
  <c r="BA13" i="5"/>
  <c r="BA14" i="5"/>
  <c r="BA15" i="5"/>
  <c r="BA16" i="5"/>
  <c r="BA17" i="5"/>
  <c r="BA9" i="5"/>
  <c r="BB18" i="5" s="1"/>
  <c r="BB27" i="5" l="1"/>
  <c r="BA24" i="4"/>
  <c r="BB33" i="4" s="1"/>
  <c r="BB29" i="4"/>
  <c r="AP13" i="7"/>
  <c r="AP14" i="7"/>
  <c r="AP15" i="7"/>
  <c r="AP16" i="7"/>
  <c r="AP17" i="7"/>
  <c r="AP18" i="7"/>
  <c r="AP9" i="7"/>
  <c r="AZ23" i="4"/>
  <c r="BA32" i="4" s="1"/>
  <c r="AZ21" i="4"/>
  <c r="BA31" i="4" s="1"/>
  <c r="AZ19" i="4"/>
  <c r="BA30" i="4" s="1"/>
  <c r="AZ15" i="4"/>
  <c r="BA29" i="4" s="1"/>
  <c r="AZ10" i="4"/>
  <c r="BA28" i="4" s="1"/>
  <c r="AZ22" i="5"/>
  <c r="AZ23" i="5"/>
  <c r="AZ24" i="5"/>
  <c r="AZ25" i="5"/>
  <c r="AZ26" i="5"/>
  <c r="AZ13" i="5"/>
  <c r="AZ14" i="5"/>
  <c r="AZ15" i="5"/>
  <c r="AZ16" i="5"/>
  <c r="AZ17" i="5"/>
  <c r="AZ9" i="5"/>
  <c r="BA18" i="5" s="1"/>
  <c r="BA27" i="5" l="1"/>
  <c r="AZ24" i="4"/>
  <c r="BA33" i="4" s="1"/>
  <c r="AO13" i="7"/>
  <c r="AO14" i="7"/>
  <c r="AO15" i="7"/>
  <c r="AO16" i="7"/>
  <c r="AO17" i="7"/>
  <c r="AO9" i="7"/>
  <c r="AY23" i="4"/>
  <c r="AZ32" i="4" s="1"/>
  <c r="AY21" i="4"/>
  <c r="AZ31" i="4" s="1"/>
  <c r="AY19" i="4"/>
  <c r="AZ30" i="4" s="1"/>
  <c r="AY15" i="4"/>
  <c r="AZ29" i="4" s="1"/>
  <c r="AY10" i="4"/>
  <c r="AZ28" i="4" s="1"/>
  <c r="AY22" i="5"/>
  <c r="AY23" i="5"/>
  <c r="AY24" i="5"/>
  <c r="AY25" i="5"/>
  <c r="AY26" i="5"/>
  <c r="AY13" i="5"/>
  <c r="AY14" i="5"/>
  <c r="AY15" i="5"/>
  <c r="AY16" i="5"/>
  <c r="AY17" i="5"/>
  <c r="AY9" i="5"/>
  <c r="AZ27" i="5" s="1"/>
  <c r="AZ18" i="5" l="1"/>
  <c r="AY24" i="4"/>
  <c r="AZ33" i="4" s="1"/>
  <c r="AN13" i="7"/>
  <c r="AN14" i="7"/>
  <c r="AN15" i="7"/>
  <c r="AN16" i="7"/>
  <c r="AN17" i="7"/>
  <c r="AN9" i="7"/>
  <c r="AO18" i="7" s="1"/>
  <c r="AX23" i="4"/>
  <c r="AY32" i="4" s="1"/>
  <c r="AX21" i="4"/>
  <c r="AY31" i="4" s="1"/>
  <c r="AX19" i="4"/>
  <c r="AY30" i="4" s="1"/>
  <c r="AX15" i="4"/>
  <c r="AY29" i="4" s="1"/>
  <c r="AX10" i="4"/>
  <c r="AY28" i="4" s="1"/>
  <c r="AX22" i="5"/>
  <c r="AX23" i="5"/>
  <c r="AX24" i="5"/>
  <c r="AX25" i="5"/>
  <c r="AX26" i="5"/>
  <c r="AX13" i="5"/>
  <c r="AX14" i="5"/>
  <c r="AX15" i="5"/>
  <c r="AX16" i="5"/>
  <c r="AX17" i="5"/>
  <c r="AX9" i="5"/>
  <c r="AY27" i="5" s="1"/>
  <c r="AY18" i="5" l="1"/>
  <c r="AX24" i="4"/>
  <c r="AY33" i="4" s="1"/>
  <c r="AL13" i="7"/>
  <c r="AM13" i="7"/>
  <c r="AL14" i="7"/>
  <c r="AM14" i="7"/>
  <c r="AL15" i="7"/>
  <c r="AM15" i="7"/>
  <c r="AL16" i="7"/>
  <c r="AM16" i="7"/>
  <c r="AL17" i="7"/>
  <c r="AM17" i="7"/>
  <c r="AM9" i="7"/>
  <c r="AN18" i="7" s="1"/>
  <c r="AW22" i="5"/>
  <c r="AW23" i="5"/>
  <c r="AW24" i="5"/>
  <c r="AW25" i="5"/>
  <c r="AW26" i="5"/>
  <c r="AW23" i="4"/>
  <c r="AX32" i="4" s="1"/>
  <c r="AW21" i="4"/>
  <c r="AX31" i="4" s="1"/>
  <c r="AW19" i="4"/>
  <c r="AX30" i="4" s="1"/>
  <c r="AW15" i="4"/>
  <c r="AX29" i="4" s="1"/>
  <c r="AW10" i="4"/>
  <c r="AX28" i="4" s="1"/>
  <c r="AW13" i="5"/>
  <c r="AW14" i="5"/>
  <c r="AW15" i="5"/>
  <c r="AW16" i="5"/>
  <c r="AW17" i="5"/>
  <c r="AW9" i="5"/>
  <c r="AX27" i="5" s="1"/>
  <c r="AX18" i="5" l="1"/>
  <c r="AW24" i="4"/>
  <c r="AX33" i="4" s="1"/>
  <c r="AH15" i="5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27" i="7" s="1"/>
  <c r="AL9" i="7"/>
  <c r="AV23" i="4"/>
  <c r="AW32" i="4" s="1"/>
  <c r="AV21" i="4"/>
  <c r="AW31" i="4" s="1"/>
  <c r="AV19" i="4"/>
  <c r="AW30" i="4" s="1"/>
  <c r="AV15" i="4"/>
  <c r="AW29" i="4" s="1"/>
  <c r="AV10" i="4"/>
  <c r="AW28" i="4" s="1"/>
  <c r="AV22" i="5"/>
  <c r="AV23" i="5"/>
  <c r="AV24" i="5"/>
  <c r="AV25" i="5"/>
  <c r="AV26" i="5"/>
  <c r="AV13" i="5"/>
  <c r="AV14" i="5"/>
  <c r="AV15" i="5"/>
  <c r="AV16" i="5"/>
  <c r="AV17" i="5"/>
  <c r="AV9" i="5"/>
  <c r="AW18" i="5" s="1"/>
  <c r="AW27" i="5" l="1"/>
  <c r="AL18" i="7"/>
  <c r="AM18" i="7"/>
  <c r="AV24" i="4"/>
  <c r="AW33" i="4" s="1"/>
  <c r="O9" i="7"/>
  <c r="N9" i="7"/>
  <c r="N18" i="7" s="1"/>
  <c r="H9" i="7"/>
  <c r="H18" i="7" s="1"/>
  <c r="I9" i="7"/>
  <c r="I18" i="7" s="1"/>
  <c r="J9" i="7"/>
  <c r="K9" i="7"/>
  <c r="L9" i="7"/>
  <c r="E9" i="7"/>
  <c r="F9" i="7"/>
  <c r="G9" i="7"/>
  <c r="D9" i="7"/>
  <c r="C9" i="7"/>
  <c r="C18" i="7" s="1"/>
  <c r="C13" i="7"/>
  <c r="D13" i="7"/>
  <c r="E13" i="7"/>
  <c r="F13" i="7"/>
  <c r="G13" i="7"/>
  <c r="H13" i="7"/>
  <c r="I13" i="7"/>
  <c r="J13" i="7"/>
  <c r="K13" i="7"/>
  <c r="L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C14" i="7"/>
  <c r="D14" i="7"/>
  <c r="E14" i="7"/>
  <c r="F14" i="7"/>
  <c r="G14" i="7"/>
  <c r="H14" i="7"/>
  <c r="I14" i="7"/>
  <c r="J14" i="7"/>
  <c r="K14" i="7"/>
  <c r="L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C15" i="7"/>
  <c r="D15" i="7"/>
  <c r="E15" i="7"/>
  <c r="F15" i="7"/>
  <c r="G15" i="7"/>
  <c r="H15" i="7"/>
  <c r="I15" i="7"/>
  <c r="J15" i="7"/>
  <c r="K15" i="7"/>
  <c r="L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C16" i="7"/>
  <c r="D16" i="7"/>
  <c r="E16" i="7"/>
  <c r="F16" i="7"/>
  <c r="G16" i="7"/>
  <c r="H16" i="7"/>
  <c r="I16" i="7"/>
  <c r="J16" i="7"/>
  <c r="K16" i="7"/>
  <c r="L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C17" i="7"/>
  <c r="D17" i="7"/>
  <c r="E17" i="7"/>
  <c r="F17" i="7"/>
  <c r="G17" i="7"/>
  <c r="H17" i="7"/>
  <c r="I17" i="7"/>
  <c r="J17" i="7"/>
  <c r="K17" i="7"/>
  <c r="L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L26" i="7"/>
  <c r="K26" i="7"/>
  <c r="J26" i="7"/>
  <c r="I26" i="7"/>
  <c r="H26" i="7"/>
  <c r="G26" i="7"/>
  <c r="F26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L25" i="7"/>
  <c r="K25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L24" i="7"/>
  <c r="K24" i="7"/>
  <c r="J24" i="7"/>
  <c r="I24" i="7"/>
  <c r="H24" i="7"/>
  <c r="G24" i="7"/>
  <c r="F24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L23" i="7"/>
  <c r="K23" i="7"/>
  <c r="J23" i="7"/>
  <c r="I23" i="7"/>
  <c r="H23" i="7"/>
  <c r="G23" i="7"/>
  <c r="F23" i="7"/>
  <c r="E23" i="7"/>
  <c r="D23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L22" i="7"/>
  <c r="K22" i="7"/>
  <c r="J22" i="7"/>
  <c r="I22" i="7"/>
  <c r="H22" i="7"/>
  <c r="G22" i="7"/>
  <c r="F22" i="7"/>
  <c r="AK27" i="7"/>
  <c r="AH27" i="7"/>
  <c r="AE27" i="7"/>
  <c r="AC27" i="7"/>
  <c r="Z27" i="7"/>
  <c r="W27" i="7"/>
  <c r="U27" i="7"/>
  <c r="R27" i="7"/>
  <c r="O18" i="7" l="1"/>
  <c r="P18" i="7"/>
  <c r="J18" i="7"/>
  <c r="F18" i="7"/>
  <c r="L18" i="7"/>
  <c r="K18" i="7"/>
  <c r="J27" i="7"/>
  <c r="F27" i="7"/>
  <c r="G18" i="7"/>
  <c r="E18" i="7"/>
  <c r="D18" i="7"/>
  <c r="S27" i="7"/>
  <c r="I27" i="7"/>
  <c r="T27" i="7"/>
  <c r="AB27" i="7"/>
  <c r="AJ27" i="7"/>
  <c r="L27" i="7"/>
  <c r="AI27" i="7"/>
  <c r="AA27" i="7"/>
  <c r="K27" i="7"/>
  <c r="V27" i="7"/>
  <c r="AD27" i="7"/>
  <c r="E27" i="7"/>
  <c r="X27" i="7"/>
  <c r="AF27" i="7"/>
  <c r="G27" i="7"/>
  <c r="Y27" i="7"/>
  <c r="AG27" i="7"/>
  <c r="H27" i="7"/>
  <c r="AU23" i="4"/>
  <c r="AV32" i="4" s="1"/>
  <c r="AU21" i="4"/>
  <c r="AV31" i="4" s="1"/>
  <c r="AU19" i="4"/>
  <c r="AV30" i="4" s="1"/>
  <c r="AU15" i="4"/>
  <c r="AV29" i="4" s="1"/>
  <c r="AU10" i="4"/>
  <c r="AV28" i="4" s="1"/>
  <c r="AU22" i="5"/>
  <c r="AU23" i="5"/>
  <c r="AU24" i="5"/>
  <c r="AU25" i="5"/>
  <c r="AU26" i="5"/>
  <c r="AU13" i="5"/>
  <c r="AU14" i="5"/>
  <c r="AU15" i="5"/>
  <c r="AU16" i="5"/>
  <c r="AU17" i="5"/>
  <c r="AU9" i="5"/>
  <c r="AV27" i="5" l="1"/>
  <c r="AV18" i="5"/>
  <c r="AU24" i="4"/>
  <c r="AV33" i="4" s="1"/>
  <c r="AT23" i="4"/>
  <c r="AU32" i="4" s="1"/>
  <c r="AT21" i="4"/>
  <c r="AU31" i="4" s="1"/>
  <c r="AT19" i="4"/>
  <c r="AU30" i="4" s="1"/>
  <c r="AT15" i="4"/>
  <c r="AU29" i="4" s="1"/>
  <c r="AT10" i="4"/>
  <c r="AU28" i="4" s="1"/>
  <c r="AT22" i="5"/>
  <c r="AT23" i="5"/>
  <c r="AT24" i="5"/>
  <c r="AT25" i="5"/>
  <c r="AT26" i="5"/>
  <c r="AT13" i="5"/>
  <c r="AT14" i="5"/>
  <c r="AT15" i="5"/>
  <c r="AT16" i="5"/>
  <c r="AT17" i="5"/>
  <c r="AT9" i="5"/>
  <c r="AU27" i="5" s="1"/>
  <c r="AU18" i="5" l="1"/>
  <c r="AT24" i="4"/>
  <c r="AU33" i="4" s="1"/>
  <c r="AS23" i="4"/>
  <c r="AT32" i="4" s="1"/>
  <c r="AS21" i="4"/>
  <c r="AT31" i="4" s="1"/>
  <c r="AS19" i="4"/>
  <c r="AT30" i="4" s="1"/>
  <c r="AS15" i="4"/>
  <c r="AT29" i="4" s="1"/>
  <c r="AS10" i="4"/>
  <c r="AT28" i="4" s="1"/>
  <c r="AS22" i="5"/>
  <c r="AS23" i="5"/>
  <c r="AS24" i="5"/>
  <c r="AS25" i="5"/>
  <c r="AS26" i="5"/>
  <c r="AS13" i="5"/>
  <c r="AS14" i="5"/>
  <c r="AS15" i="5"/>
  <c r="AS16" i="5"/>
  <c r="AS17" i="5"/>
  <c r="AS9" i="5"/>
  <c r="AT27" i="5" s="1"/>
  <c r="AT18" i="5" l="1"/>
  <c r="AS24" i="4"/>
  <c r="AT33" i="4" s="1"/>
  <c r="AR23" i="4"/>
  <c r="AS32" i="4" s="1"/>
  <c r="AR21" i="4"/>
  <c r="AS31" i="4" s="1"/>
  <c r="AR19" i="4"/>
  <c r="AS30" i="4" s="1"/>
  <c r="AR15" i="4"/>
  <c r="AS29" i="4" s="1"/>
  <c r="AR10" i="4"/>
  <c r="AS28" i="4" s="1"/>
  <c r="AR22" i="5"/>
  <c r="AR23" i="5"/>
  <c r="AR24" i="5"/>
  <c r="AR25" i="5"/>
  <c r="AR26" i="5"/>
  <c r="AR13" i="5"/>
  <c r="AR14" i="5"/>
  <c r="AR15" i="5"/>
  <c r="AR16" i="5"/>
  <c r="AR17" i="5"/>
  <c r="AR9" i="5"/>
  <c r="AS27" i="5" s="1"/>
  <c r="AS18" i="5" l="1"/>
  <c r="AR24" i="4"/>
  <c r="AS33" i="4" s="1"/>
  <c r="AQ23" i="4"/>
  <c r="AR32" i="4" s="1"/>
  <c r="AQ21" i="4"/>
  <c r="AR31" i="4" s="1"/>
  <c r="AQ19" i="4"/>
  <c r="AR30" i="4" s="1"/>
  <c r="AQ15" i="4"/>
  <c r="AR29" i="4" s="1"/>
  <c r="AQ10" i="4"/>
  <c r="AR28" i="4" s="1"/>
  <c r="AQ22" i="5"/>
  <c r="AQ23" i="5"/>
  <c r="AQ24" i="5"/>
  <c r="AQ25" i="5"/>
  <c r="AQ26" i="5"/>
  <c r="AQ13" i="5"/>
  <c r="AQ14" i="5"/>
  <c r="AQ15" i="5"/>
  <c r="AQ16" i="5"/>
  <c r="AQ17" i="5"/>
  <c r="AQ9" i="5"/>
  <c r="AR18" i="5" s="1"/>
  <c r="AR27" i="5" l="1"/>
  <c r="AQ24" i="4"/>
  <c r="AR33" i="4" s="1"/>
  <c r="AM65" i="4"/>
  <c r="AL65" i="4"/>
  <c r="AC65" i="4"/>
  <c r="AB65" i="4"/>
  <c r="AA65" i="4"/>
  <c r="T65" i="4"/>
  <c r="S65" i="4"/>
  <c r="R65" i="4"/>
  <c r="Q65" i="4"/>
  <c r="K65" i="4"/>
  <c r="J65" i="4"/>
  <c r="I65" i="4"/>
  <c r="H65" i="4"/>
  <c r="G65" i="4"/>
  <c r="F65" i="4"/>
  <c r="AL9" i="5" l="1"/>
  <c r="AM9" i="5"/>
  <c r="AN9" i="5"/>
  <c r="AO9" i="5"/>
  <c r="AP9" i="5"/>
  <c r="AP10" i="4"/>
  <c r="AQ28" i="4" s="1"/>
  <c r="AP15" i="4"/>
  <c r="AQ29" i="4" s="1"/>
  <c r="AP19" i="4"/>
  <c r="AQ30" i="4" s="1"/>
  <c r="AP23" i="4"/>
  <c r="AQ32" i="4" s="1"/>
  <c r="AP21" i="4"/>
  <c r="AQ31" i="4" s="1"/>
  <c r="AP22" i="5"/>
  <c r="AP23" i="5"/>
  <c r="AP24" i="5"/>
  <c r="AP25" i="5"/>
  <c r="AP26" i="5"/>
  <c r="AP13" i="5"/>
  <c r="AP14" i="5"/>
  <c r="AP15" i="5"/>
  <c r="AP16" i="5"/>
  <c r="AP17" i="5"/>
  <c r="AP27" i="5" l="1"/>
  <c r="AQ18" i="5"/>
  <c r="AQ27" i="5"/>
  <c r="AP18" i="5"/>
  <c r="AP24" i="4"/>
  <c r="AQ33" i="4" s="1"/>
  <c r="AO23" i="4"/>
  <c r="AP32" i="4" s="1"/>
  <c r="AO21" i="4"/>
  <c r="AP31" i="4" s="1"/>
  <c r="AO19" i="4"/>
  <c r="AP30" i="4" s="1"/>
  <c r="AO15" i="4"/>
  <c r="AP29" i="4" s="1"/>
  <c r="AO10" i="4"/>
  <c r="AP28" i="4" s="1"/>
  <c r="AO27" i="5"/>
  <c r="AO18" i="5"/>
  <c r="AO22" i="5"/>
  <c r="AO23" i="5"/>
  <c r="AO24" i="5"/>
  <c r="AO25" i="5"/>
  <c r="AO26" i="5"/>
  <c r="AO14" i="5"/>
  <c r="AO15" i="5"/>
  <c r="AO16" i="5"/>
  <c r="AO17" i="5"/>
  <c r="AO13" i="5"/>
  <c r="AO24" i="4" l="1"/>
  <c r="AP33" i="4" s="1"/>
  <c r="Z24" i="5"/>
  <c r="Z25" i="5"/>
  <c r="Z26" i="5"/>
  <c r="Z23" i="5"/>
  <c r="Z22" i="5"/>
  <c r="Y27" i="5"/>
  <c r="D23" i="5"/>
  <c r="O26" i="5"/>
  <c r="P26" i="5"/>
  <c r="Q26" i="5"/>
  <c r="R26" i="5"/>
  <c r="S26" i="5"/>
  <c r="T26" i="5"/>
  <c r="U26" i="5"/>
  <c r="V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N26" i="5"/>
  <c r="C25" i="5"/>
  <c r="D25" i="5"/>
  <c r="E24" i="5"/>
  <c r="F24" i="5"/>
  <c r="G24" i="5"/>
  <c r="H24" i="5"/>
  <c r="I24" i="5"/>
  <c r="J24" i="5"/>
  <c r="K24" i="5"/>
  <c r="L24" i="5"/>
  <c r="E25" i="5"/>
  <c r="F25" i="5"/>
  <c r="G25" i="5"/>
  <c r="H25" i="5"/>
  <c r="I25" i="5"/>
  <c r="J25" i="5"/>
  <c r="K25" i="5"/>
  <c r="L25" i="5"/>
  <c r="N24" i="5"/>
  <c r="O24" i="5"/>
  <c r="P24" i="5"/>
  <c r="Q24" i="5"/>
  <c r="R24" i="5"/>
  <c r="S24" i="5"/>
  <c r="T24" i="5"/>
  <c r="U24" i="5"/>
  <c r="V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N25" i="5"/>
  <c r="O25" i="5"/>
  <c r="P25" i="5"/>
  <c r="Q25" i="5"/>
  <c r="R25" i="5"/>
  <c r="S25" i="5"/>
  <c r="T25" i="5"/>
  <c r="U25" i="5"/>
  <c r="V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M24" i="5"/>
  <c r="M25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E23" i="5"/>
  <c r="F23" i="5"/>
  <c r="G23" i="5"/>
  <c r="H23" i="5"/>
  <c r="I23" i="5"/>
  <c r="J23" i="5"/>
  <c r="K23" i="5"/>
  <c r="L23" i="5"/>
  <c r="M23" i="5"/>
  <c r="N23" i="5"/>
  <c r="P23" i="5"/>
  <c r="Q23" i="5"/>
  <c r="R23" i="5"/>
  <c r="S23" i="5"/>
  <c r="T23" i="5"/>
  <c r="U23" i="5"/>
  <c r="V23" i="5"/>
  <c r="O23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F22" i="5"/>
  <c r="G22" i="5"/>
  <c r="H22" i="5"/>
  <c r="I22" i="5"/>
  <c r="J22" i="5"/>
  <c r="K22" i="5"/>
  <c r="L22" i="5"/>
  <c r="N22" i="5"/>
  <c r="O22" i="5"/>
  <c r="P22" i="5"/>
  <c r="Q22" i="5"/>
  <c r="R22" i="5"/>
  <c r="S22" i="5"/>
  <c r="T22" i="5"/>
  <c r="U22" i="5"/>
  <c r="V22" i="5"/>
  <c r="M22" i="5"/>
  <c r="Y18" i="5" l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V17" i="5"/>
  <c r="U17" i="5"/>
  <c r="T17" i="5"/>
  <c r="S17" i="5"/>
  <c r="R17" i="5"/>
  <c r="Q17" i="5"/>
  <c r="P17" i="5"/>
  <c r="O17" i="5"/>
  <c r="N17" i="5"/>
  <c r="M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N15" i="5"/>
  <c r="AM15" i="5"/>
  <c r="AL15" i="5"/>
  <c r="AK15" i="5"/>
  <c r="AJ15" i="5"/>
  <c r="AI15" i="5"/>
  <c r="AG15" i="5"/>
  <c r="AF15" i="5"/>
  <c r="AE15" i="5"/>
  <c r="AD15" i="5"/>
  <c r="AC15" i="5"/>
  <c r="AB15" i="5"/>
  <c r="AA15" i="5"/>
  <c r="Z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K9" i="5"/>
  <c r="AJ9" i="5"/>
  <c r="AI9" i="5"/>
  <c r="AH9" i="5"/>
  <c r="AG9" i="5"/>
  <c r="AF9" i="5"/>
  <c r="AE9" i="5"/>
  <c r="AD9" i="5"/>
  <c r="AC9" i="5"/>
  <c r="AB9" i="5"/>
  <c r="AA9" i="5"/>
  <c r="Z9" i="5"/>
  <c r="Z27" i="5" s="1"/>
  <c r="V9" i="5"/>
  <c r="U9" i="5"/>
  <c r="T9" i="5"/>
  <c r="S9" i="5"/>
  <c r="R9" i="5"/>
  <c r="Q9" i="5"/>
  <c r="P9" i="5"/>
  <c r="O9" i="5"/>
  <c r="N9" i="5"/>
  <c r="M9" i="5"/>
  <c r="L9" i="5"/>
  <c r="L27" i="5" s="1"/>
  <c r="K9" i="5"/>
  <c r="J9" i="5"/>
  <c r="I9" i="5"/>
  <c r="H9" i="5"/>
  <c r="G9" i="5"/>
  <c r="F9" i="5"/>
  <c r="E9" i="5"/>
  <c r="D9" i="5"/>
  <c r="D27" i="5" s="1"/>
  <c r="C9" i="5"/>
  <c r="B9" i="5"/>
  <c r="V30" i="4"/>
  <c r="U30" i="4"/>
  <c r="T30" i="4"/>
  <c r="S30" i="4"/>
  <c r="V29" i="4"/>
  <c r="U29" i="4"/>
  <c r="T29" i="4"/>
  <c r="S29" i="4"/>
  <c r="V28" i="4"/>
  <c r="U28" i="4"/>
  <c r="T28" i="4"/>
  <c r="S28" i="4"/>
  <c r="AN23" i="4"/>
  <c r="AO32" i="4" s="1"/>
  <c r="AM23" i="4"/>
  <c r="AL23" i="4"/>
  <c r="AK23" i="4"/>
  <c r="AJ23" i="4"/>
  <c r="AI23" i="4"/>
  <c r="AH23" i="4"/>
  <c r="AG23" i="4"/>
  <c r="AF23" i="4"/>
  <c r="AW65" i="4" s="1"/>
  <c r="AE23" i="4"/>
  <c r="AD23" i="4"/>
  <c r="AC23" i="4"/>
  <c r="AB23" i="4"/>
  <c r="AA23" i="4"/>
  <c r="Z23" i="4"/>
  <c r="Z32" i="4" s="1"/>
  <c r="X23" i="4"/>
  <c r="Y32" i="4" s="1"/>
  <c r="V23" i="4"/>
  <c r="U23" i="4"/>
  <c r="T23" i="4"/>
  <c r="S23" i="4"/>
  <c r="R23" i="4"/>
  <c r="AN21" i="4"/>
  <c r="AO31" i="4" s="1"/>
  <c r="AM21" i="4"/>
  <c r="AL21" i="4"/>
  <c r="AK21" i="4"/>
  <c r="AJ21" i="4"/>
  <c r="AI21" i="4"/>
  <c r="AH21" i="4"/>
  <c r="AG21" i="4"/>
  <c r="AF21" i="4"/>
  <c r="AV65" i="4" s="1"/>
  <c r="AE21" i="4"/>
  <c r="AD21" i="4"/>
  <c r="AC21" i="4"/>
  <c r="AB21" i="4"/>
  <c r="AA21" i="4"/>
  <c r="Z21" i="4"/>
  <c r="Y21" i="4"/>
  <c r="X21" i="4"/>
  <c r="V21" i="4"/>
  <c r="U21" i="4"/>
  <c r="T21" i="4"/>
  <c r="S21" i="4"/>
  <c r="R21" i="4"/>
  <c r="AN19" i="4"/>
  <c r="AO30" i="4" s="1"/>
  <c r="AM19" i="4"/>
  <c r="AL19" i="4"/>
  <c r="AK19" i="4"/>
  <c r="AJ19" i="4"/>
  <c r="AI19" i="4"/>
  <c r="AH19" i="4"/>
  <c r="AG19" i="4"/>
  <c r="AF19" i="4"/>
  <c r="AU65" i="4" s="1"/>
  <c r="AE19" i="4"/>
  <c r="AD19" i="4"/>
  <c r="AC19" i="4"/>
  <c r="AB19" i="4"/>
  <c r="AA19" i="4"/>
  <c r="Z19" i="4"/>
  <c r="Y19" i="4"/>
  <c r="X19" i="4"/>
  <c r="X30" i="4" s="1"/>
  <c r="AN15" i="4"/>
  <c r="AO29" i="4" s="1"/>
  <c r="AM15" i="4"/>
  <c r="AL15" i="4"/>
  <c r="AK15" i="4"/>
  <c r="AJ15" i="4"/>
  <c r="AI15" i="4"/>
  <c r="AH15" i="4"/>
  <c r="AG15" i="4"/>
  <c r="AF15" i="4"/>
  <c r="AT65" i="4" s="1"/>
  <c r="AE15" i="4"/>
  <c r="AD15" i="4"/>
  <c r="AC15" i="4"/>
  <c r="AB15" i="4"/>
  <c r="AA15" i="4"/>
  <c r="Z15" i="4"/>
  <c r="Y15" i="4"/>
  <c r="X15" i="4"/>
  <c r="X29" i="4" s="1"/>
  <c r="AN10" i="4"/>
  <c r="AO28" i="4" s="1"/>
  <c r="AM10" i="4"/>
  <c r="AL10" i="4"/>
  <c r="AK10" i="4"/>
  <c r="AJ10" i="4"/>
  <c r="AI10" i="4"/>
  <c r="AH10" i="4"/>
  <c r="AG10" i="4"/>
  <c r="AF10" i="4"/>
  <c r="AS65" i="4" s="1"/>
  <c r="AE10" i="4"/>
  <c r="AD10" i="4"/>
  <c r="AC10" i="4"/>
  <c r="AB10" i="4"/>
  <c r="AA10" i="4"/>
  <c r="Z10" i="4"/>
  <c r="Y10" i="4"/>
  <c r="X10" i="4"/>
  <c r="X28" i="4" s="1"/>
  <c r="AD24" i="3"/>
  <c r="AD20" i="3"/>
  <c r="AD21" i="3"/>
  <c r="AD22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19" i="3"/>
  <c r="AC24" i="3"/>
  <c r="AC20" i="3"/>
  <c r="AC21" i="3"/>
  <c r="AC22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19" i="3"/>
  <c r="AB24" i="3"/>
  <c r="AB20" i="3"/>
  <c r="AB21" i="3"/>
  <c r="AB22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19" i="3"/>
  <c r="AA24" i="3"/>
  <c r="AA20" i="3"/>
  <c r="AA21" i="3"/>
  <c r="AA22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19" i="3"/>
  <c r="Z19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0" i="3"/>
  <c r="Z21" i="3"/>
  <c r="Z22" i="3"/>
  <c r="Y24" i="3"/>
  <c r="Y20" i="3"/>
  <c r="Y21" i="3"/>
  <c r="Y22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19" i="3"/>
  <c r="I24" i="3"/>
  <c r="I25" i="3"/>
  <c r="I26" i="3"/>
  <c r="I27" i="3"/>
  <c r="I28" i="3"/>
  <c r="W28" i="3" s="1"/>
  <c r="I29" i="3"/>
  <c r="I30" i="3"/>
  <c r="W30" i="3" s="1"/>
  <c r="I31" i="3"/>
  <c r="W31" i="3" s="1"/>
  <c r="I32" i="3"/>
  <c r="N24" i="3"/>
  <c r="N25" i="3"/>
  <c r="W25" i="3" s="1"/>
  <c r="N26" i="3"/>
  <c r="N27" i="3"/>
  <c r="N28" i="3"/>
  <c r="V24" i="3"/>
  <c r="V26" i="3"/>
  <c r="V27" i="3"/>
  <c r="V28" i="3"/>
  <c r="T24" i="3"/>
  <c r="T25" i="3"/>
  <c r="T26" i="3"/>
  <c r="T27" i="3"/>
  <c r="T28" i="3"/>
  <c r="V29" i="3"/>
  <c r="T29" i="3"/>
  <c r="N29" i="3"/>
  <c r="W18" i="3"/>
  <c r="W19" i="3"/>
  <c r="W20" i="3"/>
  <c r="W21" i="3"/>
  <c r="W22" i="3"/>
  <c r="W32" i="3"/>
  <c r="W33" i="3"/>
  <c r="W34" i="3"/>
  <c r="W35" i="3"/>
  <c r="W36" i="3"/>
  <c r="W37" i="3"/>
  <c r="W38" i="3"/>
  <c r="W39" i="3"/>
  <c r="T19" i="3"/>
  <c r="T20" i="3"/>
  <c r="T21" i="3"/>
  <c r="T22" i="3"/>
  <c r="T30" i="3"/>
  <c r="T31" i="3"/>
  <c r="T32" i="3"/>
  <c r="T33" i="3"/>
  <c r="T34" i="3"/>
  <c r="T35" i="3"/>
  <c r="T36" i="3"/>
  <c r="T37" i="3"/>
  <c r="T38" i="3"/>
  <c r="T39" i="3"/>
  <c r="T40" i="3"/>
  <c r="T18" i="3"/>
  <c r="V19" i="3"/>
  <c r="V20" i="3"/>
  <c r="V21" i="3"/>
  <c r="V22" i="3"/>
  <c r="V30" i="3"/>
  <c r="V31" i="3"/>
  <c r="V32" i="3"/>
  <c r="V33" i="3"/>
  <c r="V34" i="3"/>
  <c r="V35" i="3"/>
  <c r="V36" i="3"/>
  <c r="V37" i="3"/>
  <c r="V38" i="3"/>
  <c r="V39" i="3"/>
  <c r="V40" i="3"/>
  <c r="V18" i="3"/>
  <c r="N39" i="3"/>
  <c r="N40" i="3"/>
  <c r="N38" i="3"/>
  <c r="N37" i="3"/>
  <c r="N36" i="3"/>
  <c r="N35" i="3"/>
  <c r="N34" i="3"/>
  <c r="N33" i="3"/>
  <c r="N32" i="3"/>
  <c r="N31" i="3"/>
  <c r="N30" i="3"/>
  <c r="I33" i="3"/>
  <c r="I34" i="3"/>
  <c r="I35" i="3"/>
  <c r="I36" i="3"/>
  <c r="I37" i="3"/>
  <c r="I38" i="3"/>
  <c r="I39" i="3"/>
  <c r="I40" i="3"/>
  <c r="W40" i="3"/>
  <c r="R24" i="3"/>
  <c r="R25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AE32" i="4" l="1"/>
  <c r="AI27" i="5"/>
  <c r="AB27" i="5"/>
  <c r="AJ27" i="5"/>
  <c r="H27" i="5"/>
  <c r="T27" i="5"/>
  <c r="AM32" i="4"/>
  <c r="V32" i="4"/>
  <c r="AB31" i="4"/>
  <c r="AJ31" i="4"/>
  <c r="AC31" i="4"/>
  <c r="AK31" i="4"/>
  <c r="S32" i="4"/>
  <c r="R24" i="4"/>
  <c r="AA24" i="4"/>
  <c r="T31" i="4"/>
  <c r="Z31" i="4"/>
  <c r="Z29" i="4"/>
  <c r="AH31" i="4"/>
  <c r="AG29" i="4"/>
  <c r="AK32" i="4"/>
  <c r="Y29" i="4"/>
  <c r="AC32" i="4"/>
  <c r="Y31" i="4"/>
  <c r="AG31" i="4"/>
  <c r="AN29" i="4"/>
  <c r="AF32" i="4"/>
  <c r="AN32" i="4"/>
  <c r="AE30" i="4"/>
  <c r="AA29" i="4"/>
  <c r="AK29" i="4"/>
  <c r="AD29" i="4"/>
  <c r="AL29" i="4"/>
  <c r="AE27" i="5"/>
  <c r="AM27" i="5"/>
  <c r="R27" i="5"/>
  <c r="AC18" i="5"/>
  <c r="AC27" i="5"/>
  <c r="AK18" i="5"/>
  <c r="AK27" i="5"/>
  <c r="AD18" i="5"/>
  <c r="AD27" i="5"/>
  <c r="AL18" i="5"/>
  <c r="AL27" i="5"/>
  <c r="E27" i="5"/>
  <c r="M27" i="5"/>
  <c r="U27" i="5"/>
  <c r="AF18" i="5"/>
  <c r="AF27" i="5"/>
  <c r="AN18" i="5"/>
  <c r="AN27" i="5"/>
  <c r="AG27" i="5"/>
  <c r="AH27" i="5"/>
  <c r="AA27" i="5"/>
  <c r="I18" i="5"/>
  <c r="I27" i="5"/>
  <c r="Q18" i="5"/>
  <c r="Q27" i="5"/>
  <c r="C27" i="5"/>
  <c r="K27" i="5"/>
  <c r="S27" i="5"/>
  <c r="F18" i="5"/>
  <c r="F27" i="5"/>
  <c r="N18" i="5"/>
  <c r="N27" i="5"/>
  <c r="X18" i="5"/>
  <c r="V27" i="5"/>
  <c r="J18" i="5"/>
  <c r="J27" i="5"/>
  <c r="G18" i="5"/>
  <c r="G27" i="5"/>
  <c r="O18" i="5"/>
  <c r="O27" i="5"/>
  <c r="P27" i="5"/>
  <c r="D18" i="5"/>
  <c r="L18" i="5"/>
  <c r="T18" i="5"/>
  <c r="E18" i="5"/>
  <c r="M18" i="5"/>
  <c r="U18" i="5"/>
  <c r="AE18" i="5"/>
  <c r="AM18" i="5"/>
  <c r="H18" i="5"/>
  <c r="P18" i="5"/>
  <c r="AA18" i="5"/>
  <c r="AI18" i="5"/>
  <c r="R18" i="5"/>
  <c r="AB18" i="5"/>
  <c r="AJ18" i="5"/>
  <c r="Z28" i="4"/>
  <c r="AH28" i="4"/>
  <c r="AG18" i="5"/>
  <c r="Z18" i="5"/>
  <c r="AH18" i="5"/>
  <c r="C18" i="5"/>
  <c r="K18" i="5"/>
  <c r="S18" i="5"/>
  <c r="V18" i="5"/>
  <c r="U32" i="4"/>
  <c r="T32" i="4"/>
  <c r="AD24" i="4"/>
  <c r="AL24" i="4"/>
  <c r="U24" i="4"/>
  <c r="AF30" i="4"/>
  <c r="AN30" i="4"/>
  <c r="Y30" i="4"/>
  <c r="AG30" i="4"/>
  <c r="AA30" i="4"/>
  <c r="AI30" i="4"/>
  <c r="AI24" i="4"/>
  <c r="AI29" i="4"/>
  <c r="AB29" i="4"/>
  <c r="AJ29" i="4"/>
  <c r="AC29" i="4"/>
  <c r="AK28" i="4"/>
  <c r="AC28" i="4"/>
  <c r="AB24" i="4"/>
  <c r="AJ24" i="4"/>
  <c r="Z30" i="4"/>
  <c r="AH30" i="4"/>
  <c r="S24" i="4"/>
  <c r="AB30" i="4"/>
  <c r="AD31" i="4"/>
  <c r="AE28" i="4"/>
  <c r="AM28" i="4"/>
  <c r="AC30" i="4"/>
  <c r="AK30" i="4"/>
  <c r="V31" i="4"/>
  <c r="AE31" i="4"/>
  <c r="AM31" i="4"/>
  <c r="AH32" i="4"/>
  <c r="V24" i="4"/>
  <c r="AJ30" i="4"/>
  <c r="AF28" i="4"/>
  <c r="AN28" i="4"/>
  <c r="AE24" i="4"/>
  <c r="AM24" i="4"/>
  <c r="AD30" i="4"/>
  <c r="AL30" i="4"/>
  <c r="AN31" i="4"/>
  <c r="AB32" i="4"/>
  <c r="AJ32" i="4"/>
  <c r="T24" i="4"/>
  <c r="Y28" i="4"/>
  <c r="AG28" i="4"/>
  <c r="AF29" i="4"/>
  <c r="AM30" i="4"/>
  <c r="AL31" i="4"/>
  <c r="AG32" i="4"/>
  <c r="AL32" i="4"/>
  <c r="AF24" i="4"/>
  <c r="AI28" i="4"/>
  <c r="S31" i="4"/>
  <c r="Y24" i="4"/>
  <c r="AG24" i="4"/>
  <c r="AB28" i="4"/>
  <c r="AJ28" i="4"/>
  <c r="AE29" i="4"/>
  <c r="AM29" i="4"/>
  <c r="X32" i="4"/>
  <c r="AD32" i="4"/>
  <c r="X24" i="4"/>
  <c r="Z24" i="4"/>
  <c r="AH24" i="4"/>
  <c r="U31" i="4"/>
  <c r="AI31" i="4"/>
  <c r="AA28" i="4"/>
  <c r="AD28" i="4"/>
  <c r="AL28" i="4"/>
  <c r="AA31" i="4"/>
  <c r="AN24" i="4"/>
  <c r="AO33" i="4" s="1"/>
  <c r="AH29" i="4"/>
  <c r="X31" i="4"/>
  <c r="AF31" i="4"/>
  <c r="AA32" i="4"/>
  <c r="AI32" i="4"/>
  <c r="AC24" i="4"/>
  <c r="AK24" i="4"/>
  <c r="W24" i="3"/>
  <c r="W26" i="3"/>
  <c r="W27" i="3"/>
  <c r="W29" i="3"/>
  <c r="R35" i="3"/>
  <c r="I26" i="1"/>
  <c r="J26" i="1"/>
  <c r="K26" i="1"/>
  <c r="L26" i="1"/>
  <c r="M26" i="1"/>
  <c r="G26" i="1"/>
  <c r="G29" i="1"/>
  <c r="J3" i="1"/>
  <c r="L3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G2" i="1"/>
  <c r="G3" i="1"/>
  <c r="G4" i="1"/>
  <c r="G5" i="1"/>
  <c r="G6" i="1"/>
  <c r="G7" i="1"/>
  <c r="G8" i="1"/>
  <c r="G9" i="1"/>
  <c r="G10" i="1"/>
  <c r="G11" i="1"/>
  <c r="G12" i="1"/>
  <c r="G13" i="1"/>
  <c r="S33" i="4" l="1"/>
  <c r="AB33" i="4"/>
  <c r="X33" i="4"/>
  <c r="AJ33" i="4"/>
  <c r="V33" i="4"/>
  <c r="AE33" i="4"/>
  <c r="AF33" i="4"/>
  <c r="AM33" i="4"/>
  <c r="T33" i="4"/>
  <c r="AI33" i="4"/>
  <c r="U33" i="4"/>
  <c r="AK33" i="4"/>
  <c r="Y33" i="4"/>
  <c r="AC33" i="4"/>
  <c r="AG33" i="4"/>
  <c r="AN33" i="4"/>
  <c r="Z33" i="4"/>
  <c r="AD33" i="4"/>
  <c r="AL33" i="4"/>
  <c r="AH33" i="4"/>
  <c r="AA33" i="4"/>
  <c r="N25" i="1"/>
  <c r="C14" i="2"/>
  <c r="D14" i="2"/>
  <c r="E14" i="2"/>
  <c r="F14" i="2"/>
  <c r="B14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B8" i="2"/>
  <c r="B9" i="2"/>
  <c r="B10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B5" i="2"/>
  <c r="B6" i="2"/>
  <c r="B7" i="2"/>
  <c r="B3" i="2"/>
  <c r="I40" i="1"/>
  <c r="J40" i="1"/>
  <c r="K40" i="1"/>
  <c r="L40" i="1"/>
  <c r="M40" i="1"/>
  <c r="G40" i="1"/>
  <c r="L15" i="1" l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5" i="1"/>
  <c r="I16" i="1" l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K16" i="1"/>
  <c r="K17" i="1"/>
  <c r="K18" i="1"/>
  <c r="K19" i="1"/>
  <c r="K20" i="1"/>
  <c r="K21" i="1"/>
  <c r="K2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5" i="1"/>
  <c r="G14" i="1"/>
  <c r="G15" i="1"/>
  <c r="G16" i="1"/>
  <c r="G17" i="1"/>
  <c r="G18" i="1"/>
  <c r="G19" i="1"/>
  <c r="G20" i="1"/>
  <c r="G21" i="1"/>
  <c r="G22" i="1"/>
  <c r="G23" i="1"/>
  <c r="G39" i="1"/>
  <c r="G30" i="1"/>
  <c r="G31" i="1"/>
  <c r="G32" i="1"/>
  <c r="G33" i="1"/>
  <c r="G34" i="1"/>
  <c r="G35" i="1"/>
  <c r="G36" i="1"/>
  <c r="G37" i="1"/>
  <c r="G38" i="1"/>
  <c r="G27" i="1"/>
  <c r="G28" i="1"/>
  <c r="N39" i="1" l="1"/>
  <c r="G27" i="2"/>
  <c r="N40" i="1"/>
  <c r="G28" i="2"/>
  <c r="G3" i="2"/>
  <c r="N15" i="1"/>
  <c r="N36" i="1"/>
  <c r="G24" i="2"/>
  <c r="G22" i="2"/>
  <c r="N34" i="1"/>
  <c r="G17" i="2"/>
  <c r="N29" i="1"/>
  <c r="G4" i="2"/>
  <c r="N16" i="1"/>
  <c r="G21" i="2"/>
  <c r="N33" i="1"/>
  <c r="G5" i="2"/>
  <c r="N17" i="1"/>
  <c r="G23" i="2"/>
  <c r="N35" i="1"/>
  <c r="N24" i="1"/>
  <c r="N22" i="1"/>
  <c r="G10" i="2"/>
  <c r="G16" i="2"/>
  <c r="N28" i="1"/>
  <c r="G15" i="2"/>
  <c r="N27" i="1"/>
  <c r="G8" i="2"/>
  <c r="N20" i="1"/>
  <c r="G14" i="2"/>
  <c r="N26" i="1"/>
  <c r="G19" i="2"/>
  <c r="N31" i="1"/>
  <c r="G7" i="2"/>
  <c r="N19" i="1"/>
  <c r="G25" i="2"/>
  <c r="N37" i="1"/>
  <c r="N21" i="1"/>
  <c r="G9" i="2"/>
  <c r="N32" i="1"/>
  <c r="G20" i="2"/>
  <c r="G26" i="2"/>
  <c r="N38" i="1"/>
  <c r="G18" i="2"/>
  <c r="N30" i="1"/>
  <c r="G6" i="2"/>
  <c r="N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DF77B255-CF60-4803-8EF0-D4AEEBB24AF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BF77E683-DA03-4D17-9C2A-49120EFF898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684A5517-7C83-43DB-A212-DB8D8D2461A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20369E2-46FE-491A-A866-0E0878CC0C5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647A4AF7-59B6-4FDE-A0BD-AA92F444558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A4FBB89D-602E-4819-8A04-1D3F5688A0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0EF7CDDB-2F3E-4436-A831-E51EC499CD4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BFFE6714-0056-4D70-869F-85DA72F9AEC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8AE717A2-12E7-4F24-873A-3C2DC48D702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9FA6CB67-06A7-4EAB-B383-39C166D62C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08FEB19-C7CA-43C8-B1DE-DA1894C5C57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7D812357-3CB8-4003-AE65-4473EECF163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07AF503E-AC31-4709-94F1-A3586421522A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04E76952-B913-4D9D-B993-2ED577277F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H1" authorId="0" shapeId="0" xr:uid="{D1ED0BAF-8054-4857-A7FC-03B7A6676E2F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O1" authorId="0" shapeId="0" xr:uid="{60B0FAA1-2EAD-498C-88E9-1AE0211F4D93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V1" authorId="0" shapeId="0" xr:uid="{44D8E542-1B7F-4425-8CA7-E2D3A185667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K1" authorId="0" shapeId="0" xr:uid="{E94B25EB-05B1-42D9-AC64-51CF9BD7DED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X1" authorId="0" shapeId="0" xr:uid="{5D08D441-5597-4500-B225-AC5178C4D4D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F1" authorId="0" shapeId="0" xr:uid="{A2EDC615-E1C1-4C49-860F-89F09EDD2AE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F1" authorId="0" shapeId="0" xr:uid="{F5F30CFC-E0D1-40BE-9E6B-6DB3C90508C5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M1" authorId="0" shapeId="0" xr:uid="{E5D68C8A-6C2C-43A6-8F76-3E97ACFA77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T1" authorId="0" shapeId="0" xr:uid="{DEEEF404-6019-4386-B063-AF7A5520840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I1" authorId="0" shapeId="0" xr:uid="{610ED4AA-4CB3-470B-8759-8FCB9A199210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V1" authorId="0" shapeId="0" xr:uid="{0940B0A7-5296-4496-9B2D-B36C758FD53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D1" authorId="0" shapeId="0" xr:uid="{1FE710D8-2E9E-4958-90C6-856E1949525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472F3A96-DCEA-4508-A475-62A002841E9E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0F684DBB-2B84-4EAC-8C7A-DA40021D49B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4E59726C-B9F9-4EF6-8577-4E15A8EFB5EE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858D56D6-0DB5-4868-8E98-01C8F06CA7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E7E63B05-9764-4DE7-BCBA-270E0E8F9C23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1DC14CBA-71C2-4E1A-867A-3FA29D1F364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DBA72C46-F1B2-485F-B2EB-6316E97619A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C5AC81-9B6A-4105-8FF5-CD24E97A08D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0C97A5-D50C-495C-A511-107ED26FA6E9}" name="WorksheetConnection_Casos'T!$A$1:$AW$9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asosTA1AW91"/>
        </x15:connection>
      </ext>
    </extLst>
  </connection>
</connections>
</file>

<file path=xl/sharedStrings.xml><?xml version="1.0" encoding="utf-8"?>
<sst xmlns="http://schemas.openxmlformats.org/spreadsheetml/2006/main" count="655" uniqueCount="122">
  <si>
    <t>Fecha</t>
  </si>
  <si>
    <t>Guadalajara</t>
  </si>
  <si>
    <t>Albacete</t>
  </si>
  <si>
    <t>Ciudad Real</t>
  </si>
  <si>
    <t>Toledo</t>
  </si>
  <si>
    <t>Cuenca</t>
  </si>
  <si>
    <t>Total CLM</t>
  </si>
  <si>
    <t>Nuevos casos diarios</t>
  </si>
  <si>
    <t>CLM</t>
  </si>
  <si>
    <t>Refs.</t>
  </si>
  <si>
    <t>https://www.castillalamancha.es/actualidad/notasdeprensa/castilla-la-mancha-confirma-4512-casos-positivos-por-infecci%C3%B3n-de-coronavirus-covid-19</t>
  </si>
  <si>
    <t>https://www.castillalamancha.es/actualidad/notasdeprensa/236-personas-obtienen-el-alta-y-por-tanto-se-consideran-curados-de-la-infecci%C3%B3n-por-coronavirus-en</t>
  </si>
  <si>
    <t>https://www.castillalamancha.es/actualidad/notasdeprensa/ya-son-252-los-pacientes-dados-de-alta-por-infecci%C3%B3n-de-coronavirus-en-castilla-la-mancha</t>
  </si>
  <si>
    <t>https://www.castillalamancha.es/actualidad/notasdeprensa/el-n%C3%BAmero-de-casos-curados-en-castilla-la-mancha-asciende-cerca-de-300-personas</t>
  </si>
  <si>
    <t>https://www.castillalamancha.es/actualidad/notasdeprensa/cerca-de-400-pacientes-se-consideran-curados-de-la-infecci%C3%B3n-por-coronavirus-en-castilla-la-mancha</t>
  </si>
  <si>
    <t>https://www.castillalamancha.es/actualidad/notasdeprensa/101-altas-m%C3%A1s-en-las-%C3%BAltimas-veinticuatro-horas-elevan-cerca-de-quinientas-las-personas-que-se</t>
  </si>
  <si>
    <t>https://www.castillalamancha.es/actualidad/notasdeprensa/castilla-la-mancha-ya-tiene-registradas-579-altas-epidemiol%C3%B3gicas-por-infecci%C3%B3n-de-coronavirus</t>
  </si>
  <si>
    <t>https://www.castillalamancha.es/actualidad/notasdeprensa/657-personas-ya-han-obtenido-el-alta-epidemiol%C3%B3gica-por-infecci%C3%B3n-de-coronavirus-en-castilla-la</t>
  </si>
  <si>
    <t>https://www.castillalamancha.es/actualidad/notasdeprensa/el-n%C3%BAmero-de-altas-epidemiol%C3%B3gicas-por-covid-19-supera-las-1100-en-castilla-la-mancha</t>
  </si>
  <si>
    <t>https://www.castillalamancha.es/actualidad/notasdeprensa/el-n%C3%BAmero-de-altas-epidemiol%C3%B3gicas-en-castilla-la-mancha-asciende-1259-personas</t>
  </si>
  <si>
    <t>https://www.castillalamancha.es/actualidad/notasdeprensa/el-n%C3%BAmero-de-altas-epidemiol%C3%B3gicas-dobla-al-n%C3%BAmero-de-fallecimientos-en-las-%C3%BAltimas-24-horas</t>
  </si>
  <si>
    <t>https://www.castillalamancha.es/actualidad/notasdeprensa/177-hospitalizados-menos-y-204-altas-epidemiol%C3%B3gicas-en-las-%C3%BAltimas-24-horas-alivian-la-presi%C3%B3n</t>
  </si>
  <si>
    <t>https://www.castillalamancha.es/actualidad/notasdeprensa/castilla-la-mancha-confirma-3383-casos-positivos-por-infecci%C3%B3n-de-covid-19</t>
  </si>
  <si>
    <t>https://www.castillalamancha.es/actualidad/notasdeprensa/castilla-la-mancha-registr%C3%B3-en-el-d%C3%ADa-de-ayer-m%C3%A1s-altas-hospitalarias-que-fallecimientos-por</t>
  </si>
  <si>
    <t>https://www.castillalamancha.es/actualidad/notasdeprensa/castilla-la-mancha-confirma-2780-casos-positivos-por-infecci%C3%B3n-de-coronavirus-covid-19</t>
  </si>
  <si>
    <t>https://www.castillalamancha.es/actualidad/notasdeprensa/castilla-la-mancha-confirma-2465-casos-positivos-por-infecci%C3%B3n-de-coronavirus-covid-19</t>
  </si>
  <si>
    <t>https://www.castillalamancha.es/actualidad/notasdeprensa/castilla-la-mancha-confirma-2078-casos-positivos-por-infecci%C3%B3n-de-covid-19</t>
  </si>
  <si>
    <t>https://www.castillalamancha.es/actualidad/notasdeprensa/castilla-la-mancha-confirma-1819-casos-positivos-por-infecci%C3%B3n-de-coronavirus-covid-19</t>
  </si>
  <si>
    <t>https://www.castillalamancha.es/actualidad/notasdeprensa/castilla-la-mancha-confirma-1423-casos-positivos-por-infecci%C3%B3n-de-coronavirus-covid-19</t>
  </si>
  <si>
    <t>https://www.castillalamancha.es/actualidad/notasdeprensa/castilla-la-mancha-supera-el-millar-de-casos-confirmados-por-infecci%C3%B3n-de-coronavirus-covid-19</t>
  </si>
  <si>
    <t>https://www.castillalamancha.es/actualidad/notasdeprensa/castilla-la-mancha-eleva-801-los-casos-confirmados-por-coronavirus-en-la-comunidad</t>
  </si>
  <si>
    <t>https://www.castillalamancha.es/actualidad/notasdeprensa/castilla-la-mancha-registra-662-casos-confirmados-por-coronavirus</t>
  </si>
  <si>
    <t>https://www.castillalamancha.es/actualidad/notasdeprensa/castilla-la-mancha-confirma-567-casos-confirmados-por-coronavirus-y-eleva-17-los-fallecimientos-en</t>
  </si>
  <si>
    <t>https://www.castillalamancha.es/actualidad/notasdeprensa/se-elevan-401-los-casos-confirmados-por-coronavirus-en-castilla-la-mancha-con-12-de-ellos-ya-curados</t>
  </si>
  <si>
    <t>https://www.castillalamancha.es/actualidad/notasdeprensa/castilla-la-mancha-eleva-el-n%C3%BAmero-de-casos-confirmados-por-infecci%C3%B3n-de-coronavirus-289-casos</t>
  </si>
  <si>
    <t>https://www.castillalamancha.es/actualidad/notasdeprensa/castilla-la-mancha-confirma-194-casos-positivos-por-infecci%C3%B3n-de-coronavirus-covid-19</t>
  </si>
  <si>
    <t>https://www.castillalamancha.es/actualidad/notasdeprensa/castilla-la-mancha-eleva-el-n%C3%BAmero-de-casos-positivos-por-infecci%C3%B3n-de-coronavirus-71</t>
  </si>
  <si>
    <t>https://www.castillalamancha.es/actualidad/notasdeprensa/castilla-la-mancha-alcanza-los-39-casos-positivos-por-coronavirus-covid-19</t>
  </si>
  <si>
    <t>https://www.castillalamancha.es/actualidad/notasdeprensa/los-casos-confirmados-por-coronavirus-en-castilla-la-mancha-ascienden-26-mientras-que-los-dos</t>
  </si>
  <si>
    <t>https://www.castillalamancha.es/actualidad/notasdeprensa/castilla-la-mancha-anuncia-cinco-nuevos-casos-positivos-por-infecci%C3%B3n-de-coronavirus-covid-19</t>
  </si>
  <si>
    <t>https://www.castillalamancha.es/actualidad/notasdeprensa/castilla-la-mancha-notifica-un-caso-positivo-m%C3%A1s-coronavirus-covid-19</t>
  </si>
  <si>
    <t>https://www.castillalamancha.es/actualidad/notasdeprensa/el-gobierno-de-castilla-la-mancha-eleva-15-el-n%C3%BAmero-de-casos-positivos-por-coronavirus-en-la-regi%C3%B3n</t>
  </si>
  <si>
    <t>https://www.castillalamancha.es/actualidad/notasdeprensa/castilla-la-mancha-confirma-un-nuevo-caso-positivo-de-infecci%C3%B3n-por-coronavirus</t>
  </si>
  <si>
    <t>https://www.castillalamancha.es/actualidad/notasdeprensa/se-elevan-12-los-casos-positivos-por-coronavirus-en-castilla-la-mancha</t>
  </si>
  <si>
    <t>https://www.castillalamancha.es/actualidad/notasdeprensa/la-anal%C3%ADtica-confirma-el-primer-caso-positivo-por-coronavirus-en-castilla-la-mancha</t>
  </si>
  <si>
    <t>https://www.castillalamancha.es/actualidad/notasdeprensa/el-gobierno-de-castilla-la-mancha-confirma-dos-nuevos-casos-por-coronavirus</t>
  </si>
  <si>
    <t>https://www.castillalamancha.es/actualidad/notasdeprensa/se-confirman-cuatro-casos-positivos-m%C3%A1s-por-coronavirus-en-castilla-la-mancha</t>
  </si>
  <si>
    <t>https://www.eldiario.es/clm/Cronografia-coronavirus-Castilla-La-Mancha-evolucion_0_1011399833.html</t>
  </si>
  <si>
    <t>H.N. Parapléjicos</t>
  </si>
  <si>
    <t>H.Toledo</t>
  </si>
  <si>
    <t>H. Talavera</t>
  </si>
  <si>
    <t>H. Tomelloso</t>
  </si>
  <si>
    <t>H. Manzanares</t>
  </si>
  <si>
    <t>H. U. CR</t>
  </si>
  <si>
    <t>H. Mancha Centro</t>
  </si>
  <si>
    <t>H. Puertollano</t>
  </si>
  <si>
    <t>H. Valdepeñas</t>
  </si>
  <si>
    <t>C. H. Albacete</t>
  </si>
  <si>
    <t>Almansa</t>
  </si>
  <si>
    <t>H. Villarrobledo</t>
  </si>
  <si>
    <t>H. Hellín</t>
  </si>
  <si>
    <t>H. Guadalajara</t>
  </si>
  <si>
    <t>H. Cuenca</t>
  </si>
  <si>
    <t>Nuevos CLM</t>
  </si>
  <si>
    <t>D</t>
  </si>
  <si>
    <t>L</t>
  </si>
  <si>
    <t>M</t>
  </si>
  <si>
    <t>X</t>
  </si>
  <si>
    <t>J</t>
  </si>
  <si>
    <t>V</t>
  </si>
  <si>
    <t>S</t>
  </si>
  <si>
    <t>Casos totales</t>
  </si>
  <si>
    <t>Inc. Casos</t>
  </si>
  <si>
    <t>Inc. CLM</t>
  </si>
  <si>
    <t>Diferencia día anterior</t>
  </si>
  <si>
    <t>https://www.castillalamancha.es/actualidad/notasdeprensa/contin%C3%BAa-descendiendo-el-n%C3%BAmero-de-hospitalizados-y-pacientes-cr%C3%ADticos-la-vez-que-aumentan-las-altas-1</t>
  </si>
  <si>
    <t>https://www.castillalamancha.es/actualidad/notasdeprensa/castilla-la-mancha-supera-las-2200-altas-epidemiol%C3%B3gicas-mientras-contin%C3%BAa-el-descenso-de-las</t>
  </si>
  <si>
    <t>https://www.castillalamancha.es/actualidad/notasdeprensa/160-altas-epidemiol%C3%B3gicas-m%C3%A1s-y-131-hospitalizados-menos-en-las-%C3%BAltimas-24-horas-alivian-la</t>
  </si>
  <si>
    <t>https://www.castillalamancha.es/actualidad/notasdeprensa/castilla-la-mancha-cumple-con-el-nuevo-protocolo-del-ministerio-de-sanidad-y-a%C3%B1ade-como-caso</t>
  </si>
  <si>
    <t>https://www.castillalamancha.es/actualidad/notasdeprensa/411-altas-m%C3%A1s-elevan-cerca-de-3000-las-personas-que-han-recibido-el-alta-epidemiol%C3%B3gica-en-castilla</t>
  </si>
  <si>
    <t>https://www.castillalamancha.es/actualidad/notasdeprensa/contin%C3%BAan-aumentando-el-n%C3%BAmero-de-altas-epidemiol%C3%B3gicas-y-disminuyendo-el-n%C3%BAmero-de-hospitalizados-y</t>
  </si>
  <si>
    <t>https://www.castillalamancha.es/actualidad/notasdeprensa/primer-d%C3%ADa-que-en-castilla-la-mancha-las-nuevas-altas-epidemiol%C3%B3gicas-superan-los-nuevos-casos</t>
  </si>
  <si>
    <t>https://www.castillalamancha.es/actualidad/notasdeprensa/tercer-d%C3%ADa-seguido-con-menos-de-1500-pacientes-hospitalizados-por-covid-19-en-la-red-de-hospitales</t>
  </si>
  <si>
    <t>https://www.castillalamancha.es/actualidad/notasdeprensa/un-d%C3%ADa-m%C3%A1s-castilla-la-mancha-tiene-m%C3%A1s-altas-epidemiol%C3%B3gicas-que-nuevos-casos-confirmados-por</t>
  </si>
  <si>
    <t>https://www.castillalamancha.es/actualidad/notasdeprensa/castilla-la-mancha-contin%C3%BAa-siendo-una-de-las-comunidades-aut%C3%B3nomas-que-m%C3%A1s-test-diagn%C3%B3sticos</t>
  </si>
  <si>
    <t>https://www.castillalamancha.es/actualidad/notasdeprensa/castilla-la-mancha-cuenta-con-1038-altas-epidemiol%C3%B3gicas-m%C3%A1s-desde-el-pasado-s%C3%A1bado</t>
  </si>
  <si>
    <t>https://www.castillalamancha.es/actualidad/notasdeprensa/el-n%C3%BAmero-de-altas-epidemiol%C3%B3gicas-dobla-al-n%C3%BAmero-de-fallecimientos-en-castilla-la-mancha</t>
  </si>
  <si>
    <t>https://www.castillalamancha.es/actualidad/notasdeprensa/castilla-la-mancha-supera-las-5200-altas-epidemiol%C3%B3gicas-la-vez-que-el-n%C3%BAmero-de-hospitalizados-baja</t>
  </si>
  <si>
    <t>https://www.castillalamancha.es/actualidad/notasdeprensa/castilla-la-mancha-supera-las-5300-altas-epidemiol%C3%B3gicas-desde-el-inicio-de-la-pandemia</t>
  </si>
  <si>
    <t>https://www.castillalamancha.es/actualidad/notasdeprensa/contin%C3%BAa-la-tendencia-de-m%C3%A1s-altas-epidemiol%C3%B3gicas-y-menos-hospitalizados-en-castilla-la-mancha-en</t>
  </si>
  <si>
    <t>https://www.castillalamancha.es/actualidad/notasdeprensa/contin%C3%BAan-descendiendo-el-n%C3%BAmero-de-hospitalizados-y-los-pacientes-que-necesitan-respirador-la-vez</t>
  </si>
  <si>
    <t>https://www.castillalamancha.es/actualidad/notasdeprensa/castilla-la-mancha-experimenta-una-gran-subida-alcanzando-las-3378-altas-epidemiol%C3%B3gicas-mientras</t>
  </si>
  <si>
    <t>https://www.castillalamancha.es/actualidad/notasdeprensa/un-total-de-222-altas-epidemiol%C3%B3gicas-m%C3%A1s-y-163-hospitalizados-menos-afianzan-el-cambio-de-tendencia</t>
  </si>
  <si>
    <t>https://www.castillalamancha.es/actualidad/notasdeprensa/m%C3%A1s-de-3800-altas-epidemiol%C3%B3gicas-y-la-mitad-de-hospitalizados-que-el-pasado-1-de-abril-radiograf%C3%ADa</t>
  </si>
  <si>
    <t>https://www.castillalamancha.es/actualidad/notasdeprensa/1598-altas-epidemiol%C3%B3gicas-m%C3%A1s-y-609-hospitalizados-menos-balance-asistencial-de-la-semana-en</t>
  </si>
  <si>
    <t>https://www.castillalamancha.es/actualidad/notasdeprensa/castilla-la-mancha-se-encuentra-por-debajo-de-la-media-nacional-respecto-al-n%C3%BAmero-reproductivo</t>
  </si>
  <si>
    <t>NO SE PUBLICARON DATOS</t>
  </si>
  <si>
    <t>Referencia/Nota de prensa</t>
  </si>
  <si>
    <t>https://www.castillalamancha.es/actualidad/notasdeprensa/castilla-la-mancha-supera-las-5500-altas-epidemiol%C3%B3gicas-y-baja-de-los-900-hospitalizados-en-la</t>
  </si>
  <si>
    <t>https://www.castillalamancha.es/actualidad/notasdeprensa/castilla-la-mancha-comienza-mayo-con-2459-hospitalizados-menos-y-5222-altas-epidemiol%C3%B3gicas-m%C3%A1s-que</t>
  </si>
  <si>
    <t>https://www.castillalamancha.es/actualidad/notasdeprensa/contin%C3%BAa-descendiendo-el-n%C3%BAmero-de-hospitalizados-y-pacientes-cr%C3%ADticos-mientras-las-altas</t>
  </si>
  <si>
    <t>https://www.castillalamancha.es/actualidad/notasdeprensa/la-semana-de-lucha-contra-la-pandemia-de-coronavirus-concluye-con-953-hospitalizados-menos-y-576</t>
  </si>
  <si>
    <t>https://www.castillalamancha.es/actualidad/notasdeprensa/las-altas-epidemiol%C3%B3gicas-rozan-las-5800-mientras-los-hospitalizados-bajan-de-700-en-la-lucha-contra</t>
  </si>
  <si>
    <t>https://www.castillalamancha.es/actualidad/notasdeprensa/las-altas-epidemiol%C3%B3gicas-superan-las-5820-y-el-n%C3%BAmero-de-hospitalizados-est%C3%A1-por-debajo-de-690-en</t>
  </si>
  <si>
    <t>Inc. Casos Activos</t>
  </si>
  <si>
    <t>Casos Activos Totales</t>
  </si>
  <si>
    <t>Nuevos Casos Activos</t>
  </si>
  <si>
    <t>Nuevas Altas Diarias</t>
  </si>
  <si>
    <t>Altas totales</t>
  </si>
  <si>
    <t>Fallecidos Totales</t>
  </si>
  <si>
    <t>Nuevos Fallecidos Diarios</t>
  </si>
  <si>
    <t>Inc. Fallecidos Diarios</t>
  </si>
  <si>
    <t>Inc. Altas Diarias</t>
  </si>
  <si>
    <t>Hospitalizados Totales</t>
  </si>
  <si>
    <t>https://www.castillalamancha.es/actualidad/notasdeprensa/el-n%C3%BAmero-de-personas-hospitalizadas-por-covid-19-en-castilla-la-mancha-se-sit%C3%BAa-niveles-del-20-de</t>
  </si>
  <si>
    <t>https://www.castillalamancha.es/actualidad/notasdeprensa/castilla-la-mancha-ya-ha-confirmado-16184-casos-trav%C3%A9s-de-las-pruebas-pcr-durante-la-pandemia-del</t>
  </si>
  <si>
    <t>https://www.castillalamancha.es/actualidad/notasdeprensa/16237-casos-de-coronavirus-han-sido-confirmados-trav%C3%A9s-de-pcr-en-castilla-la-mancha</t>
  </si>
  <si>
    <t>https://www.castillalamancha.es/actualidad/notasdeprensa/castilla-la-mancha-supera-las-6000-altas-epidemiol%C3%B3gicas-y-el-n%C3%BAmero-de-hospitalizados-desciende-de</t>
  </si>
  <si>
    <t>https://www.castillalamancha.es/actualidad/notasdeprensa/contin%C3%BAan-disminuyendo-las-personas-hospitalizadas-en-castilla-la-mancha-y-ya-hay-un-hospital-sin</t>
  </si>
  <si>
    <t>https://www.castillalamancha.es/actualidad/notasdeprensa/castilla-la-mancha-supera-las-6170-altas-epidemiol%C3%B3gicas-desde-el-inicio-de-la-pandemia</t>
  </si>
  <si>
    <t>https://www.castillalamancha.es/actualidad/notasdeprensa/castilla-la-mancha-supera-las-6200-altas-epidemiol%C3%B3gicas-y-el-n%C3%BAmero-de-hospitalizados-por-covid-19</t>
  </si>
  <si>
    <t>https://www.castillalamancha.es/actualidad/notasdeprensa/contin%C3%BAa-disminuyendo-el-n%C3%BAmero-de-hospitalizados-por-covid-19-y-de-personas-que-necesitan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</si>
</sst>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5EF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3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0" borderId="0" xfId="1"/>
    <xf numFmtId="0" fontId="3" fillId="0" borderId="0" xfId="0" applyFont="1" applyFill="1"/>
    <xf numFmtId="0" fontId="3" fillId="0" borderId="0" xfId="0" applyFont="1" applyFill="1" applyBorder="1"/>
    <xf numFmtId="0" fontId="0" fillId="4" borderId="0" xfId="0" applyFill="1" applyBorder="1"/>
    <xf numFmtId="0" fontId="0" fillId="0" borderId="0" xfId="0" applyFill="1"/>
    <xf numFmtId="0" fontId="2" fillId="5" borderId="0" xfId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3" fillId="2" borderId="0" xfId="0" applyFont="1" applyFill="1"/>
    <xf numFmtId="0" fontId="0" fillId="0" borderId="0" xfId="0" applyFont="1"/>
    <xf numFmtId="0" fontId="3" fillId="0" borderId="4" xfId="0" applyFont="1" applyFill="1" applyBorder="1"/>
    <xf numFmtId="0" fontId="0" fillId="0" borderId="4" xfId="0" applyBorder="1"/>
    <xf numFmtId="16" fontId="6" fillId="3" borderId="4" xfId="0" applyNumberFormat="1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textRotation="45"/>
    </xf>
    <xf numFmtId="16" fontId="6" fillId="6" borderId="4" xfId="0" applyNumberFormat="1" applyFont="1" applyFill="1" applyBorder="1" applyAlignment="1">
      <alignment textRotation="45"/>
    </xf>
    <xf numFmtId="16" fontId="6" fillId="7" borderId="4" xfId="0" applyNumberFormat="1" applyFont="1" applyFill="1" applyBorder="1" applyAlignment="1">
      <alignment textRotation="45"/>
    </xf>
    <xf numFmtId="16" fontId="5" fillId="8" borderId="4" xfId="0" applyNumberFormat="1" applyFont="1" applyFill="1" applyBorder="1" applyAlignment="1">
      <alignment textRotation="45"/>
    </xf>
    <xf numFmtId="164" fontId="0" fillId="0" borderId="4" xfId="2" applyNumberFormat="1" applyFont="1" applyBorder="1"/>
    <xf numFmtId="9" fontId="0" fillId="0" borderId="0" xfId="2" applyFont="1" applyFill="1" applyBorder="1"/>
    <xf numFmtId="0" fontId="1" fillId="2" borderId="6" xfId="0" applyFont="1" applyFill="1" applyBorder="1"/>
    <xf numFmtId="0" fontId="3" fillId="0" borderId="7" xfId="0" applyFont="1" applyFill="1" applyBorder="1"/>
    <xf numFmtId="0" fontId="0" fillId="0" borderId="7" xfId="0" applyBorder="1"/>
    <xf numFmtId="16" fontId="6" fillId="3" borderId="5" xfId="0" applyNumberFormat="1" applyFont="1" applyFill="1" applyBorder="1" applyAlignment="1">
      <alignment horizontal="center"/>
    </xf>
    <xf numFmtId="16" fontId="8" fillId="3" borderId="5" xfId="0" applyNumberFormat="1" applyFont="1" applyFill="1" applyBorder="1" applyAlignment="1">
      <alignment horizontal="center"/>
    </xf>
    <xf numFmtId="16" fontId="7" fillId="3" borderId="5" xfId="0" applyNumberFormat="1" applyFont="1" applyFill="1" applyBorder="1" applyAlignment="1">
      <alignment horizontal="center"/>
    </xf>
    <xf numFmtId="164" fontId="0" fillId="0" borderId="7" xfId="2" applyNumberFormat="1" applyFont="1" applyBorder="1"/>
    <xf numFmtId="0" fontId="1" fillId="9" borderId="8" xfId="0" applyFont="1" applyFill="1" applyBorder="1"/>
    <xf numFmtId="0" fontId="0" fillId="9" borderId="8" xfId="0" applyFill="1" applyBorder="1"/>
    <xf numFmtId="0" fontId="1" fillId="0" borderId="4" xfId="0" applyFont="1" applyFill="1" applyBorder="1"/>
    <xf numFmtId="0" fontId="0" fillId="0" borderId="4" xfId="0" applyFont="1" applyBorder="1"/>
    <xf numFmtId="0" fontId="1" fillId="9" borderId="9" xfId="0" applyFont="1" applyFill="1" applyBorder="1"/>
    <xf numFmtId="0" fontId="0" fillId="9" borderId="9" xfId="0" applyFill="1" applyBorder="1"/>
    <xf numFmtId="0" fontId="0" fillId="0" borderId="4" xfId="0" applyFill="1" applyBorder="1"/>
    <xf numFmtId="0" fontId="1" fillId="2" borderId="9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1" fillId="4" borderId="10" xfId="0" applyFont="1" applyFill="1" applyBorder="1"/>
    <xf numFmtId="0" fontId="6" fillId="4" borderId="11" xfId="0" applyFont="1" applyFill="1" applyBorder="1"/>
    <xf numFmtId="164" fontId="6" fillId="4" borderId="11" xfId="2" applyNumberFormat="1" applyFont="1" applyFill="1" applyBorder="1"/>
    <xf numFmtId="0" fontId="1" fillId="0" borderId="5" xfId="0" applyFont="1" applyFill="1" applyBorder="1"/>
    <xf numFmtId="0" fontId="1" fillId="4" borderId="11" xfId="0" applyFont="1" applyFill="1" applyBorder="1"/>
    <xf numFmtId="0" fontId="0" fillId="0" borderId="5" xfId="0" applyFill="1" applyBorder="1"/>
    <xf numFmtId="0" fontId="1" fillId="0" borderId="7" xfId="0" applyFont="1" applyFill="1" applyBorder="1"/>
    <xf numFmtId="0" fontId="3" fillId="2" borderId="4" xfId="0" applyFont="1" applyFill="1" applyBorder="1"/>
    <xf numFmtId="16" fontId="6" fillId="10" borderId="4" xfId="0" applyNumberFormat="1" applyFont="1" applyFill="1" applyBorder="1" applyAlignment="1">
      <alignment textRotation="45"/>
    </xf>
    <xf numFmtId="0" fontId="0" fillId="0" borderId="12" xfId="0" applyBorder="1"/>
    <xf numFmtId="16" fontId="6" fillId="2" borderId="4" xfId="0" applyNumberFormat="1" applyFont="1" applyFill="1" applyBorder="1" applyAlignment="1">
      <alignment textRotation="45"/>
    </xf>
    <xf numFmtId="10" fontId="0" fillId="0" borderId="7" xfId="2" applyNumberFormat="1" applyFont="1" applyBorder="1"/>
    <xf numFmtId="0" fontId="0" fillId="5" borderId="0" xfId="0" applyFill="1"/>
    <xf numFmtId="0" fontId="6" fillId="11" borderId="0" xfId="0" applyFont="1" applyFill="1"/>
    <xf numFmtId="164" fontId="0" fillId="0" borderId="0" xfId="2" applyNumberFormat="1" applyFont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AD5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</c:numCache>
            </c:numRef>
          </c:cat>
          <c:val>
            <c:numRef>
              <c:f>Hospitalizados!$B$10:$CA$10</c:f>
              <c:numCache>
                <c:formatCode>General</c:formatCode>
                <c:ptCount val="78"/>
                <c:pt idx="16">
                  <c:v>61</c:v>
                </c:pt>
                <c:pt idx="17">
                  <c:v>73</c:v>
                </c:pt>
                <c:pt idx="18">
                  <c:v>94</c:v>
                </c:pt>
                <c:pt idx="19">
                  <c:v>141</c:v>
                </c:pt>
                <c:pt idx="20">
                  <c:v>190</c:v>
                </c:pt>
                <c:pt idx="22">
                  <c:v>455</c:v>
                </c:pt>
                <c:pt idx="23">
                  <c:v>548</c:v>
                </c:pt>
                <c:pt idx="24">
                  <c:v>587</c:v>
                </c:pt>
                <c:pt idx="25">
                  <c:v>710</c:v>
                </c:pt>
                <c:pt idx="26">
                  <c:v>914</c:v>
                </c:pt>
                <c:pt idx="27">
                  <c:v>1012</c:v>
                </c:pt>
                <c:pt idx="28">
                  <c:v>1049</c:v>
                </c:pt>
                <c:pt idx="29">
                  <c:v>1130</c:v>
                </c:pt>
                <c:pt idx="30">
                  <c:v>1147</c:v>
                </c:pt>
                <c:pt idx="31">
                  <c:v>1199</c:v>
                </c:pt>
                <c:pt idx="32">
                  <c:v>1170</c:v>
                </c:pt>
                <c:pt idx="33">
                  <c:v>1182</c:v>
                </c:pt>
                <c:pt idx="34">
                  <c:v>1169</c:v>
                </c:pt>
                <c:pt idx="35">
                  <c:v>1070</c:v>
                </c:pt>
                <c:pt idx="36">
                  <c:v>1018</c:v>
                </c:pt>
                <c:pt idx="37">
                  <c:v>1017</c:v>
                </c:pt>
                <c:pt idx="38">
                  <c:v>972</c:v>
                </c:pt>
                <c:pt idx="39">
                  <c:v>903</c:v>
                </c:pt>
                <c:pt idx="40">
                  <c:v>804</c:v>
                </c:pt>
                <c:pt idx="41">
                  <c:v>736</c:v>
                </c:pt>
                <c:pt idx="42">
                  <c:v>680</c:v>
                </c:pt>
                <c:pt idx="43">
                  <c:v>699</c:v>
                </c:pt>
                <c:pt idx="44">
                  <c:v>663</c:v>
                </c:pt>
                <c:pt idx="45">
                  <c:v>636</c:v>
                </c:pt>
                <c:pt idx="46">
                  <c:v>594</c:v>
                </c:pt>
                <c:pt idx="47">
                  <c:v>549</c:v>
                </c:pt>
                <c:pt idx="48">
                  <c:v>535</c:v>
                </c:pt>
                <c:pt idx="49">
                  <c:v>493</c:v>
                </c:pt>
                <c:pt idx="50">
                  <c:v>487</c:v>
                </c:pt>
                <c:pt idx="51">
                  <c:v>478</c:v>
                </c:pt>
                <c:pt idx="52">
                  <c:v>448</c:v>
                </c:pt>
                <c:pt idx="53">
                  <c:v>438</c:v>
                </c:pt>
                <c:pt idx="54">
                  <c:v>405</c:v>
                </c:pt>
                <c:pt idx="55">
                  <c:v>387</c:v>
                </c:pt>
                <c:pt idx="56">
                  <c:v>345</c:v>
                </c:pt>
                <c:pt idx="57">
                  <c:v>335</c:v>
                </c:pt>
                <c:pt idx="58">
                  <c:v>330</c:v>
                </c:pt>
                <c:pt idx="59">
                  <c:v>324</c:v>
                </c:pt>
                <c:pt idx="60">
                  <c:v>298</c:v>
                </c:pt>
                <c:pt idx="61">
                  <c:v>281</c:v>
                </c:pt>
                <c:pt idx="62">
                  <c:v>251</c:v>
                </c:pt>
                <c:pt idx="63">
                  <c:v>250</c:v>
                </c:pt>
                <c:pt idx="64">
                  <c:v>236</c:v>
                </c:pt>
                <c:pt idx="65">
                  <c:v>238</c:v>
                </c:pt>
                <c:pt idx="66">
                  <c:v>240</c:v>
                </c:pt>
                <c:pt idx="67">
                  <c:v>252</c:v>
                </c:pt>
                <c:pt idx="68">
                  <c:v>231</c:v>
                </c:pt>
                <c:pt idx="69">
                  <c:v>220</c:v>
                </c:pt>
                <c:pt idx="70">
                  <c:v>177</c:v>
                </c:pt>
                <c:pt idx="71">
                  <c:v>179</c:v>
                </c:pt>
                <c:pt idx="72">
                  <c:v>173</c:v>
                </c:pt>
                <c:pt idx="7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A1E-B166-6FCE21B4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28400"/>
        <c:axId val="1920026528"/>
      </c:lineChart>
      <c:dateAx>
        <c:axId val="674028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26528"/>
        <c:crosses val="autoZero"/>
        <c:auto val="1"/>
        <c:lblOffset val="100"/>
        <c:baseTimeUnit val="days"/>
      </c:dateAx>
      <c:valAx>
        <c:axId val="1920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0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4-49DB-863C-80206021F0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4-49DB-863C-80206021F0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84-49DB-863C-80206021F0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1-4D68-AA7E-0B5F85509C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1-4D68-AA7E-0B5F85509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(Hospitalizados!$A$10,Hospitalizados!$A$15,Hospitalizados!$A$19,Hospitalizados!$A$21,Hospitalizados!$A$23)</c:f>
              <c:strCache>
                <c:ptCount val="5"/>
                <c:pt idx="0">
                  <c:v>Ciudad Real</c:v>
                </c:pt>
                <c:pt idx="1">
                  <c:v>Albacete</c:v>
                </c:pt>
                <c:pt idx="2">
                  <c:v>Toledo</c:v>
                </c:pt>
                <c:pt idx="3">
                  <c:v>Guadalajara</c:v>
                </c:pt>
                <c:pt idx="4">
                  <c:v>Cuenca</c:v>
                </c:pt>
              </c:strCache>
            </c:strRef>
          </c:cat>
          <c:val>
            <c:numRef>
              <c:f>Hospitalizados!$AS$65:$AW$65</c:f>
              <c:numCache>
                <c:formatCode>General</c:formatCode>
                <c:ptCount val="5"/>
                <c:pt idx="0">
                  <c:v>150</c:v>
                </c:pt>
                <c:pt idx="1">
                  <c:v>92</c:v>
                </c:pt>
                <c:pt idx="2">
                  <c:v>165</c:v>
                </c:pt>
                <c:pt idx="3">
                  <c:v>39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4-49DB-863C-8020602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Activos!$BD$1:$BW$1</c:f>
              <c:numCache>
                <c:formatCode>d\-mmm</c:formatCode>
                <c:ptCount val="20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43960</c:v>
                </c:pt>
                <c:pt idx="16">
                  <c:v>43961</c:v>
                </c:pt>
                <c:pt idx="17">
                  <c:v>43962</c:v>
                </c:pt>
                <c:pt idx="18">
                  <c:v>43963</c:v>
                </c:pt>
                <c:pt idx="19">
                  <c:v>43964</c:v>
                </c:pt>
              </c:numCache>
            </c:numRef>
          </c:cat>
          <c:val>
            <c:numRef>
              <c:f>Activos!$BD$6:$BW$6</c:f>
              <c:numCache>
                <c:formatCode>General</c:formatCode>
                <c:ptCount val="20"/>
                <c:pt idx="0">
                  <c:v>2212</c:v>
                </c:pt>
                <c:pt idx="1">
                  <c:v>2249</c:v>
                </c:pt>
                <c:pt idx="2">
                  <c:v>2309</c:v>
                </c:pt>
                <c:pt idx="3">
                  <c:v>2390</c:v>
                </c:pt>
                <c:pt idx="4">
                  <c:v>2427</c:v>
                </c:pt>
                <c:pt idx="5">
                  <c:v>2408</c:v>
                </c:pt>
                <c:pt idx="6">
                  <c:v>2433</c:v>
                </c:pt>
                <c:pt idx="7">
                  <c:v>2498</c:v>
                </c:pt>
                <c:pt idx="8">
                  <c:v>2601</c:v>
                </c:pt>
                <c:pt idx="9">
                  <c:v>2612</c:v>
                </c:pt>
                <c:pt idx="10">
                  <c:v>2607</c:v>
                </c:pt>
                <c:pt idx="11">
                  <c:v>2580</c:v>
                </c:pt>
                <c:pt idx="12">
                  <c:v>2593</c:v>
                </c:pt>
                <c:pt idx="13">
                  <c:v>2606</c:v>
                </c:pt>
                <c:pt idx="14">
                  <c:v>2628</c:v>
                </c:pt>
                <c:pt idx="15">
                  <c:v>2649</c:v>
                </c:pt>
                <c:pt idx="16">
                  <c:v>2708</c:v>
                </c:pt>
                <c:pt idx="17">
                  <c:v>2734</c:v>
                </c:pt>
                <c:pt idx="18">
                  <c:v>2742</c:v>
                </c:pt>
                <c:pt idx="19">
                  <c:v>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643-9956-E3D9A67BDE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Activos!$BD$1:$BW$1</c:f>
              <c:numCache>
                <c:formatCode>d\-mmm</c:formatCode>
                <c:ptCount val="20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43960</c:v>
                </c:pt>
                <c:pt idx="16">
                  <c:v>43961</c:v>
                </c:pt>
                <c:pt idx="17">
                  <c:v>43962</c:v>
                </c:pt>
                <c:pt idx="18">
                  <c:v>43963</c:v>
                </c:pt>
                <c:pt idx="19">
                  <c:v>43964</c:v>
                </c:pt>
              </c:numCache>
            </c:numRef>
          </c:cat>
          <c:val>
            <c:numRef>
              <c:f>Activos!$BD$5:$BW$5</c:f>
              <c:numCache>
                <c:formatCode>General</c:formatCode>
                <c:ptCount val="20"/>
                <c:pt idx="0">
                  <c:v>2367</c:v>
                </c:pt>
                <c:pt idx="1">
                  <c:v>2404</c:v>
                </c:pt>
                <c:pt idx="2">
                  <c:v>2467</c:v>
                </c:pt>
                <c:pt idx="3">
                  <c:v>2486</c:v>
                </c:pt>
                <c:pt idx="4">
                  <c:v>2511</c:v>
                </c:pt>
                <c:pt idx="5">
                  <c:v>2573</c:v>
                </c:pt>
                <c:pt idx="6">
                  <c:v>2623</c:v>
                </c:pt>
                <c:pt idx="7">
                  <c:v>2680</c:v>
                </c:pt>
                <c:pt idx="8">
                  <c:v>2777</c:v>
                </c:pt>
                <c:pt idx="9">
                  <c:v>2789</c:v>
                </c:pt>
                <c:pt idx="10">
                  <c:v>2803</c:v>
                </c:pt>
                <c:pt idx="11">
                  <c:v>2831</c:v>
                </c:pt>
                <c:pt idx="12">
                  <c:v>2917</c:v>
                </c:pt>
                <c:pt idx="13">
                  <c:v>2956</c:v>
                </c:pt>
                <c:pt idx="14">
                  <c:v>3015</c:v>
                </c:pt>
                <c:pt idx="15">
                  <c:v>3100</c:v>
                </c:pt>
                <c:pt idx="16">
                  <c:v>3131</c:v>
                </c:pt>
                <c:pt idx="17">
                  <c:v>3133</c:v>
                </c:pt>
                <c:pt idx="18">
                  <c:v>3131</c:v>
                </c:pt>
                <c:pt idx="19">
                  <c:v>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14B-86D8-60BCD20272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Activos!$BD$1:$BW$1</c:f>
              <c:numCache>
                <c:formatCode>d\-mmm</c:formatCode>
                <c:ptCount val="20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43960</c:v>
                </c:pt>
                <c:pt idx="16">
                  <c:v>43961</c:v>
                </c:pt>
                <c:pt idx="17">
                  <c:v>43962</c:v>
                </c:pt>
                <c:pt idx="18">
                  <c:v>43963</c:v>
                </c:pt>
                <c:pt idx="19">
                  <c:v>43964</c:v>
                </c:pt>
              </c:numCache>
            </c:numRef>
          </c:cat>
          <c:val>
            <c:numRef>
              <c:f>Activos!$BD$8:$BW$8</c:f>
              <c:numCache>
                <c:formatCode>General</c:formatCode>
                <c:ptCount val="20"/>
                <c:pt idx="0">
                  <c:v>838</c:v>
                </c:pt>
                <c:pt idx="1">
                  <c:v>897</c:v>
                </c:pt>
                <c:pt idx="2">
                  <c:v>895</c:v>
                </c:pt>
                <c:pt idx="3">
                  <c:v>924</c:v>
                </c:pt>
                <c:pt idx="4">
                  <c:v>1000</c:v>
                </c:pt>
                <c:pt idx="5">
                  <c:v>1030</c:v>
                </c:pt>
                <c:pt idx="6">
                  <c:v>1029</c:v>
                </c:pt>
                <c:pt idx="7">
                  <c:v>1143</c:v>
                </c:pt>
                <c:pt idx="8">
                  <c:v>1269</c:v>
                </c:pt>
                <c:pt idx="9">
                  <c:v>1309</c:v>
                </c:pt>
                <c:pt idx="10">
                  <c:v>1390</c:v>
                </c:pt>
                <c:pt idx="11">
                  <c:v>1444</c:v>
                </c:pt>
                <c:pt idx="12">
                  <c:v>1627</c:v>
                </c:pt>
                <c:pt idx="13">
                  <c:v>1808</c:v>
                </c:pt>
                <c:pt idx="14">
                  <c:v>1869</c:v>
                </c:pt>
                <c:pt idx="15">
                  <c:v>1965</c:v>
                </c:pt>
                <c:pt idx="16">
                  <c:v>2040</c:v>
                </c:pt>
                <c:pt idx="17">
                  <c:v>2090</c:v>
                </c:pt>
                <c:pt idx="18">
                  <c:v>2203</c:v>
                </c:pt>
                <c:pt idx="19">
                  <c:v>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7-4A3D-93F2-AEEEC51B1F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Casos!$A$4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Casos!$B$1:$CA$1</c15:sqref>
                  </c15:fullRef>
                </c:ext>
              </c:extLst>
              <c:f>(Casos!$B$1:$V$1,Casos!$Z$1:$CA$1)</c:f>
              <c:numCache>
                <c:formatCode>d\-mmm</c:formatCode>
                <c:ptCount val="7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Casos!$B$4:$CA$4</c15:sqref>
                  </c15:fullRef>
                </c:ext>
              </c:extLst>
              <c:f>(Casos!$B$4:$V$4,Casos!$Z$4:$CA$4)</c:f>
              <c:numCache>
                <c:formatCode>General</c:formatCode>
                <c:ptCount val="75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40</c:v>
                </c:pt>
                <c:pt idx="12">
                  <c:v>44</c:v>
                </c:pt>
                <c:pt idx="13">
                  <c:v>58</c:v>
                </c:pt>
                <c:pt idx="14">
                  <c:v>85</c:v>
                </c:pt>
                <c:pt idx="15">
                  <c:v>127</c:v>
                </c:pt>
                <c:pt idx="16">
                  <c:v>139</c:v>
                </c:pt>
                <c:pt idx="17">
                  <c:v>164</c:v>
                </c:pt>
                <c:pt idx="18">
                  <c:v>216</c:v>
                </c:pt>
                <c:pt idx="19">
                  <c:v>400</c:v>
                </c:pt>
                <c:pt idx="20">
                  <c:v>505</c:v>
                </c:pt>
                <c:pt idx="21">
                  <c:v>885</c:v>
                </c:pt>
                <c:pt idx="22">
                  <c:v>1147</c:v>
                </c:pt>
                <c:pt idx="23">
                  <c:v>1422</c:v>
                </c:pt>
                <c:pt idx="24">
                  <c:v>1543</c:v>
                </c:pt>
                <c:pt idx="25">
                  <c:v>1755</c:v>
                </c:pt>
                <c:pt idx="26">
                  <c:v>2041</c:v>
                </c:pt>
                <c:pt idx="27">
                  <c:v>2297</c:v>
                </c:pt>
                <c:pt idx="28">
                  <c:v>2471</c:v>
                </c:pt>
                <c:pt idx="29">
                  <c:v>2807</c:v>
                </c:pt>
                <c:pt idx="30">
                  <c:v>3098</c:v>
                </c:pt>
                <c:pt idx="31">
                  <c:v>3496</c:v>
                </c:pt>
                <c:pt idx="32">
                  <c:v>3854</c:v>
                </c:pt>
                <c:pt idx="33">
                  <c:v>4125</c:v>
                </c:pt>
                <c:pt idx="34">
                  <c:v>4298</c:v>
                </c:pt>
                <c:pt idx="35">
                  <c:v>4449</c:v>
                </c:pt>
                <c:pt idx="36">
                  <c:v>4720</c:v>
                </c:pt>
                <c:pt idx="37">
                  <c:v>4917</c:v>
                </c:pt>
                <c:pt idx="38">
                  <c:v>5138</c:v>
                </c:pt>
                <c:pt idx="39">
                  <c:v>5267</c:v>
                </c:pt>
                <c:pt idx="40">
                  <c:v>5442</c:v>
                </c:pt>
                <c:pt idx="41">
                  <c:v>5563</c:v>
                </c:pt>
                <c:pt idx="42">
                  <c:v>5717</c:v>
                </c:pt>
                <c:pt idx="43">
                  <c:v>5962</c:v>
                </c:pt>
                <c:pt idx="44">
                  <c:v>6116</c:v>
                </c:pt>
                <c:pt idx="45">
                  <c:v>6212</c:v>
                </c:pt>
                <c:pt idx="46">
                  <c:v>6300</c:v>
                </c:pt>
                <c:pt idx="47">
                  <c:v>6358</c:v>
                </c:pt>
                <c:pt idx="48">
                  <c:v>6527</c:v>
                </c:pt>
                <c:pt idx="49">
                  <c:v>6642</c:v>
                </c:pt>
                <c:pt idx="50">
                  <c:v>6741</c:v>
                </c:pt>
                <c:pt idx="51">
                  <c:v>6919</c:v>
                </c:pt>
                <c:pt idx="52">
                  <c:v>7077</c:v>
                </c:pt>
                <c:pt idx="53">
                  <c:v>7281</c:v>
                </c:pt>
                <c:pt idx="54">
                  <c:v>7369</c:v>
                </c:pt>
                <c:pt idx="55">
                  <c:v>7411</c:v>
                </c:pt>
                <c:pt idx="56">
                  <c:v>7500</c:v>
                </c:pt>
                <c:pt idx="57">
                  <c:v>7555</c:v>
                </c:pt>
                <c:pt idx="58">
                  <c:v>7622</c:v>
                </c:pt>
                <c:pt idx="59">
                  <c:v>7705</c:v>
                </c:pt>
                <c:pt idx="60">
                  <c:v>7771</c:v>
                </c:pt>
                <c:pt idx="61">
                  <c:v>7801</c:v>
                </c:pt>
                <c:pt idx="62">
                  <c:v>7831</c:v>
                </c:pt>
                <c:pt idx="63">
                  <c:v>7956</c:v>
                </c:pt>
                <c:pt idx="64">
                  <c:v>8031</c:v>
                </c:pt>
                <c:pt idx="65">
                  <c:v>8119</c:v>
                </c:pt>
                <c:pt idx="66">
                  <c:v>8205</c:v>
                </c:pt>
                <c:pt idx="67">
                  <c:v>8293</c:v>
                </c:pt>
                <c:pt idx="68">
                  <c:v>8372</c:v>
                </c:pt>
                <c:pt idx="69">
                  <c:v>8406</c:v>
                </c:pt>
                <c:pt idx="70">
                  <c:v>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D-41FA-A5C8-B73DE88A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2560"/>
        <c:axId val="528071600"/>
      </c:lineChart>
      <c:dateAx>
        <c:axId val="529602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071600"/>
        <c:crosses val="autoZero"/>
        <c:auto val="1"/>
        <c:lblOffset val="100"/>
        <c:baseTimeUnit val="days"/>
      </c:dateAx>
      <c:valAx>
        <c:axId val="52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Casos!$B$1:$CA$1</c15:sqref>
                  </c15:fullRef>
                </c:ext>
              </c:extLst>
              <c:f>(Casos!$B$1:$V$1,Casos!$Z$1:$CA$1)</c:f>
              <c:numCache>
                <c:formatCode>d\-mmm</c:formatCode>
                <c:ptCount val="7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Casos!$B$5:$CA$5</c15:sqref>
                  </c15:fullRef>
                </c:ext>
              </c:extLst>
              <c:f>(Casos!$B$5:$V$5,Casos!$Z$5:$CA$5)</c:f>
              <c:numCache>
                <c:formatCode>General</c:formatCode>
                <c:ptCount val="75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34</c:v>
                </c:pt>
                <c:pt idx="12">
                  <c:v>38</c:v>
                </c:pt>
                <c:pt idx="13">
                  <c:v>70</c:v>
                </c:pt>
                <c:pt idx="14">
                  <c:v>79</c:v>
                </c:pt>
                <c:pt idx="15">
                  <c:v>126</c:v>
                </c:pt>
                <c:pt idx="16">
                  <c:v>148</c:v>
                </c:pt>
                <c:pt idx="17">
                  <c:v>216</c:v>
                </c:pt>
                <c:pt idx="18">
                  <c:v>258</c:v>
                </c:pt>
                <c:pt idx="19">
                  <c:v>322</c:v>
                </c:pt>
                <c:pt idx="20">
                  <c:v>430</c:v>
                </c:pt>
                <c:pt idx="21">
                  <c:v>567</c:v>
                </c:pt>
                <c:pt idx="22">
                  <c:v>666</c:v>
                </c:pt>
                <c:pt idx="23">
                  <c:v>780</c:v>
                </c:pt>
                <c:pt idx="24">
                  <c:v>1114</c:v>
                </c:pt>
                <c:pt idx="25">
                  <c:v>1386</c:v>
                </c:pt>
                <c:pt idx="26">
                  <c:v>1537</c:v>
                </c:pt>
                <c:pt idx="27">
                  <c:v>1707</c:v>
                </c:pt>
                <c:pt idx="28">
                  <c:v>1933</c:v>
                </c:pt>
                <c:pt idx="29">
                  <c:v>2098</c:v>
                </c:pt>
                <c:pt idx="30">
                  <c:v>2386</c:v>
                </c:pt>
                <c:pt idx="31">
                  <c:v>2548</c:v>
                </c:pt>
                <c:pt idx="32">
                  <c:v>2653</c:v>
                </c:pt>
                <c:pt idx="33">
                  <c:v>2751</c:v>
                </c:pt>
                <c:pt idx="34">
                  <c:v>2832</c:v>
                </c:pt>
                <c:pt idx="35">
                  <c:v>3087</c:v>
                </c:pt>
                <c:pt idx="36">
                  <c:v>3212</c:v>
                </c:pt>
                <c:pt idx="37">
                  <c:v>3343</c:v>
                </c:pt>
                <c:pt idx="38">
                  <c:v>3404</c:v>
                </c:pt>
                <c:pt idx="39">
                  <c:v>3450</c:v>
                </c:pt>
                <c:pt idx="40">
                  <c:v>3506</c:v>
                </c:pt>
                <c:pt idx="41">
                  <c:v>3543</c:v>
                </c:pt>
                <c:pt idx="42">
                  <c:v>3575</c:v>
                </c:pt>
                <c:pt idx="43">
                  <c:v>3600</c:v>
                </c:pt>
                <c:pt idx="44">
                  <c:v>3673</c:v>
                </c:pt>
                <c:pt idx="45">
                  <c:v>3709</c:v>
                </c:pt>
                <c:pt idx="46">
                  <c:v>3732</c:v>
                </c:pt>
                <c:pt idx="47">
                  <c:v>3754</c:v>
                </c:pt>
                <c:pt idx="48">
                  <c:v>3771</c:v>
                </c:pt>
                <c:pt idx="49">
                  <c:v>3815</c:v>
                </c:pt>
                <c:pt idx="50">
                  <c:v>3833</c:v>
                </c:pt>
                <c:pt idx="51">
                  <c:v>3931</c:v>
                </c:pt>
                <c:pt idx="52">
                  <c:v>3990</c:v>
                </c:pt>
                <c:pt idx="53">
                  <c:v>4075</c:v>
                </c:pt>
                <c:pt idx="54">
                  <c:v>4105</c:v>
                </c:pt>
                <c:pt idx="55">
                  <c:v>4142</c:v>
                </c:pt>
                <c:pt idx="56">
                  <c:v>4228</c:v>
                </c:pt>
                <c:pt idx="57">
                  <c:v>4298</c:v>
                </c:pt>
                <c:pt idx="58">
                  <c:v>4386</c:v>
                </c:pt>
                <c:pt idx="59">
                  <c:v>4508</c:v>
                </c:pt>
                <c:pt idx="60">
                  <c:v>4526</c:v>
                </c:pt>
                <c:pt idx="61">
                  <c:v>4545</c:v>
                </c:pt>
                <c:pt idx="62">
                  <c:v>4578</c:v>
                </c:pt>
                <c:pt idx="63">
                  <c:v>4679</c:v>
                </c:pt>
                <c:pt idx="64">
                  <c:v>4726</c:v>
                </c:pt>
                <c:pt idx="65">
                  <c:v>4799</c:v>
                </c:pt>
                <c:pt idx="66">
                  <c:v>4899</c:v>
                </c:pt>
                <c:pt idx="67">
                  <c:v>4948</c:v>
                </c:pt>
                <c:pt idx="68">
                  <c:v>4962</c:v>
                </c:pt>
                <c:pt idx="69">
                  <c:v>4967</c:v>
                </c:pt>
                <c:pt idx="70">
                  <c:v>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494F-8918-FF6E0CE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95632"/>
        <c:axId val="414535376"/>
      </c:lineChart>
      <c:dateAx>
        <c:axId val="681695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535376"/>
        <c:crosses val="autoZero"/>
        <c:auto val="1"/>
        <c:lblOffset val="100"/>
        <c:baseTimeUnit val="days"/>
      </c:dateAx>
      <c:valAx>
        <c:axId val="41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</a:t>
            </a:r>
            <a:r>
              <a:rPr lang="es-ES" baseline="0"/>
              <a:t>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Casos!$A$6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Casos!$B$1:$CA$1</c15:sqref>
                  </c15:fullRef>
                </c:ext>
              </c:extLst>
              <c:f>(Casos!$B$1:$V$1,Casos!$Z$1:$CA$1)</c:f>
              <c:numCache>
                <c:formatCode>d\-mmm</c:formatCode>
                <c:ptCount val="7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Casos!$B$6:$CA$6</c15:sqref>
                  </c15:fullRef>
                </c:ext>
              </c:extLst>
              <c:f>(Casos!$B$6:$V$6,Casos!$Z$6:$CA$6)</c:f>
              <c:numCache>
                <c:formatCode>General</c:formatCode>
                <c:ptCount val="75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28</c:v>
                </c:pt>
                <c:pt idx="12">
                  <c:v>31</c:v>
                </c:pt>
                <c:pt idx="13">
                  <c:v>49</c:v>
                </c:pt>
                <c:pt idx="14">
                  <c:v>98</c:v>
                </c:pt>
                <c:pt idx="15">
                  <c:v>133</c:v>
                </c:pt>
                <c:pt idx="16">
                  <c:v>179</c:v>
                </c:pt>
                <c:pt idx="17">
                  <c:v>208</c:v>
                </c:pt>
                <c:pt idx="18">
                  <c:v>293</c:v>
                </c:pt>
                <c:pt idx="19">
                  <c:v>370</c:v>
                </c:pt>
                <c:pt idx="20">
                  <c:v>501</c:v>
                </c:pt>
                <c:pt idx="21">
                  <c:v>752</c:v>
                </c:pt>
                <c:pt idx="22">
                  <c:v>965</c:v>
                </c:pt>
                <c:pt idx="23">
                  <c:v>1112</c:v>
                </c:pt>
                <c:pt idx="24">
                  <c:v>1192</c:v>
                </c:pt>
                <c:pt idx="25">
                  <c:v>1317</c:v>
                </c:pt>
                <c:pt idx="26">
                  <c:v>1426</c:v>
                </c:pt>
                <c:pt idx="27">
                  <c:v>1484</c:v>
                </c:pt>
                <c:pt idx="28">
                  <c:v>1593</c:v>
                </c:pt>
                <c:pt idx="29">
                  <c:v>1673</c:v>
                </c:pt>
                <c:pt idx="30">
                  <c:v>1848</c:v>
                </c:pt>
                <c:pt idx="31">
                  <c:v>1994</c:v>
                </c:pt>
                <c:pt idx="32">
                  <c:v>2169</c:v>
                </c:pt>
                <c:pt idx="33">
                  <c:v>2283</c:v>
                </c:pt>
                <c:pt idx="34">
                  <c:v>2434</c:v>
                </c:pt>
                <c:pt idx="35">
                  <c:v>2597</c:v>
                </c:pt>
                <c:pt idx="36">
                  <c:v>2763</c:v>
                </c:pt>
                <c:pt idx="37">
                  <c:v>2922</c:v>
                </c:pt>
                <c:pt idx="38">
                  <c:v>2984</c:v>
                </c:pt>
                <c:pt idx="39">
                  <c:v>3020</c:v>
                </c:pt>
                <c:pt idx="40">
                  <c:v>3052</c:v>
                </c:pt>
                <c:pt idx="41">
                  <c:v>3098</c:v>
                </c:pt>
                <c:pt idx="42">
                  <c:v>3193</c:v>
                </c:pt>
                <c:pt idx="43">
                  <c:v>3335</c:v>
                </c:pt>
                <c:pt idx="44">
                  <c:v>3751</c:v>
                </c:pt>
                <c:pt idx="45">
                  <c:v>3831</c:v>
                </c:pt>
                <c:pt idx="46">
                  <c:v>3908</c:v>
                </c:pt>
                <c:pt idx="47">
                  <c:v>3938</c:v>
                </c:pt>
                <c:pt idx="48">
                  <c:v>3957</c:v>
                </c:pt>
                <c:pt idx="49">
                  <c:v>4028</c:v>
                </c:pt>
                <c:pt idx="50">
                  <c:v>4094</c:v>
                </c:pt>
                <c:pt idx="51">
                  <c:v>4193</c:v>
                </c:pt>
                <c:pt idx="52">
                  <c:v>4309</c:v>
                </c:pt>
                <c:pt idx="53">
                  <c:v>4398</c:v>
                </c:pt>
                <c:pt idx="54">
                  <c:v>4492</c:v>
                </c:pt>
                <c:pt idx="55">
                  <c:v>4541</c:v>
                </c:pt>
                <c:pt idx="56">
                  <c:v>4570</c:v>
                </c:pt>
                <c:pt idx="57">
                  <c:v>4635</c:v>
                </c:pt>
                <c:pt idx="58">
                  <c:v>4744</c:v>
                </c:pt>
                <c:pt idx="59">
                  <c:v>4883</c:v>
                </c:pt>
                <c:pt idx="60">
                  <c:v>4943</c:v>
                </c:pt>
                <c:pt idx="61">
                  <c:v>4967</c:v>
                </c:pt>
                <c:pt idx="62">
                  <c:v>4979</c:v>
                </c:pt>
                <c:pt idx="63">
                  <c:v>5025</c:v>
                </c:pt>
                <c:pt idx="64">
                  <c:v>5076</c:v>
                </c:pt>
                <c:pt idx="65">
                  <c:v>5135</c:v>
                </c:pt>
                <c:pt idx="66">
                  <c:v>5208</c:v>
                </c:pt>
                <c:pt idx="67">
                  <c:v>5307</c:v>
                </c:pt>
                <c:pt idx="68">
                  <c:v>5353</c:v>
                </c:pt>
                <c:pt idx="69">
                  <c:v>5374</c:v>
                </c:pt>
                <c:pt idx="70">
                  <c:v>5410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3-4304-BC6D-7B21EE60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04800"/>
        <c:axId val="540121008"/>
      </c:lineChart>
      <c:dateAx>
        <c:axId val="728404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121008"/>
        <c:crosses val="autoZero"/>
        <c:auto val="1"/>
        <c:lblOffset val="100"/>
        <c:baseTimeUnit val="days"/>
      </c:dateAx>
      <c:valAx>
        <c:axId val="540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 </a:t>
            </a: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Casos!$A$7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</c:numCache>
            </c:numRef>
          </c:cat>
          <c:val>
            <c:numRef>
              <c:f>Casos!$B$7:$CA$7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63</c:v>
                </c:pt>
                <c:pt idx="12">
                  <c:v>70</c:v>
                </c:pt>
                <c:pt idx="13">
                  <c:v>88</c:v>
                </c:pt>
                <c:pt idx="14">
                  <c:v>109</c:v>
                </c:pt>
                <c:pt idx="15">
                  <c:v>137</c:v>
                </c:pt>
                <c:pt idx="16">
                  <c:v>145</c:v>
                </c:pt>
                <c:pt idx="17">
                  <c:v>151</c:v>
                </c:pt>
                <c:pt idx="18">
                  <c:v>205</c:v>
                </c:pt>
                <c:pt idx="19">
                  <c:v>237</c:v>
                </c:pt>
                <c:pt idx="20">
                  <c:v>263</c:v>
                </c:pt>
                <c:pt idx="24">
                  <c:v>404</c:v>
                </c:pt>
                <c:pt idx="25">
                  <c:v>428</c:v>
                </c:pt>
                <c:pt idx="26">
                  <c:v>440</c:v>
                </c:pt>
                <c:pt idx="27">
                  <c:v>441</c:v>
                </c:pt>
                <c:pt idx="28">
                  <c:v>535</c:v>
                </c:pt>
                <c:pt idx="29">
                  <c:v>586</c:v>
                </c:pt>
                <c:pt idx="30">
                  <c:v>643</c:v>
                </c:pt>
                <c:pt idx="31">
                  <c:v>753</c:v>
                </c:pt>
                <c:pt idx="32">
                  <c:v>796</c:v>
                </c:pt>
                <c:pt idx="33">
                  <c:v>824</c:v>
                </c:pt>
                <c:pt idx="34">
                  <c:v>837</c:v>
                </c:pt>
                <c:pt idx="35">
                  <c:v>858</c:v>
                </c:pt>
                <c:pt idx="36">
                  <c:v>873</c:v>
                </c:pt>
                <c:pt idx="37">
                  <c:v>897</c:v>
                </c:pt>
                <c:pt idx="38">
                  <c:v>973</c:v>
                </c:pt>
                <c:pt idx="39">
                  <c:v>994</c:v>
                </c:pt>
                <c:pt idx="40">
                  <c:v>1036</c:v>
                </c:pt>
                <c:pt idx="41">
                  <c:v>1056</c:v>
                </c:pt>
                <c:pt idx="42">
                  <c:v>1077</c:v>
                </c:pt>
                <c:pt idx="43">
                  <c:v>1134</c:v>
                </c:pt>
                <c:pt idx="44">
                  <c:v>1195</c:v>
                </c:pt>
                <c:pt idx="45">
                  <c:v>1226</c:v>
                </c:pt>
                <c:pt idx="46">
                  <c:v>1245</c:v>
                </c:pt>
                <c:pt idx="47">
                  <c:v>1312</c:v>
                </c:pt>
                <c:pt idx="48">
                  <c:v>1345</c:v>
                </c:pt>
                <c:pt idx="49">
                  <c:v>1400</c:v>
                </c:pt>
                <c:pt idx="50">
                  <c:v>1431</c:v>
                </c:pt>
                <c:pt idx="51">
                  <c:v>1450</c:v>
                </c:pt>
                <c:pt idx="52">
                  <c:v>1483</c:v>
                </c:pt>
                <c:pt idx="53">
                  <c:v>1521</c:v>
                </c:pt>
                <c:pt idx="54">
                  <c:v>1572</c:v>
                </c:pt>
                <c:pt idx="55">
                  <c:v>1641</c:v>
                </c:pt>
                <c:pt idx="56">
                  <c:v>1690</c:v>
                </c:pt>
                <c:pt idx="57">
                  <c:v>1722</c:v>
                </c:pt>
                <c:pt idx="58">
                  <c:v>1740</c:v>
                </c:pt>
                <c:pt idx="59">
                  <c:v>1758</c:v>
                </c:pt>
                <c:pt idx="60">
                  <c:v>1799</c:v>
                </c:pt>
                <c:pt idx="61">
                  <c:v>1850</c:v>
                </c:pt>
                <c:pt idx="62">
                  <c:v>1866</c:v>
                </c:pt>
                <c:pt idx="63">
                  <c:v>1938</c:v>
                </c:pt>
                <c:pt idx="64">
                  <c:v>1996</c:v>
                </c:pt>
                <c:pt idx="65">
                  <c:v>2006</c:v>
                </c:pt>
                <c:pt idx="66">
                  <c:v>2056</c:v>
                </c:pt>
                <c:pt idx="67">
                  <c:v>2096</c:v>
                </c:pt>
                <c:pt idx="68">
                  <c:v>2122</c:v>
                </c:pt>
                <c:pt idx="69">
                  <c:v>2140</c:v>
                </c:pt>
                <c:pt idx="70">
                  <c:v>2198</c:v>
                </c:pt>
                <c:pt idx="71">
                  <c:v>2207</c:v>
                </c:pt>
                <c:pt idx="72">
                  <c:v>2213</c:v>
                </c:pt>
                <c:pt idx="73">
                  <c:v>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5D6-8180-3B118C3D67DB}"/>
            </c:ext>
          </c:extLst>
        </c:ser>
        <c:ser>
          <c:idx val="1"/>
          <c:order val="1"/>
          <c:tx>
            <c:strRef>
              <c:f>Casos!$A$8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</c:numCache>
            </c:numRef>
          </c:cat>
          <c:val>
            <c:numRef>
              <c:f>Casos!$B$8:$CA$8</c:f>
              <c:numCache>
                <c:formatCode>General</c:formatCode>
                <c:ptCount val="78"/>
                <c:pt idx="11">
                  <c:v>8</c:v>
                </c:pt>
                <c:pt idx="12">
                  <c:v>11</c:v>
                </c:pt>
                <c:pt idx="13">
                  <c:v>24</c:v>
                </c:pt>
                <c:pt idx="14">
                  <c:v>30</c:v>
                </c:pt>
                <c:pt idx="15">
                  <c:v>44</c:v>
                </c:pt>
                <c:pt idx="16">
                  <c:v>51</c:v>
                </c:pt>
                <c:pt idx="17">
                  <c:v>62</c:v>
                </c:pt>
                <c:pt idx="18">
                  <c:v>72</c:v>
                </c:pt>
                <c:pt idx="19">
                  <c:v>94</c:v>
                </c:pt>
                <c:pt idx="20">
                  <c:v>120</c:v>
                </c:pt>
                <c:pt idx="24">
                  <c:v>172</c:v>
                </c:pt>
                <c:pt idx="25">
                  <c:v>177</c:v>
                </c:pt>
                <c:pt idx="26">
                  <c:v>180</c:v>
                </c:pt>
                <c:pt idx="27">
                  <c:v>222</c:v>
                </c:pt>
                <c:pt idx="28">
                  <c:v>253</c:v>
                </c:pt>
                <c:pt idx="29">
                  <c:v>268</c:v>
                </c:pt>
                <c:pt idx="30">
                  <c:v>293</c:v>
                </c:pt>
                <c:pt idx="31">
                  <c:v>297</c:v>
                </c:pt>
                <c:pt idx="32">
                  <c:v>308</c:v>
                </c:pt>
                <c:pt idx="33">
                  <c:v>367</c:v>
                </c:pt>
                <c:pt idx="34">
                  <c:v>449</c:v>
                </c:pt>
                <c:pt idx="35">
                  <c:v>497</c:v>
                </c:pt>
                <c:pt idx="36">
                  <c:v>570</c:v>
                </c:pt>
                <c:pt idx="37">
                  <c:v>616</c:v>
                </c:pt>
                <c:pt idx="38">
                  <c:v>682</c:v>
                </c:pt>
                <c:pt idx="39">
                  <c:v>800</c:v>
                </c:pt>
                <c:pt idx="40">
                  <c:v>845</c:v>
                </c:pt>
                <c:pt idx="41">
                  <c:v>874</c:v>
                </c:pt>
                <c:pt idx="42">
                  <c:v>884</c:v>
                </c:pt>
                <c:pt idx="43">
                  <c:v>920</c:v>
                </c:pt>
                <c:pt idx="44">
                  <c:v>930</c:v>
                </c:pt>
                <c:pt idx="45">
                  <c:v>969</c:v>
                </c:pt>
                <c:pt idx="46">
                  <c:v>1009</c:v>
                </c:pt>
                <c:pt idx="47">
                  <c:v>1145</c:v>
                </c:pt>
                <c:pt idx="48">
                  <c:v>1252</c:v>
                </c:pt>
                <c:pt idx="49">
                  <c:v>1285</c:v>
                </c:pt>
                <c:pt idx="50">
                  <c:v>1315</c:v>
                </c:pt>
                <c:pt idx="51">
                  <c:v>1340</c:v>
                </c:pt>
                <c:pt idx="52">
                  <c:v>1353</c:v>
                </c:pt>
                <c:pt idx="53">
                  <c:v>1368</c:v>
                </c:pt>
                <c:pt idx="54">
                  <c:v>1438</c:v>
                </c:pt>
                <c:pt idx="55">
                  <c:v>1508</c:v>
                </c:pt>
                <c:pt idx="56">
                  <c:v>1551</c:v>
                </c:pt>
                <c:pt idx="57">
                  <c:v>1598</c:v>
                </c:pt>
                <c:pt idx="58">
                  <c:v>1684</c:v>
                </c:pt>
                <c:pt idx="59">
                  <c:v>1739</c:v>
                </c:pt>
                <c:pt idx="60">
                  <c:v>1784</c:v>
                </c:pt>
                <c:pt idx="61">
                  <c:v>1914</c:v>
                </c:pt>
                <c:pt idx="62">
                  <c:v>2061</c:v>
                </c:pt>
                <c:pt idx="63">
                  <c:v>2112</c:v>
                </c:pt>
                <c:pt idx="64">
                  <c:v>2202</c:v>
                </c:pt>
                <c:pt idx="65">
                  <c:v>2262</c:v>
                </c:pt>
                <c:pt idx="66">
                  <c:v>2450</c:v>
                </c:pt>
                <c:pt idx="67">
                  <c:v>2638</c:v>
                </c:pt>
                <c:pt idx="68">
                  <c:v>2733</c:v>
                </c:pt>
                <c:pt idx="69">
                  <c:v>2841</c:v>
                </c:pt>
                <c:pt idx="70">
                  <c:v>2916</c:v>
                </c:pt>
                <c:pt idx="71">
                  <c:v>2975</c:v>
                </c:pt>
                <c:pt idx="72">
                  <c:v>3091</c:v>
                </c:pt>
                <c:pt idx="73">
                  <c:v>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5D6-8180-3B118C3D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22896"/>
        <c:axId val="420293664"/>
      </c:lineChart>
      <c:dateAx>
        <c:axId val="8872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293664"/>
        <c:crosses val="autoZero"/>
        <c:auto val="1"/>
        <c:lblOffset val="100"/>
        <c:baseTimeUnit val="days"/>
      </c:dateAx>
      <c:valAx>
        <c:axId val="420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</a:t>
            </a:r>
            <a:r>
              <a:rPr lang="es-ES" baseline="0"/>
              <a:t> </a:t>
            </a:r>
            <a:r>
              <a:rPr lang="es-ES"/>
              <a:t>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Casos!$A$13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</c:numCache>
            </c:numRef>
          </c:cat>
          <c:val>
            <c:numRef>
              <c:f>Casos!$B$13:$CA$13</c:f>
              <c:numCache>
                <c:formatCode>General</c:formatCode>
                <c:ptCount val="78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14</c:v>
                </c:pt>
                <c:pt idx="14">
                  <c:v>27</c:v>
                </c:pt>
                <c:pt idx="15">
                  <c:v>42</c:v>
                </c:pt>
                <c:pt idx="16">
                  <c:v>12</c:v>
                </c:pt>
                <c:pt idx="17">
                  <c:v>25</c:v>
                </c:pt>
                <c:pt idx="18">
                  <c:v>52</c:v>
                </c:pt>
                <c:pt idx="19">
                  <c:v>184</c:v>
                </c:pt>
                <c:pt idx="20">
                  <c:v>105</c:v>
                </c:pt>
                <c:pt idx="24">
                  <c:v>380</c:v>
                </c:pt>
                <c:pt idx="25">
                  <c:v>262</c:v>
                </c:pt>
                <c:pt idx="26">
                  <c:v>275</c:v>
                </c:pt>
                <c:pt idx="27">
                  <c:v>121</c:v>
                </c:pt>
                <c:pt idx="28">
                  <c:v>212</c:v>
                </c:pt>
                <c:pt idx="29">
                  <c:v>286</c:v>
                </c:pt>
                <c:pt idx="30">
                  <c:v>256</c:v>
                </c:pt>
                <c:pt idx="31">
                  <c:v>174</c:v>
                </c:pt>
                <c:pt idx="32">
                  <c:v>336</c:v>
                </c:pt>
                <c:pt idx="33">
                  <c:v>291</c:v>
                </c:pt>
                <c:pt idx="34">
                  <c:v>398</c:v>
                </c:pt>
                <c:pt idx="35">
                  <c:v>358</c:v>
                </c:pt>
                <c:pt idx="36">
                  <c:v>271</c:v>
                </c:pt>
                <c:pt idx="37">
                  <c:v>173</c:v>
                </c:pt>
                <c:pt idx="38">
                  <c:v>151</c:v>
                </c:pt>
                <c:pt idx="39">
                  <c:v>271</c:v>
                </c:pt>
                <c:pt idx="40">
                  <c:v>197</c:v>
                </c:pt>
                <c:pt idx="41">
                  <c:v>221</c:v>
                </c:pt>
                <c:pt idx="42">
                  <c:v>129</c:v>
                </c:pt>
                <c:pt idx="43">
                  <c:v>175</c:v>
                </c:pt>
                <c:pt idx="44">
                  <c:v>121</c:v>
                </c:pt>
                <c:pt idx="45">
                  <c:v>154</c:v>
                </c:pt>
                <c:pt idx="46">
                  <c:v>245</c:v>
                </c:pt>
                <c:pt idx="47">
                  <c:v>154</c:v>
                </c:pt>
                <c:pt idx="48">
                  <c:v>96</c:v>
                </c:pt>
                <c:pt idx="49">
                  <c:v>88</c:v>
                </c:pt>
                <c:pt idx="50">
                  <c:v>58</c:v>
                </c:pt>
                <c:pt idx="51">
                  <c:v>169</c:v>
                </c:pt>
                <c:pt idx="52">
                  <c:v>115</c:v>
                </c:pt>
                <c:pt idx="53">
                  <c:v>99</c:v>
                </c:pt>
                <c:pt idx="54">
                  <c:v>178</c:v>
                </c:pt>
                <c:pt idx="55">
                  <c:v>158</c:v>
                </c:pt>
                <c:pt idx="56">
                  <c:v>204</c:v>
                </c:pt>
                <c:pt idx="57">
                  <c:v>88</c:v>
                </c:pt>
                <c:pt idx="58">
                  <c:v>42</c:v>
                </c:pt>
                <c:pt idx="59">
                  <c:v>89</c:v>
                </c:pt>
                <c:pt idx="60">
                  <c:v>55</c:v>
                </c:pt>
                <c:pt idx="61">
                  <c:v>67</c:v>
                </c:pt>
                <c:pt idx="62">
                  <c:v>83</c:v>
                </c:pt>
                <c:pt idx="63">
                  <c:v>66</c:v>
                </c:pt>
                <c:pt idx="64">
                  <c:v>30</c:v>
                </c:pt>
                <c:pt idx="65">
                  <c:v>30</c:v>
                </c:pt>
                <c:pt idx="66">
                  <c:v>125</c:v>
                </c:pt>
                <c:pt idx="67">
                  <c:v>75</c:v>
                </c:pt>
                <c:pt idx="68">
                  <c:v>88</c:v>
                </c:pt>
                <c:pt idx="69">
                  <c:v>86</c:v>
                </c:pt>
                <c:pt idx="70">
                  <c:v>88</c:v>
                </c:pt>
                <c:pt idx="71">
                  <c:v>79</c:v>
                </c:pt>
                <c:pt idx="72">
                  <c:v>34</c:v>
                </c:pt>
                <c:pt idx="7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8-4F16-8F0D-5120B894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16976"/>
        <c:axId val="1923214928"/>
      </c:barChart>
      <c:dateAx>
        <c:axId val="414416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14928"/>
        <c:crosses val="autoZero"/>
        <c:auto val="1"/>
        <c:lblOffset val="100"/>
        <c:baseTimeUnit val="days"/>
      </c:dateAx>
      <c:valAx>
        <c:axId val="192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</c:numCache>
            </c:numRef>
          </c:cat>
          <c:val>
            <c:numRef>
              <c:f>Casos!$B$14:$CA$14</c:f>
              <c:numCache>
                <c:formatCode>General</c:formatCode>
                <c:ptCount val="78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  <c:pt idx="13">
                  <c:v>32</c:v>
                </c:pt>
                <c:pt idx="14">
                  <c:v>9</c:v>
                </c:pt>
                <c:pt idx="15">
                  <c:v>47</c:v>
                </c:pt>
                <c:pt idx="16">
                  <c:v>22</c:v>
                </c:pt>
                <c:pt idx="17">
                  <c:v>68</c:v>
                </c:pt>
                <c:pt idx="18">
                  <c:v>42</c:v>
                </c:pt>
                <c:pt idx="19">
                  <c:v>64</c:v>
                </c:pt>
                <c:pt idx="20">
                  <c:v>108</c:v>
                </c:pt>
                <c:pt idx="24">
                  <c:v>137</c:v>
                </c:pt>
                <c:pt idx="25">
                  <c:v>99</c:v>
                </c:pt>
                <c:pt idx="26">
                  <c:v>114</c:v>
                </c:pt>
                <c:pt idx="27">
                  <c:v>334</c:v>
                </c:pt>
                <c:pt idx="28">
                  <c:v>272</c:v>
                </c:pt>
                <c:pt idx="29">
                  <c:v>151</c:v>
                </c:pt>
                <c:pt idx="30">
                  <c:v>170</c:v>
                </c:pt>
                <c:pt idx="31">
                  <c:v>226</c:v>
                </c:pt>
                <c:pt idx="32">
                  <c:v>165</c:v>
                </c:pt>
                <c:pt idx="33">
                  <c:v>288</c:v>
                </c:pt>
                <c:pt idx="34">
                  <c:v>162</c:v>
                </c:pt>
                <c:pt idx="35">
                  <c:v>105</c:v>
                </c:pt>
                <c:pt idx="36">
                  <c:v>98</c:v>
                </c:pt>
                <c:pt idx="37">
                  <c:v>81</c:v>
                </c:pt>
                <c:pt idx="38">
                  <c:v>255</c:v>
                </c:pt>
                <c:pt idx="39">
                  <c:v>125</c:v>
                </c:pt>
                <c:pt idx="40">
                  <c:v>131</c:v>
                </c:pt>
                <c:pt idx="41">
                  <c:v>61</c:v>
                </c:pt>
                <c:pt idx="42">
                  <c:v>46</c:v>
                </c:pt>
                <c:pt idx="43">
                  <c:v>56</c:v>
                </c:pt>
                <c:pt idx="44">
                  <c:v>37</c:v>
                </c:pt>
                <c:pt idx="45">
                  <c:v>32</c:v>
                </c:pt>
                <c:pt idx="46">
                  <c:v>25</c:v>
                </c:pt>
                <c:pt idx="47">
                  <c:v>73</c:v>
                </c:pt>
                <c:pt idx="48">
                  <c:v>36</c:v>
                </c:pt>
                <c:pt idx="49">
                  <c:v>23</c:v>
                </c:pt>
                <c:pt idx="50">
                  <c:v>22</c:v>
                </c:pt>
                <c:pt idx="51">
                  <c:v>17</c:v>
                </c:pt>
                <c:pt idx="52">
                  <c:v>44</c:v>
                </c:pt>
                <c:pt idx="53">
                  <c:v>18</c:v>
                </c:pt>
                <c:pt idx="54">
                  <c:v>98</c:v>
                </c:pt>
                <c:pt idx="55">
                  <c:v>59</c:v>
                </c:pt>
                <c:pt idx="56">
                  <c:v>85</c:v>
                </c:pt>
                <c:pt idx="57">
                  <c:v>30</c:v>
                </c:pt>
                <c:pt idx="58">
                  <c:v>37</c:v>
                </c:pt>
                <c:pt idx="59">
                  <c:v>86</c:v>
                </c:pt>
                <c:pt idx="60">
                  <c:v>70</c:v>
                </c:pt>
                <c:pt idx="61">
                  <c:v>88</c:v>
                </c:pt>
                <c:pt idx="62">
                  <c:v>122</c:v>
                </c:pt>
                <c:pt idx="63">
                  <c:v>18</c:v>
                </c:pt>
                <c:pt idx="64">
                  <c:v>19</c:v>
                </c:pt>
                <c:pt idx="65">
                  <c:v>33</c:v>
                </c:pt>
                <c:pt idx="66">
                  <c:v>101</c:v>
                </c:pt>
                <c:pt idx="67">
                  <c:v>47</c:v>
                </c:pt>
                <c:pt idx="68">
                  <c:v>73</c:v>
                </c:pt>
                <c:pt idx="69">
                  <c:v>100</c:v>
                </c:pt>
                <c:pt idx="70">
                  <c:v>49</c:v>
                </c:pt>
                <c:pt idx="71">
                  <c:v>14</c:v>
                </c:pt>
                <c:pt idx="72">
                  <c:v>5</c:v>
                </c:pt>
                <c:pt idx="7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40D-9302-BE36D173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88848"/>
        <c:axId val="1918967600"/>
      </c:barChart>
      <c:dateAx>
        <c:axId val="683188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67600"/>
        <c:crosses val="autoZero"/>
        <c:auto val="1"/>
        <c:lblOffset val="100"/>
        <c:baseTimeUnit val="days"/>
      </c:dateAx>
      <c:valAx>
        <c:axId val="1918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1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</c:numCache>
            </c:numRef>
          </c:cat>
          <c:val>
            <c:numRef>
              <c:f>Hospitalizados!$B$15:$CA$15</c:f>
              <c:numCache>
                <c:formatCode>General</c:formatCode>
                <c:ptCount val="78"/>
                <c:pt idx="16">
                  <c:v>78</c:v>
                </c:pt>
                <c:pt idx="17">
                  <c:v>92</c:v>
                </c:pt>
                <c:pt idx="18">
                  <c:v>118</c:v>
                </c:pt>
                <c:pt idx="19">
                  <c:v>133</c:v>
                </c:pt>
                <c:pt idx="20">
                  <c:v>177</c:v>
                </c:pt>
                <c:pt idx="22">
                  <c:v>357</c:v>
                </c:pt>
                <c:pt idx="23">
                  <c:v>404</c:v>
                </c:pt>
                <c:pt idx="24">
                  <c:v>457</c:v>
                </c:pt>
                <c:pt idx="25">
                  <c:v>541</c:v>
                </c:pt>
                <c:pt idx="26">
                  <c:v>643</c:v>
                </c:pt>
                <c:pt idx="27">
                  <c:v>712</c:v>
                </c:pt>
                <c:pt idx="28">
                  <c:v>741</c:v>
                </c:pt>
                <c:pt idx="29">
                  <c:v>799</c:v>
                </c:pt>
                <c:pt idx="30">
                  <c:v>808</c:v>
                </c:pt>
                <c:pt idx="31">
                  <c:v>789</c:v>
                </c:pt>
                <c:pt idx="32">
                  <c:v>807</c:v>
                </c:pt>
                <c:pt idx="33">
                  <c:v>799</c:v>
                </c:pt>
                <c:pt idx="34">
                  <c:v>809</c:v>
                </c:pt>
                <c:pt idx="35">
                  <c:v>783</c:v>
                </c:pt>
                <c:pt idx="36">
                  <c:v>776</c:v>
                </c:pt>
                <c:pt idx="37">
                  <c:v>756</c:v>
                </c:pt>
                <c:pt idx="38">
                  <c:v>702</c:v>
                </c:pt>
                <c:pt idx="39">
                  <c:v>650</c:v>
                </c:pt>
                <c:pt idx="40">
                  <c:v>595</c:v>
                </c:pt>
                <c:pt idx="41">
                  <c:v>562</c:v>
                </c:pt>
                <c:pt idx="42">
                  <c:v>517</c:v>
                </c:pt>
                <c:pt idx="43">
                  <c:v>487</c:v>
                </c:pt>
                <c:pt idx="44">
                  <c:v>454</c:v>
                </c:pt>
                <c:pt idx="45">
                  <c:v>416</c:v>
                </c:pt>
                <c:pt idx="46">
                  <c:v>406</c:v>
                </c:pt>
                <c:pt idx="47">
                  <c:v>397</c:v>
                </c:pt>
                <c:pt idx="48">
                  <c:v>385</c:v>
                </c:pt>
                <c:pt idx="49">
                  <c:v>323</c:v>
                </c:pt>
                <c:pt idx="50">
                  <c:v>317</c:v>
                </c:pt>
                <c:pt idx="51">
                  <c:v>318</c:v>
                </c:pt>
                <c:pt idx="52">
                  <c:v>303</c:v>
                </c:pt>
                <c:pt idx="53">
                  <c:v>280</c:v>
                </c:pt>
                <c:pt idx="54">
                  <c:v>272</c:v>
                </c:pt>
                <c:pt idx="55">
                  <c:v>252</c:v>
                </c:pt>
                <c:pt idx="56">
                  <c:v>239</c:v>
                </c:pt>
                <c:pt idx="57">
                  <c:v>214</c:v>
                </c:pt>
                <c:pt idx="58">
                  <c:v>224</c:v>
                </c:pt>
                <c:pt idx="59">
                  <c:v>206</c:v>
                </c:pt>
                <c:pt idx="60">
                  <c:v>190</c:v>
                </c:pt>
                <c:pt idx="61">
                  <c:v>175</c:v>
                </c:pt>
                <c:pt idx="62">
                  <c:v>155</c:v>
                </c:pt>
                <c:pt idx="63">
                  <c:v>165</c:v>
                </c:pt>
                <c:pt idx="64">
                  <c:v>155</c:v>
                </c:pt>
                <c:pt idx="65">
                  <c:v>149</c:v>
                </c:pt>
                <c:pt idx="66">
                  <c:v>137</c:v>
                </c:pt>
                <c:pt idx="67">
                  <c:v>129</c:v>
                </c:pt>
                <c:pt idx="68">
                  <c:v>121</c:v>
                </c:pt>
                <c:pt idx="69">
                  <c:v>112</c:v>
                </c:pt>
                <c:pt idx="70">
                  <c:v>100</c:v>
                </c:pt>
                <c:pt idx="71">
                  <c:v>104</c:v>
                </c:pt>
                <c:pt idx="72">
                  <c:v>105</c:v>
                </c:pt>
                <c:pt idx="7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288-B975-781F69B3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2976"/>
        <c:axId val="1923243216"/>
      </c:lineChart>
      <c:dateAx>
        <c:axId val="4144129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43216"/>
        <c:crosses val="autoZero"/>
        <c:auto val="1"/>
        <c:lblOffset val="100"/>
        <c:baseTimeUnit val="days"/>
      </c:dateAx>
      <c:valAx>
        <c:axId val="1923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</c:numCache>
            </c:numRef>
          </c:cat>
          <c:val>
            <c:numRef>
              <c:f>Casos!$B$15:$CA$15</c:f>
              <c:numCache>
                <c:formatCode>General</c:formatCode>
                <c:ptCount val="78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16</c:v>
                </c:pt>
                <c:pt idx="12">
                  <c:v>3</c:v>
                </c:pt>
                <c:pt idx="13">
                  <c:v>18</c:v>
                </c:pt>
                <c:pt idx="14">
                  <c:v>49</c:v>
                </c:pt>
                <c:pt idx="15">
                  <c:v>35</c:v>
                </c:pt>
                <c:pt idx="16">
                  <c:v>46</c:v>
                </c:pt>
                <c:pt idx="17">
                  <c:v>29</c:v>
                </c:pt>
                <c:pt idx="18">
                  <c:v>85</c:v>
                </c:pt>
                <c:pt idx="19">
                  <c:v>77</c:v>
                </c:pt>
                <c:pt idx="20">
                  <c:v>131</c:v>
                </c:pt>
                <c:pt idx="24">
                  <c:v>251</c:v>
                </c:pt>
                <c:pt idx="25">
                  <c:v>213</c:v>
                </c:pt>
                <c:pt idx="26">
                  <c:v>147</c:v>
                </c:pt>
                <c:pt idx="27">
                  <c:v>80</c:v>
                </c:pt>
                <c:pt idx="28">
                  <c:v>125</c:v>
                </c:pt>
                <c:pt idx="29">
                  <c:v>109</c:v>
                </c:pt>
                <c:pt idx="30">
                  <c:v>58</c:v>
                </c:pt>
                <c:pt idx="31">
                  <c:v>109</c:v>
                </c:pt>
                <c:pt idx="32">
                  <c:v>80</c:v>
                </c:pt>
                <c:pt idx="33">
                  <c:v>175</c:v>
                </c:pt>
                <c:pt idx="34">
                  <c:v>146</c:v>
                </c:pt>
                <c:pt idx="35">
                  <c:v>175</c:v>
                </c:pt>
                <c:pt idx="36">
                  <c:v>114</c:v>
                </c:pt>
                <c:pt idx="37">
                  <c:v>151</c:v>
                </c:pt>
                <c:pt idx="38">
                  <c:v>163</c:v>
                </c:pt>
                <c:pt idx="39">
                  <c:v>166</c:v>
                </c:pt>
                <c:pt idx="40">
                  <c:v>159</c:v>
                </c:pt>
                <c:pt idx="41">
                  <c:v>62</c:v>
                </c:pt>
                <c:pt idx="42">
                  <c:v>36</c:v>
                </c:pt>
                <c:pt idx="43">
                  <c:v>32</c:v>
                </c:pt>
                <c:pt idx="44">
                  <c:v>46</c:v>
                </c:pt>
                <c:pt idx="45">
                  <c:v>95</c:v>
                </c:pt>
                <c:pt idx="46">
                  <c:v>142</c:v>
                </c:pt>
                <c:pt idx="47">
                  <c:v>416</c:v>
                </c:pt>
                <c:pt idx="48">
                  <c:v>80</c:v>
                </c:pt>
                <c:pt idx="49">
                  <c:v>77</c:v>
                </c:pt>
                <c:pt idx="50">
                  <c:v>30</c:v>
                </c:pt>
                <c:pt idx="51">
                  <c:v>19</c:v>
                </c:pt>
                <c:pt idx="52">
                  <c:v>71</c:v>
                </c:pt>
                <c:pt idx="53">
                  <c:v>66</c:v>
                </c:pt>
                <c:pt idx="54">
                  <c:v>99</c:v>
                </c:pt>
                <c:pt idx="55">
                  <c:v>116</c:v>
                </c:pt>
                <c:pt idx="56">
                  <c:v>89</c:v>
                </c:pt>
                <c:pt idx="57">
                  <c:v>94</c:v>
                </c:pt>
                <c:pt idx="58">
                  <c:v>49</c:v>
                </c:pt>
                <c:pt idx="59">
                  <c:v>29</c:v>
                </c:pt>
                <c:pt idx="60">
                  <c:v>65</c:v>
                </c:pt>
                <c:pt idx="61">
                  <c:v>109</c:v>
                </c:pt>
                <c:pt idx="62">
                  <c:v>139</c:v>
                </c:pt>
                <c:pt idx="63">
                  <c:v>60</c:v>
                </c:pt>
                <c:pt idx="64">
                  <c:v>24</c:v>
                </c:pt>
                <c:pt idx="65">
                  <c:v>12</c:v>
                </c:pt>
                <c:pt idx="66">
                  <c:v>46</c:v>
                </c:pt>
                <c:pt idx="67">
                  <c:v>51</c:v>
                </c:pt>
                <c:pt idx="68">
                  <c:v>59</c:v>
                </c:pt>
                <c:pt idx="69">
                  <c:v>73</c:v>
                </c:pt>
                <c:pt idx="70">
                  <c:v>99</c:v>
                </c:pt>
                <c:pt idx="71">
                  <c:v>46</c:v>
                </c:pt>
                <c:pt idx="72">
                  <c:v>21</c:v>
                </c:pt>
                <c:pt idx="7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3-409F-ABD8-9364B870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56912"/>
        <c:axId val="418284960"/>
      </c:barChart>
      <c:dateAx>
        <c:axId val="53595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960"/>
        <c:crosses val="autoZero"/>
        <c:auto val="1"/>
        <c:lblOffset val="100"/>
        <c:baseTimeUnit val="days"/>
      </c:dateAx>
      <c:valAx>
        <c:axId val="418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9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Casos!$A$16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</c:numCache>
            </c:numRef>
          </c:cat>
          <c:val>
            <c:numRef>
              <c:f>Casos!$B$16:$CA$16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34</c:v>
                </c:pt>
                <c:pt idx="12">
                  <c:v>7</c:v>
                </c:pt>
                <c:pt idx="13">
                  <c:v>18</c:v>
                </c:pt>
                <c:pt idx="14">
                  <c:v>21</c:v>
                </c:pt>
                <c:pt idx="15">
                  <c:v>28</c:v>
                </c:pt>
                <c:pt idx="16">
                  <c:v>8</c:v>
                </c:pt>
                <c:pt idx="17">
                  <c:v>6</c:v>
                </c:pt>
                <c:pt idx="18">
                  <c:v>54</c:v>
                </c:pt>
                <c:pt idx="19">
                  <c:v>32</c:v>
                </c:pt>
                <c:pt idx="20">
                  <c:v>26</c:v>
                </c:pt>
                <c:pt idx="24">
                  <c:v>141</c:v>
                </c:pt>
                <c:pt idx="25">
                  <c:v>24</c:v>
                </c:pt>
                <c:pt idx="26">
                  <c:v>12</c:v>
                </c:pt>
                <c:pt idx="27">
                  <c:v>1</c:v>
                </c:pt>
                <c:pt idx="28">
                  <c:v>94</c:v>
                </c:pt>
                <c:pt idx="29">
                  <c:v>51</c:v>
                </c:pt>
                <c:pt idx="30">
                  <c:v>57</c:v>
                </c:pt>
                <c:pt idx="31">
                  <c:v>110</c:v>
                </c:pt>
                <c:pt idx="32">
                  <c:v>43</c:v>
                </c:pt>
                <c:pt idx="33">
                  <c:v>28</c:v>
                </c:pt>
                <c:pt idx="34">
                  <c:v>13</c:v>
                </c:pt>
                <c:pt idx="35">
                  <c:v>21</c:v>
                </c:pt>
                <c:pt idx="36">
                  <c:v>15</c:v>
                </c:pt>
                <c:pt idx="37">
                  <c:v>24</c:v>
                </c:pt>
                <c:pt idx="38">
                  <c:v>76</c:v>
                </c:pt>
                <c:pt idx="39">
                  <c:v>21</c:v>
                </c:pt>
                <c:pt idx="40">
                  <c:v>42</c:v>
                </c:pt>
                <c:pt idx="41">
                  <c:v>20</c:v>
                </c:pt>
                <c:pt idx="42">
                  <c:v>21</c:v>
                </c:pt>
                <c:pt idx="43">
                  <c:v>57</c:v>
                </c:pt>
                <c:pt idx="44">
                  <c:v>61</c:v>
                </c:pt>
                <c:pt idx="45">
                  <c:v>31</c:v>
                </c:pt>
                <c:pt idx="46">
                  <c:v>19</c:v>
                </c:pt>
                <c:pt idx="47">
                  <c:v>67</c:v>
                </c:pt>
                <c:pt idx="48">
                  <c:v>33</c:v>
                </c:pt>
                <c:pt idx="49">
                  <c:v>55</c:v>
                </c:pt>
                <c:pt idx="50">
                  <c:v>31</c:v>
                </c:pt>
                <c:pt idx="51">
                  <c:v>19</c:v>
                </c:pt>
                <c:pt idx="52">
                  <c:v>33</c:v>
                </c:pt>
                <c:pt idx="53">
                  <c:v>38</c:v>
                </c:pt>
                <c:pt idx="54">
                  <c:v>51</c:v>
                </c:pt>
                <c:pt idx="55">
                  <c:v>69</c:v>
                </c:pt>
                <c:pt idx="56">
                  <c:v>49</c:v>
                </c:pt>
                <c:pt idx="57">
                  <c:v>32</c:v>
                </c:pt>
                <c:pt idx="58">
                  <c:v>18</c:v>
                </c:pt>
                <c:pt idx="59">
                  <c:v>18</c:v>
                </c:pt>
                <c:pt idx="60">
                  <c:v>41</c:v>
                </c:pt>
                <c:pt idx="61">
                  <c:v>51</c:v>
                </c:pt>
                <c:pt idx="62">
                  <c:v>16</c:v>
                </c:pt>
                <c:pt idx="63">
                  <c:v>72</c:v>
                </c:pt>
                <c:pt idx="64">
                  <c:v>58</c:v>
                </c:pt>
                <c:pt idx="65">
                  <c:v>10</c:v>
                </c:pt>
                <c:pt idx="66">
                  <c:v>50</c:v>
                </c:pt>
                <c:pt idx="67">
                  <c:v>40</c:v>
                </c:pt>
                <c:pt idx="68">
                  <c:v>26</c:v>
                </c:pt>
                <c:pt idx="69">
                  <c:v>18</c:v>
                </c:pt>
                <c:pt idx="70">
                  <c:v>58</c:v>
                </c:pt>
                <c:pt idx="71">
                  <c:v>9</c:v>
                </c:pt>
                <c:pt idx="72">
                  <c:v>6</c:v>
                </c:pt>
                <c:pt idx="7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166-8A36-13099DAD92EE}"/>
            </c:ext>
          </c:extLst>
        </c:ser>
        <c:ser>
          <c:idx val="1"/>
          <c:order val="1"/>
          <c:tx>
            <c:strRef>
              <c:f>Casos!$A$17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</c:numCache>
            </c:numRef>
          </c:cat>
          <c:val>
            <c:numRef>
              <c:f>Casos!$B$17:$CA$17</c:f>
              <c:numCache>
                <c:formatCode>General</c:formatCode>
                <c:ptCount val="78"/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4">
                  <c:v>52</c:v>
                </c:pt>
                <c:pt idx="25">
                  <c:v>5</c:v>
                </c:pt>
                <c:pt idx="26">
                  <c:v>3</c:v>
                </c:pt>
                <c:pt idx="27">
                  <c:v>42</c:v>
                </c:pt>
                <c:pt idx="28">
                  <c:v>31</c:v>
                </c:pt>
                <c:pt idx="29">
                  <c:v>15</c:v>
                </c:pt>
                <c:pt idx="30">
                  <c:v>25</c:v>
                </c:pt>
                <c:pt idx="31">
                  <c:v>4</c:v>
                </c:pt>
                <c:pt idx="32">
                  <c:v>11</c:v>
                </c:pt>
                <c:pt idx="33">
                  <c:v>59</c:v>
                </c:pt>
                <c:pt idx="34">
                  <c:v>82</c:v>
                </c:pt>
                <c:pt idx="35">
                  <c:v>48</c:v>
                </c:pt>
                <c:pt idx="36">
                  <c:v>73</c:v>
                </c:pt>
                <c:pt idx="37">
                  <c:v>46</c:v>
                </c:pt>
                <c:pt idx="38">
                  <c:v>66</c:v>
                </c:pt>
                <c:pt idx="39">
                  <c:v>118</c:v>
                </c:pt>
                <c:pt idx="40">
                  <c:v>45</c:v>
                </c:pt>
                <c:pt idx="41">
                  <c:v>29</c:v>
                </c:pt>
                <c:pt idx="42">
                  <c:v>10</c:v>
                </c:pt>
                <c:pt idx="43">
                  <c:v>36</c:v>
                </c:pt>
                <c:pt idx="44">
                  <c:v>10</c:v>
                </c:pt>
                <c:pt idx="45">
                  <c:v>39</c:v>
                </c:pt>
                <c:pt idx="46">
                  <c:v>40</c:v>
                </c:pt>
                <c:pt idx="47">
                  <c:v>136</c:v>
                </c:pt>
                <c:pt idx="48">
                  <c:v>107</c:v>
                </c:pt>
                <c:pt idx="49">
                  <c:v>33</c:v>
                </c:pt>
                <c:pt idx="50">
                  <c:v>30</c:v>
                </c:pt>
                <c:pt idx="51">
                  <c:v>25</c:v>
                </c:pt>
                <c:pt idx="52">
                  <c:v>13</c:v>
                </c:pt>
                <c:pt idx="53">
                  <c:v>15</c:v>
                </c:pt>
                <c:pt idx="54">
                  <c:v>70</c:v>
                </c:pt>
                <c:pt idx="55">
                  <c:v>70</c:v>
                </c:pt>
                <c:pt idx="56">
                  <c:v>43</c:v>
                </c:pt>
                <c:pt idx="57">
                  <c:v>47</c:v>
                </c:pt>
                <c:pt idx="58">
                  <c:v>86</c:v>
                </c:pt>
                <c:pt idx="59">
                  <c:v>55</c:v>
                </c:pt>
                <c:pt idx="60">
                  <c:v>45</c:v>
                </c:pt>
                <c:pt idx="61">
                  <c:v>130</c:v>
                </c:pt>
                <c:pt idx="62">
                  <c:v>147</c:v>
                </c:pt>
                <c:pt idx="63">
                  <c:v>51</c:v>
                </c:pt>
                <c:pt idx="64">
                  <c:v>90</c:v>
                </c:pt>
                <c:pt idx="65">
                  <c:v>60</c:v>
                </c:pt>
                <c:pt idx="66">
                  <c:v>188</c:v>
                </c:pt>
                <c:pt idx="67">
                  <c:v>188</c:v>
                </c:pt>
                <c:pt idx="68">
                  <c:v>95</c:v>
                </c:pt>
                <c:pt idx="69">
                  <c:v>108</c:v>
                </c:pt>
                <c:pt idx="70">
                  <c:v>75</c:v>
                </c:pt>
                <c:pt idx="71">
                  <c:v>59</c:v>
                </c:pt>
                <c:pt idx="72">
                  <c:v>116</c:v>
                </c:pt>
                <c:pt idx="7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8-4166-8A36-13099DAD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34000"/>
        <c:axId val="416000976"/>
      </c:barChart>
      <c:dateAx>
        <c:axId val="882834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00976"/>
        <c:crosses val="autoZero"/>
        <c:auto val="1"/>
        <c:lblOffset val="100"/>
        <c:baseTimeUnit val="days"/>
      </c:dateAx>
      <c:valAx>
        <c:axId val="416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Ciudad Real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Casos!$A$22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</c:numCache>
            </c:numRef>
          </c:cat>
          <c:val>
            <c:numRef>
              <c:f>Casos!$B$22:$CA$22</c:f>
              <c:numCache>
                <c:formatCode>General</c:formatCode>
                <c:ptCount val="78"/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1</c:v>
                </c:pt>
                <c:pt idx="8" formatCode="0.0%">
                  <c:v>0.5</c:v>
                </c:pt>
                <c:pt idx="9" formatCode="0.0%">
                  <c:v>1.6666666666666665</c:v>
                </c:pt>
                <c:pt idx="10" formatCode="0.0%">
                  <c:v>1.75</c:v>
                </c:pt>
                <c:pt idx="11" formatCode="0.0%">
                  <c:v>0.81818181818181812</c:v>
                </c:pt>
                <c:pt idx="12" formatCode="0.0%">
                  <c:v>0.10000000000000009</c:v>
                </c:pt>
                <c:pt idx="13" formatCode="0.0%">
                  <c:v>0.31818181818181812</c:v>
                </c:pt>
                <c:pt idx="14" formatCode="0.0%">
                  <c:v>0.46551724137931028</c:v>
                </c:pt>
                <c:pt idx="15" formatCode="0.0%">
                  <c:v>0.49411764705882355</c:v>
                </c:pt>
                <c:pt idx="16" formatCode="0.0%">
                  <c:v>9.4488188976378007E-2</c:v>
                </c:pt>
                <c:pt idx="17" formatCode="0.0%">
                  <c:v>0.17985611510791366</c:v>
                </c:pt>
                <c:pt idx="18" formatCode="0.0%">
                  <c:v>0.31707317073170738</c:v>
                </c:pt>
                <c:pt idx="19" formatCode="0.0%">
                  <c:v>0.85185185185185186</c:v>
                </c:pt>
                <c:pt idx="20" formatCode="0.0%">
                  <c:v>0.26249999999999996</c:v>
                </c:pt>
                <c:pt idx="24" formatCode="0.0%">
                  <c:v>0.75247524752475248</c:v>
                </c:pt>
                <c:pt idx="25" formatCode="0.0%">
                  <c:v>0.29604519774011306</c:v>
                </c:pt>
                <c:pt idx="26" formatCode="0.0%">
                  <c:v>0.23975588491717525</c:v>
                </c:pt>
                <c:pt idx="27" formatCode="0.0%">
                  <c:v>8.5091420534458617E-2</c:v>
                </c:pt>
                <c:pt idx="28" formatCode="0.0%">
                  <c:v>0.1373946856772521</c:v>
                </c:pt>
                <c:pt idx="29" formatCode="0.0%">
                  <c:v>0.16296296296296298</c:v>
                </c:pt>
                <c:pt idx="30" formatCode="0.0%">
                  <c:v>0.12542871141597267</c:v>
                </c:pt>
                <c:pt idx="31" formatCode="0.0%">
                  <c:v>7.5750979538528496E-2</c:v>
                </c:pt>
                <c:pt idx="32" formatCode="0.0%">
                  <c:v>0.13597733711048154</c:v>
                </c:pt>
                <c:pt idx="33" formatCode="0.0%">
                  <c:v>0.10366939793373708</c:v>
                </c:pt>
                <c:pt idx="34" formatCode="0.0%">
                  <c:v>0.12846998063266613</c:v>
                </c:pt>
                <c:pt idx="35" formatCode="0.0%">
                  <c:v>0.10240274599542332</c:v>
                </c:pt>
                <c:pt idx="36" formatCode="0.0%">
                  <c:v>7.0316554229371997E-2</c:v>
                </c:pt>
                <c:pt idx="37" formatCode="0.0%">
                  <c:v>4.1939393939393943E-2</c:v>
                </c:pt>
                <c:pt idx="38" formatCode="0.0%">
                  <c:v>3.5132619823173616E-2</c:v>
                </c:pt>
                <c:pt idx="39" formatCode="0.0%">
                  <c:v>6.0912564621263154E-2</c:v>
                </c:pt>
                <c:pt idx="40" formatCode="0.0%">
                  <c:v>4.1737288135593298E-2</c:v>
                </c:pt>
                <c:pt idx="41" formatCode="0.0%">
                  <c:v>4.4946105348789844E-2</c:v>
                </c:pt>
                <c:pt idx="42" formatCode="0.0%">
                  <c:v>2.5107045543012907E-2</c:v>
                </c:pt>
                <c:pt idx="43" formatCode="0.0%">
                  <c:v>3.3225745205999635E-2</c:v>
                </c:pt>
                <c:pt idx="44" formatCode="0.0%">
                  <c:v>2.2234472620360268E-2</c:v>
                </c:pt>
                <c:pt idx="45" formatCode="0.0%">
                  <c:v>2.7682904907424088E-2</c:v>
                </c:pt>
                <c:pt idx="46" formatCode="0.0%">
                  <c:v>4.2854644044079127E-2</c:v>
                </c:pt>
                <c:pt idx="47" formatCode="0.0%">
                  <c:v>2.583025830258312E-2</c:v>
                </c:pt>
                <c:pt idx="48" formatCode="0.0%">
                  <c:v>1.5696533682145297E-2</c:v>
                </c:pt>
                <c:pt idx="49" formatCode="0.0%">
                  <c:v>1.4166130070830674E-2</c:v>
                </c:pt>
                <c:pt idx="50" formatCode="0.0%">
                  <c:v>9.2063492063492181E-3</c:v>
                </c:pt>
                <c:pt idx="51" formatCode="0.0%">
                  <c:v>2.6580685750235977E-2</c:v>
                </c:pt>
                <c:pt idx="52" formatCode="0.0%">
                  <c:v>1.7619120576068736E-2</c:v>
                </c:pt>
                <c:pt idx="53" formatCode="0.0%">
                  <c:v>1.4905149051490429E-2</c:v>
                </c:pt>
                <c:pt idx="54" formatCode="0.0%">
                  <c:v>2.6405577807447012E-2</c:v>
                </c:pt>
                <c:pt idx="55" formatCode="0.0%">
                  <c:v>2.2835669894493371E-2</c:v>
                </c:pt>
                <c:pt idx="56" formatCode="0.0%">
                  <c:v>2.8825773632895402E-2</c:v>
                </c:pt>
                <c:pt idx="57" formatCode="0.0%">
                  <c:v>1.2086251888476784E-2</c:v>
                </c:pt>
                <c:pt idx="58" formatCode="0.0%">
                  <c:v>5.6995521780431879E-3</c:v>
                </c:pt>
                <c:pt idx="59" formatCode="0.0%">
                  <c:v>1.2009175549858364E-2</c:v>
                </c:pt>
                <c:pt idx="60" formatCode="0.0%">
                  <c:v>7.3333333333334139E-3</c:v>
                </c:pt>
                <c:pt idx="61" formatCode="0.0%">
                  <c:v>8.8682991396427102E-3</c:v>
                </c:pt>
                <c:pt idx="62" formatCode="0.0%">
                  <c:v>1.0889530307006012E-2</c:v>
                </c:pt>
                <c:pt idx="63" formatCode="0.0%">
                  <c:v>8.5658663205709917E-3</c:v>
                </c:pt>
                <c:pt idx="64" formatCode="0.0%">
                  <c:v>3.8605070132544661E-3</c:v>
                </c:pt>
                <c:pt idx="65" formatCode="0.0%">
                  <c:v>3.8456608127164227E-3</c:v>
                </c:pt>
                <c:pt idx="66" formatCode="0.0%">
                  <c:v>1.5962201506831919E-2</c:v>
                </c:pt>
                <c:pt idx="67" formatCode="0.0%">
                  <c:v>9.4268476621417463E-3</c:v>
                </c:pt>
                <c:pt idx="68" formatCode="0.0%">
                  <c:v>1.0957539534304672E-2</c:v>
                </c:pt>
                <c:pt idx="69" formatCode="0.0%">
                  <c:v>1.0592437492302098E-2</c:v>
                </c:pt>
                <c:pt idx="70" formatCode="0.0%">
                  <c:v>1.0725167580743378E-2</c:v>
                </c:pt>
                <c:pt idx="71" formatCode="0.0%">
                  <c:v>9.5261063547569247E-3</c:v>
                </c:pt>
                <c:pt idx="72" formatCode="0.0%">
                  <c:v>4.0611562350691965E-3</c:v>
                </c:pt>
                <c:pt idx="73" formatCode="0.0%">
                  <c:v>3.2119914346895317E-3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B50-A34E-1EFD1433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800016"/>
        <c:axId val="678692656"/>
      </c:barChart>
      <c:dateAx>
        <c:axId val="884800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692656"/>
        <c:crosses val="autoZero"/>
        <c:auto val="1"/>
        <c:lblOffset val="100"/>
        <c:baseTimeUnit val="days"/>
      </c:dateAx>
      <c:valAx>
        <c:axId val="678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Albacete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Casos!$A$23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</c:numCache>
            </c:numRef>
          </c:cat>
          <c:val>
            <c:numRef>
              <c:f>Casos!$B$23:$CA$23</c:f>
              <c:numCache>
                <c:formatCode>0.0%</c:formatCode>
                <c:ptCount val="7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1.6666666666666665</c:v>
                </c:pt>
                <c:pt idx="11">
                  <c:v>3.25</c:v>
                </c:pt>
                <c:pt idx="12">
                  <c:v>0.11764705882352944</c:v>
                </c:pt>
                <c:pt idx="13">
                  <c:v>0.84210526315789469</c:v>
                </c:pt>
                <c:pt idx="14">
                  <c:v>0.12857142857142856</c:v>
                </c:pt>
                <c:pt idx="15">
                  <c:v>0.59493670886075956</c:v>
                </c:pt>
                <c:pt idx="16">
                  <c:v>0.17460317460317465</c:v>
                </c:pt>
                <c:pt idx="17">
                  <c:v>0.45945945945945943</c:v>
                </c:pt>
                <c:pt idx="18">
                  <c:v>0.19444444444444442</c:v>
                </c:pt>
                <c:pt idx="19">
                  <c:v>0.24806201550387597</c:v>
                </c:pt>
                <c:pt idx="20">
                  <c:v>0.3354037267080745</c:v>
                </c:pt>
                <c:pt idx="24">
                  <c:v>0.31860465116279069</c:v>
                </c:pt>
                <c:pt idx="25">
                  <c:v>0.17460317460317465</c:v>
                </c:pt>
                <c:pt idx="26">
                  <c:v>0.1711711711711712</c:v>
                </c:pt>
                <c:pt idx="27">
                  <c:v>0.42820512820512824</c:v>
                </c:pt>
                <c:pt idx="28">
                  <c:v>0.24416517055655307</c:v>
                </c:pt>
                <c:pt idx="29">
                  <c:v>0.1089466089466089</c:v>
                </c:pt>
                <c:pt idx="30">
                  <c:v>0.11060507482108006</c:v>
                </c:pt>
                <c:pt idx="31">
                  <c:v>0.13239601640304621</c:v>
                </c:pt>
                <c:pt idx="32">
                  <c:v>8.5359544749094685E-2</c:v>
                </c:pt>
                <c:pt idx="33">
                  <c:v>0.13727359389895133</c:v>
                </c:pt>
                <c:pt idx="34">
                  <c:v>6.7896060352053755E-2</c:v>
                </c:pt>
                <c:pt idx="35">
                  <c:v>4.1208791208791284E-2</c:v>
                </c:pt>
                <c:pt idx="36">
                  <c:v>3.6939313984168942E-2</c:v>
                </c:pt>
                <c:pt idx="37">
                  <c:v>2.9443838604144013E-2</c:v>
                </c:pt>
                <c:pt idx="38">
                  <c:v>9.004237288135597E-2</c:v>
                </c:pt>
                <c:pt idx="39">
                  <c:v>4.0492387431162902E-2</c:v>
                </c:pt>
                <c:pt idx="40">
                  <c:v>4.0784557907845631E-2</c:v>
                </c:pt>
                <c:pt idx="41">
                  <c:v>1.8247083457971991E-2</c:v>
                </c:pt>
                <c:pt idx="42">
                  <c:v>1.3513513513513598E-2</c:v>
                </c:pt>
                <c:pt idx="43">
                  <c:v>1.6231884057970936E-2</c:v>
                </c:pt>
                <c:pt idx="44">
                  <c:v>1.055333713633777E-2</c:v>
                </c:pt>
                <c:pt idx="45">
                  <c:v>9.0318938752469435E-3</c:v>
                </c:pt>
                <c:pt idx="46">
                  <c:v>6.9930069930070893E-3</c:v>
                </c:pt>
                <c:pt idx="47">
                  <c:v>2.0277777777777839E-2</c:v>
                </c:pt>
                <c:pt idx="48">
                  <c:v>9.8012523822488262E-3</c:v>
                </c:pt>
                <c:pt idx="49">
                  <c:v>6.2011323806956398E-3</c:v>
                </c:pt>
                <c:pt idx="50">
                  <c:v>5.8949624866022621E-3</c:v>
                </c:pt>
                <c:pt idx="51">
                  <c:v>4.5285029302077895E-3</c:v>
                </c:pt>
                <c:pt idx="52">
                  <c:v>1.166799257491391E-2</c:v>
                </c:pt>
                <c:pt idx="53">
                  <c:v>4.7182175622542122E-3</c:v>
                </c:pt>
                <c:pt idx="54">
                  <c:v>2.5567440647012774E-2</c:v>
                </c:pt>
                <c:pt idx="55">
                  <c:v>1.5008903586873679E-2</c:v>
                </c:pt>
                <c:pt idx="56">
                  <c:v>2.130325814536338E-2</c:v>
                </c:pt>
                <c:pt idx="57">
                  <c:v>7.3619631901840066E-3</c:v>
                </c:pt>
                <c:pt idx="58">
                  <c:v>9.0133982947624425E-3</c:v>
                </c:pt>
                <c:pt idx="59">
                  <c:v>2.0762916465475678E-2</c:v>
                </c:pt>
                <c:pt idx="60">
                  <c:v>1.655629139072845E-2</c:v>
                </c:pt>
                <c:pt idx="61">
                  <c:v>2.0474639367147551E-2</c:v>
                </c:pt>
                <c:pt idx="62">
                  <c:v>2.7815777473780168E-2</c:v>
                </c:pt>
                <c:pt idx="63">
                  <c:v>3.9929015084294583E-3</c:v>
                </c:pt>
                <c:pt idx="64">
                  <c:v>4.1979673000442919E-3</c:v>
                </c:pt>
                <c:pt idx="65">
                  <c:v>7.2607260726071932E-3</c:v>
                </c:pt>
                <c:pt idx="66">
                  <c:v>2.2062035823503745E-2</c:v>
                </c:pt>
                <c:pt idx="67">
                  <c:v>1.004488138491122E-2</c:v>
                </c:pt>
                <c:pt idx="68">
                  <c:v>1.5446466356326738E-2</c:v>
                </c:pt>
                <c:pt idx="69">
                  <c:v>2.0837674515524096E-2</c:v>
                </c:pt>
                <c:pt idx="70">
                  <c:v>1.0002041232904713E-2</c:v>
                </c:pt>
                <c:pt idx="71">
                  <c:v>2.8294260307195618E-3</c:v>
                </c:pt>
                <c:pt idx="72">
                  <c:v>1.0076582023377245E-3</c:v>
                </c:pt>
                <c:pt idx="73">
                  <c:v>1.1677068653110467E-2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4-4CB9-B321-D71691D7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7632"/>
        <c:axId val="418316432"/>
      </c:barChart>
      <c:dateAx>
        <c:axId val="93273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16432"/>
        <c:crosses val="autoZero"/>
        <c:auto val="1"/>
        <c:lblOffset val="100"/>
        <c:baseTimeUnit val="days"/>
      </c:dateAx>
      <c:valAx>
        <c:axId val="418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Casos!$A$24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</c:numCache>
            </c:numRef>
          </c:cat>
          <c:val>
            <c:numRef>
              <c:f>Casos!$B$24:$CA$24</c:f>
              <c:numCache>
                <c:formatCode>General</c:formatCode>
                <c:ptCount val="78"/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0.5</c:v>
                </c:pt>
                <c:pt idx="8" formatCode="0.0%">
                  <c:v>0</c:v>
                </c:pt>
                <c:pt idx="9" formatCode="0.0%">
                  <c:v>1</c:v>
                </c:pt>
                <c:pt idx="10" formatCode="0.0%">
                  <c:v>1</c:v>
                </c:pt>
                <c:pt idx="11" formatCode="0.0%">
                  <c:v>1.3333333333333335</c:v>
                </c:pt>
                <c:pt idx="12" formatCode="0.0%">
                  <c:v>0.10714285714285721</c:v>
                </c:pt>
                <c:pt idx="13" formatCode="0.0%">
                  <c:v>0.58064516129032251</c:v>
                </c:pt>
                <c:pt idx="14" formatCode="0.0%">
                  <c:v>1</c:v>
                </c:pt>
                <c:pt idx="15" formatCode="0.0%">
                  <c:v>0.35714285714285721</c:v>
                </c:pt>
                <c:pt idx="16" formatCode="0.0%">
                  <c:v>0.34586466165413543</c:v>
                </c:pt>
                <c:pt idx="17" formatCode="0.0%">
                  <c:v>0.16201117318435765</c:v>
                </c:pt>
                <c:pt idx="18" formatCode="0.0%">
                  <c:v>0.40865384615384626</c:v>
                </c:pt>
                <c:pt idx="19" formatCode="0.0%">
                  <c:v>0.2627986348122866</c:v>
                </c:pt>
                <c:pt idx="20" formatCode="0.0%">
                  <c:v>0.35405405405405399</c:v>
                </c:pt>
                <c:pt idx="24" formatCode="0.0%">
                  <c:v>0.50099800399201588</c:v>
                </c:pt>
                <c:pt idx="25" formatCode="0.0%">
                  <c:v>0.2832446808510638</c:v>
                </c:pt>
                <c:pt idx="26" formatCode="0.0%">
                  <c:v>0.15233160621761654</c:v>
                </c:pt>
                <c:pt idx="27" formatCode="0.0%">
                  <c:v>7.1942446043165464E-2</c:v>
                </c:pt>
                <c:pt idx="28" formatCode="0.0%">
                  <c:v>0.10486577181208045</c:v>
                </c:pt>
                <c:pt idx="29" formatCode="0.0%">
                  <c:v>8.2763857251328732E-2</c:v>
                </c:pt>
                <c:pt idx="30" formatCode="0.0%">
                  <c:v>4.0673211781206087E-2</c:v>
                </c:pt>
                <c:pt idx="31" formatCode="0.0%">
                  <c:v>7.3450134770889575E-2</c:v>
                </c:pt>
                <c:pt idx="32" formatCode="0.0%">
                  <c:v>5.0219711236660469E-2</c:v>
                </c:pt>
                <c:pt idx="33" formatCode="0.0%">
                  <c:v>0.10460251046025104</c:v>
                </c:pt>
                <c:pt idx="34" formatCode="0.0%">
                  <c:v>7.9004329004328966E-2</c:v>
                </c:pt>
                <c:pt idx="35" formatCode="0.0%">
                  <c:v>8.7763289869608796E-2</c:v>
                </c:pt>
                <c:pt idx="36" formatCode="0.0%">
                  <c:v>5.2558782849239316E-2</c:v>
                </c:pt>
                <c:pt idx="37" formatCode="0.0%">
                  <c:v>6.6141042487954493E-2</c:v>
                </c:pt>
                <c:pt idx="38" formatCode="0.0%">
                  <c:v>6.6967953985209494E-2</c:v>
                </c:pt>
                <c:pt idx="39" formatCode="0.0%">
                  <c:v>6.3919907585675784E-2</c:v>
                </c:pt>
                <c:pt idx="40" formatCode="0.0%">
                  <c:v>5.7546145494028256E-2</c:v>
                </c:pt>
                <c:pt idx="41" formatCode="0.0%">
                  <c:v>2.1218343600273748E-2</c:v>
                </c:pt>
                <c:pt idx="42" formatCode="0.0%">
                  <c:v>1.2064343163538771E-2</c:v>
                </c:pt>
                <c:pt idx="43" formatCode="0.0%">
                  <c:v>1.059602649006619E-2</c:v>
                </c:pt>
                <c:pt idx="44" formatCode="0.0%">
                  <c:v>1.5072083879423381E-2</c:v>
                </c:pt>
                <c:pt idx="45" formatCode="0.0%">
                  <c:v>3.0664945125887577E-2</c:v>
                </c:pt>
                <c:pt idx="46" formatCode="0.0%">
                  <c:v>4.4472283119323608E-2</c:v>
                </c:pt>
                <c:pt idx="47" formatCode="0.0%">
                  <c:v>0.12473763118440773</c:v>
                </c:pt>
                <c:pt idx="48" formatCode="0.0%">
                  <c:v>2.1327645961076946E-2</c:v>
                </c:pt>
                <c:pt idx="49" formatCode="0.0%">
                  <c:v>2.0099190811798451E-2</c:v>
                </c:pt>
                <c:pt idx="50" formatCode="0.0%">
                  <c:v>7.6765609007165558E-3</c:v>
                </c:pt>
                <c:pt idx="51" formatCode="0.0%">
                  <c:v>4.8247841543931358E-3</c:v>
                </c:pt>
                <c:pt idx="52" formatCode="0.0%">
                  <c:v>1.7942886024766347E-2</c:v>
                </c:pt>
                <c:pt idx="53" formatCode="0.0%">
                  <c:v>1.6385302879841079E-2</c:v>
                </c:pt>
                <c:pt idx="54" formatCode="0.0%">
                  <c:v>2.4181729360039039E-2</c:v>
                </c:pt>
                <c:pt idx="55" formatCode="0.0%">
                  <c:v>2.7665156212735464E-2</c:v>
                </c:pt>
                <c:pt idx="56" formatCode="0.0%">
                  <c:v>2.0654444186586129E-2</c:v>
                </c:pt>
                <c:pt idx="57" formatCode="0.0%">
                  <c:v>2.1373351523419792E-2</c:v>
                </c:pt>
                <c:pt idx="58" formatCode="0.0%">
                  <c:v>1.0908281389136132E-2</c:v>
                </c:pt>
                <c:pt idx="59" formatCode="0.0%">
                  <c:v>6.3862585333627209E-3</c:v>
                </c:pt>
                <c:pt idx="60" formatCode="0.0%">
                  <c:v>1.4223194748358869E-2</c:v>
                </c:pt>
                <c:pt idx="61" formatCode="0.0%">
                  <c:v>2.3516720604099151E-2</c:v>
                </c:pt>
                <c:pt idx="62" formatCode="0.0%">
                  <c:v>2.930016863406415E-2</c:v>
                </c:pt>
                <c:pt idx="63" formatCode="0.0%">
                  <c:v>1.2287528158918759E-2</c:v>
                </c:pt>
                <c:pt idx="64" formatCode="0.0%">
                  <c:v>4.8553510014162082E-3</c:v>
                </c:pt>
                <c:pt idx="65" formatCode="0.0%">
                  <c:v>2.4159452385745794E-3</c:v>
                </c:pt>
                <c:pt idx="66" formatCode="0.0%">
                  <c:v>9.2388029724843612E-3</c:v>
                </c:pt>
                <c:pt idx="67" formatCode="0.0%">
                  <c:v>1.0149253731343233E-2</c:v>
                </c:pt>
                <c:pt idx="68" formatCode="0.0%">
                  <c:v>1.1623325453112621E-2</c:v>
                </c:pt>
                <c:pt idx="69" formatCode="0.0%">
                  <c:v>1.4216163583252284E-2</c:v>
                </c:pt>
                <c:pt idx="70" formatCode="0.0%">
                  <c:v>1.9009216589861655E-2</c:v>
                </c:pt>
                <c:pt idx="71" formatCode="0.0%">
                  <c:v>8.6677972489164201E-3</c:v>
                </c:pt>
                <c:pt idx="72" formatCode="0.0%">
                  <c:v>3.9230338128153353E-3</c:v>
                </c:pt>
                <c:pt idx="73" formatCode="0.0%">
                  <c:v>6.6989207294381181E-3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450F-9229-F419A6E6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76640"/>
        <c:axId val="417188080"/>
      </c:barChart>
      <c:dateAx>
        <c:axId val="733676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88080"/>
        <c:crosses val="autoZero"/>
        <c:auto val="1"/>
        <c:lblOffset val="100"/>
        <c:baseTimeUnit val="days"/>
      </c:dateAx>
      <c:valAx>
        <c:axId val="4171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Casos!$A$25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</c:numCache>
            </c:numRef>
          </c:cat>
          <c:val>
            <c:numRef>
              <c:f>Casos!$B$25:$CA$25</c:f>
              <c:numCache>
                <c:formatCode>0.0%</c:formatCode>
                <c:ptCount val="78"/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0.14285714285714279</c:v>
                </c:pt>
                <c:pt idx="5">
                  <c:v>0.25</c:v>
                </c:pt>
                <c:pt idx="6">
                  <c:v>0.10000000000000009</c:v>
                </c:pt>
                <c:pt idx="7">
                  <c:v>0.27272727272727271</c:v>
                </c:pt>
                <c:pt idx="8">
                  <c:v>0.28571428571428581</c:v>
                </c:pt>
                <c:pt idx="9">
                  <c:v>0.22222222222222232</c:v>
                </c:pt>
                <c:pt idx="10">
                  <c:v>0.31818181818181812</c:v>
                </c:pt>
                <c:pt idx="11">
                  <c:v>1.1724137931034484</c:v>
                </c:pt>
                <c:pt idx="12">
                  <c:v>0.11111111111111116</c:v>
                </c:pt>
                <c:pt idx="13">
                  <c:v>0.25714285714285712</c:v>
                </c:pt>
                <c:pt idx="14">
                  <c:v>0.23863636363636354</c:v>
                </c:pt>
                <c:pt idx="15">
                  <c:v>0.25688073394495414</c:v>
                </c:pt>
                <c:pt idx="16">
                  <c:v>5.8394160583941535E-2</c:v>
                </c:pt>
                <c:pt idx="17">
                  <c:v>4.1379310344827669E-2</c:v>
                </c:pt>
                <c:pt idx="18">
                  <c:v>0.35761589403973515</c:v>
                </c:pt>
                <c:pt idx="19">
                  <c:v>0.15609756097560967</c:v>
                </c:pt>
                <c:pt idx="20">
                  <c:v>0.10970464135021096</c:v>
                </c:pt>
                <c:pt idx="24">
                  <c:v>0.53612167300380231</c:v>
                </c:pt>
                <c:pt idx="25">
                  <c:v>5.9405940594059459E-2</c:v>
                </c:pt>
                <c:pt idx="26">
                  <c:v>2.8037383177569986E-2</c:v>
                </c:pt>
                <c:pt idx="27">
                  <c:v>2.2727272727272041E-3</c:v>
                </c:pt>
                <c:pt idx="28">
                  <c:v>0.21315192743764166</c:v>
                </c:pt>
                <c:pt idx="29">
                  <c:v>9.5327102803738351E-2</c:v>
                </c:pt>
                <c:pt idx="30">
                  <c:v>9.7269624573378843E-2</c:v>
                </c:pt>
                <c:pt idx="31">
                  <c:v>0.1710730948678072</c:v>
                </c:pt>
                <c:pt idx="32">
                  <c:v>5.7104913678618807E-2</c:v>
                </c:pt>
                <c:pt idx="33">
                  <c:v>3.5175879396984966E-2</c:v>
                </c:pt>
                <c:pt idx="34">
                  <c:v>1.5776699029126151E-2</c:v>
                </c:pt>
                <c:pt idx="35">
                  <c:v>2.5089605734766929E-2</c:v>
                </c:pt>
                <c:pt idx="36">
                  <c:v>1.7482517482517501E-2</c:v>
                </c:pt>
                <c:pt idx="37">
                  <c:v>2.7491408934707806E-2</c:v>
                </c:pt>
                <c:pt idx="38">
                  <c:v>8.4726867335563005E-2</c:v>
                </c:pt>
                <c:pt idx="39">
                  <c:v>2.1582733812949728E-2</c:v>
                </c:pt>
                <c:pt idx="40">
                  <c:v>4.2253521126760507E-2</c:v>
                </c:pt>
                <c:pt idx="41">
                  <c:v>1.9305019305019266E-2</c:v>
                </c:pt>
                <c:pt idx="42">
                  <c:v>1.9886363636363535E-2</c:v>
                </c:pt>
                <c:pt idx="43">
                  <c:v>5.2924791086351064E-2</c:v>
                </c:pt>
                <c:pt idx="44">
                  <c:v>5.3791887125220539E-2</c:v>
                </c:pt>
                <c:pt idx="45">
                  <c:v>2.5941422594142338E-2</c:v>
                </c:pt>
                <c:pt idx="46">
                  <c:v>1.5497553017944643E-2</c:v>
                </c:pt>
                <c:pt idx="47">
                  <c:v>5.3815261044176665E-2</c:v>
                </c:pt>
                <c:pt idx="48">
                  <c:v>2.5152439024390238E-2</c:v>
                </c:pt>
                <c:pt idx="49">
                  <c:v>4.0892193308550207E-2</c:v>
                </c:pt>
                <c:pt idx="50">
                  <c:v>2.2142857142857242E-2</c:v>
                </c:pt>
                <c:pt idx="51">
                  <c:v>1.3277428371768041E-2</c:v>
                </c:pt>
                <c:pt idx="52">
                  <c:v>2.2758620689655062E-2</c:v>
                </c:pt>
                <c:pt idx="53">
                  <c:v>2.5623735670937231E-2</c:v>
                </c:pt>
                <c:pt idx="54">
                  <c:v>3.3530571992110403E-2</c:v>
                </c:pt>
                <c:pt idx="55">
                  <c:v>4.3893129770992356E-2</c:v>
                </c:pt>
                <c:pt idx="56">
                  <c:v>2.9859841560024414E-2</c:v>
                </c:pt>
                <c:pt idx="57">
                  <c:v>1.8934911242603603E-2</c:v>
                </c:pt>
                <c:pt idx="58">
                  <c:v>1.0452961672473782E-2</c:v>
                </c:pt>
                <c:pt idx="59">
                  <c:v>1.0344827586206806E-2</c:v>
                </c:pt>
                <c:pt idx="60">
                  <c:v>2.3321956769055685E-2</c:v>
                </c:pt>
                <c:pt idx="61">
                  <c:v>2.8349082823790894E-2</c:v>
                </c:pt>
                <c:pt idx="62">
                  <c:v>8.6486486486485603E-3</c:v>
                </c:pt>
                <c:pt idx="63">
                  <c:v>3.8585209003215493E-2</c:v>
                </c:pt>
                <c:pt idx="64">
                  <c:v>2.9927760577915352E-2</c:v>
                </c:pt>
                <c:pt idx="65">
                  <c:v>5.0100200400802208E-3</c:v>
                </c:pt>
                <c:pt idx="66">
                  <c:v>2.4925224327019047E-2</c:v>
                </c:pt>
                <c:pt idx="67">
                  <c:v>1.9455252918287869E-2</c:v>
                </c:pt>
                <c:pt idx="68">
                  <c:v>1.2404580152671763E-2</c:v>
                </c:pt>
                <c:pt idx="69">
                  <c:v>8.4825636192271681E-3</c:v>
                </c:pt>
                <c:pt idx="70">
                  <c:v>2.710280373831786E-2</c:v>
                </c:pt>
                <c:pt idx="71">
                  <c:v>4.0946314831664665E-3</c:v>
                </c:pt>
                <c:pt idx="72">
                  <c:v>2.7186225645672302E-3</c:v>
                </c:pt>
                <c:pt idx="73">
                  <c:v>9.0375056484415239E-4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890-BF57-63DF88B9920F}"/>
            </c:ext>
          </c:extLst>
        </c:ser>
        <c:ser>
          <c:idx val="1"/>
          <c:order val="1"/>
          <c:tx>
            <c:strRef>
              <c:f>Casos!$A$26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</c:numCache>
            </c:numRef>
          </c:cat>
          <c:val>
            <c:numRef>
              <c:f>Casos!$B$26:$CA$26</c:f>
              <c:numCache>
                <c:formatCode>General</c:formatCode>
                <c:ptCount val="78"/>
                <c:pt idx="12" formatCode="0.0%">
                  <c:v>0.375</c:v>
                </c:pt>
                <c:pt idx="13" formatCode="0.0%">
                  <c:v>1.1818181818181817</c:v>
                </c:pt>
                <c:pt idx="14" formatCode="0.0%">
                  <c:v>0.25</c:v>
                </c:pt>
                <c:pt idx="15" formatCode="0.0%">
                  <c:v>0.46666666666666656</c:v>
                </c:pt>
                <c:pt idx="16" formatCode="0.0%">
                  <c:v>0.15909090909090917</c:v>
                </c:pt>
                <c:pt idx="17" formatCode="0.0%">
                  <c:v>0.21568627450980382</c:v>
                </c:pt>
                <c:pt idx="18" formatCode="0.0%">
                  <c:v>0.16129032258064524</c:v>
                </c:pt>
                <c:pt idx="19" formatCode="0.0%">
                  <c:v>0.30555555555555558</c:v>
                </c:pt>
                <c:pt idx="20" formatCode="0.0%">
                  <c:v>0.27659574468085113</c:v>
                </c:pt>
                <c:pt idx="24" formatCode="0.0%">
                  <c:v>0.43333333333333335</c:v>
                </c:pt>
                <c:pt idx="25" formatCode="0.0%">
                  <c:v>2.9069767441860517E-2</c:v>
                </c:pt>
                <c:pt idx="26" formatCode="0.0%">
                  <c:v>1.6949152542372836E-2</c:v>
                </c:pt>
                <c:pt idx="27" formatCode="0.0%">
                  <c:v>0.23333333333333339</c:v>
                </c:pt>
                <c:pt idx="28" formatCode="0.0%">
                  <c:v>0.13963963963963955</c:v>
                </c:pt>
                <c:pt idx="29" formatCode="0.0%">
                  <c:v>5.9288537549407216E-2</c:v>
                </c:pt>
                <c:pt idx="30" formatCode="0.0%">
                  <c:v>9.3283582089552342E-2</c:v>
                </c:pt>
                <c:pt idx="31" formatCode="0.0%">
                  <c:v>1.3651877133105783E-2</c:v>
                </c:pt>
                <c:pt idx="32" formatCode="0.0%">
                  <c:v>3.7037037037036979E-2</c:v>
                </c:pt>
                <c:pt idx="33" formatCode="0.0%">
                  <c:v>0.19155844155844148</c:v>
                </c:pt>
                <c:pt idx="34" formatCode="0.0%">
                  <c:v>0.22343324250681196</c:v>
                </c:pt>
                <c:pt idx="35" formatCode="0.0%">
                  <c:v>0.10690423162583529</c:v>
                </c:pt>
                <c:pt idx="36" formatCode="0.0%">
                  <c:v>0.14688128772635811</c:v>
                </c:pt>
                <c:pt idx="37" formatCode="0.0%">
                  <c:v>8.0701754385964941E-2</c:v>
                </c:pt>
                <c:pt idx="38" formatCode="0.0%">
                  <c:v>0.10714285714285721</c:v>
                </c:pt>
                <c:pt idx="39" formatCode="0.0%">
                  <c:v>0.17302052785923761</c:v>
                </c:pt>
                <c:pt idx="40" formatCode="0.0%">
                  <c:v>5.6249999999999911E-2</c:v>
                </c:pt>
                <c:pt idx="41" formatCode="0.0%">
                  <c:v>3.4319526627218933E-2</c:v>
                </c:pt>
                <c:pt idx="42" formatCode="0.0%">
                  <c:v>1.1441647597254079E-2</c:v>
                </c:pt>
                <c:pt idx="43" formatCode="0.0%">
                  <c:v>4.0723981900452566E-2</c:v>
                </c:pt>
                <c:pt idx="44" formatCode="0.0%">
                  <c:v>1.0869565217391353E-2</c:v>
                </c:pt>
                <c:pt idx="45" formatCode="0.0%">
                  <c:v>4.1935483870967794E-2</c:v>
                </c:pt>
                <c:pt idx="46" formatCode="0.0%">
                  <c:v>4.1279669762641857E-2</c:v>
                </c:pt>
                <c:pt idx="47" formatCode="0.0%">
                  <c:v>0.13478691774033691</c:v>
                </c:pt>
                <c:pt idx="48" formatCode="0.0%">
                  <c:v>9.3449781659388664E-2</c:v>
                </c:pt>
                <c:pt idx="49" formatCode="0.0%">
                  <c:v>2.635782747603832E-2</c:v>
                </c:pt>
                <c:pt idx="50" formatCode="0.0%">
                  <c:v>2.3346303501945442E-2</c:v>
                </c:pt>
                <c:pt idx="51" formatCode="0.0%">
                  <c:v>1.9011406844106515E-2</c:v>
                </c:pt>
                <c:pt idx="52" formatCode="0.0%">
                  <c:v>9.7014925373133387E-3</c:v>
                </c:pt>
                <c:pt idx="53" formatCode="0.0%">
                  <c:v>1.1086474501108556E-2</c:v>
                </c:pt>
                <c:pt idx="54" formatCode="0.0%">
                  <c:v>5.1169590643274754E-2</c:v>
                </c:pt>
                <c:pt idx="55" formatCode="0.0%">
                  <c:v>4.8678720445062496E-2</c:v>
                </c:pt>
                <c:pt idx="56" formatCode="0.0%">
                  <c:v>2.851458885941649E-2</c:v>
                </c:pt>
                <c:pt idx="57" formatCode="0.0%">
                  <c:v>3.0303030303030276E-2</c:v>
                </c:pt>
                <c:pt idx="58" formatCode="0.0%">
                  <c:v>5.3817271589486904E-2</c:v>
                </c:pt>
                <c:pt idx="59" formatCode="0.0%">
                  <c:v>3.2660332541567749E-2</c:v>
                </c:pt>
                <c:pt idx="60" formatCode="0.0%">
                  <c:v>2.5876940770557688E-2</c:v>
                </c:pt>
                <c:pt idx="61" formatCode="0.0%">
                  <c:v>7.2869955156950716E-2</c:v>
                </c:pt>
                <c:pt idx="62" formatCode="0.0%">
                  <c:v>7.6802507836990497E-2</c:v>
                </c:pt>
                <c:pt idx="63" formatCode="0.0%">
                  <c:v>2.4745269286754024E-2</c:v>
                </c:pt>
                <c:pt idx="64" formatCode="0.0%">
                  <c:v>4.2613636363636465E-2</c:v>
                </c:pt>
                <c:pt idx="65" formatCode="0.0%">
                  <c:v>2.7247956403269713E-2</c:v>
                </c:pt>
                <c:pt idx="66" formatCode="0.0%">
                  <c:v>8.3112290008841683E-2</c:v>
                </c:pt>
                <c:pt idx="67" formatCode="0.0%">
                  <c:v>7.6734693877551052E-2</c:v>
                </c:pt>
                <c:pt idx="68" formatCode="0.0%">
                  <c:v>3.6012130401819498E-2</c:v>
                </c:pt>
                <c:pt idx="69" formatCode="0.0%">
                  <c:v>3.9517014270032957E-2</c:v>
                </c:pt>
                <c:pt idx="70" formatCode="0.0%">
                  <c:v>2.6399155227032844E-2</c:v>
                </c:pt>
                <c:pt idx="71" formatCode="0.0%">
                  <c:v>2.0233196159122002E-2</c:v>
                </c:pt>
                <c:pt idx="72" formatCode="0.0%">
                  <c:v>3.8991596638655368E-2</c:v>
                </c:pt>
                <c:pt idx="73" formatCode="0.0%">
                  <c:v>3.558718861210064E-3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890-BF57-63DF88B9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457824"/>
        <c:axId val="421197744"/>
      </c:barChart>
      <c:dateAx>
        <c:axId val="932457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197744"/>
        <c:crosses val="autoZero"/>
        <c:auto val="1"/>
        <c:lblOffset val="100"/>
        <c:baseTimeUnit val="days"/>
      </c:dateAx>
      <c:valAx>
        <c:axId val="421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</a:t>
            </a:r>
            <a:r>
              <a:rPr lang="es-ES"/>
              <a:t>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Casos!$A$9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</c:numCache>
            </c:numRef>
          </c:cat>
          <c:val>
            <c:numRef>
              <c:f>Casos!$B$9:$CA$9</c:f>
              <c:numCache>
                <c:formatCode>General</c:formatCode>
                <c:ptCount val="7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39</c:v>
                </c:pt>
                <c:pt idx="10">
                  <c:v>71</c:v>
                </c:pt>
                <c:pt idx="11">
                  <c:v>173</c:v>
                </c:pt>
                <c:pt idx="12">
                  <c:v>194</c:v>
                </c:pt>
                <c:pt idx="13">
                  <c:v>289</c:v>
                </c:pt>
                <c:pt idx="14">
                  <c:v>401</c:v>
                </c:pt>
                <c:pt idx="15">
                  <c:v>567</c:v>
                </c:pt>
                <c:pt idx="16">
                  <c:v>662</c:v>
                </c:pt>
                <c:pt idx="17">
                  <c:v>801</c:v>
                </c:pt>
                <c:pt idx="18">
                  <c:v>1044</c:v>
                </c:pt>
                <c:pt idx="19">
                  <c:v>1423</c:v>
                </c:pt>
                <c:pt idx="20">
                  <c:v>1819</c:v>
                </c:pt>
                <c:pt idx="22">
                  <c:v>2078</c:v>
                </c:pt>
                <c:pt idx="23">
                  <c:v>2465</c:v>
                </c:pt>
                <c:pt idx="24">
                  <c:v>2780</c:v>
                </c:pt>
                <c:pt idx="25">
                  <c:v>3383</c:v>
                </c:pt>
                <c:pt idx="26">
                  <c:v>3934</c:v>
                </c:pt>
                <c:pt idx="27">
                  <c:v>4512</c:v>
                </c:pt>
                <c:pt idx="28">
                  <c:v>5246</c:v>
                </c:pt>
                <c:pt idx="29">
                  <c:v>5858</c:v>
                </c:pt>
                <c:pt idx="30">
                  <c:v>6424</c:v>
                </c:pt>
                <c:pt idx="31">
                  <c:v>7047</c:v>
                </c:pt>
                <c:pt idx="32">
                  <c:v>7682</c:v>
                </c:pt>
                <c:pt idx="33">
                  <c:v>8523</c:v>
                </c:pt>
                <c:pt idx="34">
                  <c:v>9324</c:v>
                </c:pt>
                <c:pt idx="35">
                  <c:v>10031</c:v>
                </c:pt>
                <c:pt idx="36">
                  <c:v>10602</c:v>
                </c:pt>
                <c:pt idx="37">
                  <c:v>11077</c:v>
                </c:pt>
                <c:pt idx="38">
                  <c:v>11788</c:v>
                </c:pt>
                <c:pt idx="39">
                  <c:v>12489</c:v>
                </c:pt>
                <c:pt idx="40">
                  <c:v>13063</c:v>
                </c:pt>
                <c:pt idx="41">
                  <c:v>13456</c:v>
                </c:pt>
                <c:pt idx="42">
                  <c:v>13698</c:v>
                </c:pt>
                <c:pt idx="43">
                  <c:v>14054</c:v>
                </c:pt>
                <c:pt idx="44">
                  <c:v>14329</c:v>
                </c:pt>
                <c:pt idx="45">
                  <c:v>14680</c:v>
                </c:pt>
                <c:pt idx="46">
                  <c:v>15151</c:v>
                </c:pt>
                <c:pt idx="47">
                  <c:v>15997</c:v>
                </c:pt>
                <c:pt idx="48">
                  <c:v>16349</c:v>
                </c:pt>
                <c:pt idx="49">
                  <c:v>16625</c:v>
                </c:pt>
                <c:pt idx="50">
                  <c:v>16796</c:v>
                </c:pt>
                <c:pt idx="51">
                  <c:v>17045</c:v>
                </c:pt>
                <c:pt idx="52">
                  <c:v>17321</c:v>
                </c:pt>
                <c:pt idx="53">
                  <c:v>17557</c:v>
                </c:pt>
                <c:pt idx="54">
                  <c:v>18053</c:v>
                </c:pt>
                <c:pt idx="55">
                  <c:v>18525</c:v>
                </c:pt>
                <c:pt idx="56">
                  <c:v>18995</c:v>
                </c:pt>
                <c:pt idx="57">
                  <c:v>19286</c:v>
                </c:pt>
                <c:pt idx="58">
                  <c:v>19518</c:v>
                </c:pt>
                <c:pt idx="59">
                  <c:v>19795</c:v>
                </c:pt>
                <c:pt idx="60">
                  <c:v>20071</c:v>
                </c:pt>
                <c:pt idx="61">
                  <c:v>20516</c:v>
                </c:pt>
                <c:pt idx="62">
                  <c:v>21023</c:v>
                </c:pt>
                <c:pt idx="63">
                  <c:v>21290</c:v>
                </c:pt>
                <c:pt idx="64">
                  <c:v>21511</c:v>
                </c:pt>
                <c:pt idx="65">
                  <c:v>21656</c:v>
                </c:pt>
                <c:pt idx="66">
                  <c:v>22166</c:v>
                </c:pt>
                <c:pt idx="67">
                  <c:v>22567</c:v>
                </c:pt>
                <c:pt idx="68">
                  <c:v>22908</c:v>
                </c:pt>
                <c:pt idx="69">
                  <c:v>23293</c:v>
                </c:pt>
                <c:pt idx="70">
                  <c:v>23662</c:v>
                </c:pt>
                <c:pt idx="71">
                  <c:v>23869</c:v>
                </c:pt>
                <c:pt idx="72">
                  <c:v>24051</c:v>
                </c:pt>
                <c:pt idx="73">
                  <c:v>24185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3-494A-953A-86640F1F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0160"/>
        <c:axId val="139780640"/>
      </c:lineChart>
      <c:dateAx>
        <c:axId val="15025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80640"/>
        <c:crosses val="autoZero"/>
        <c:auto val="1"/>
        <c:lblOffset val="100"/>
        <c:baseTimeUnit val="days"/>
      </c:dateAx>
      <c:valAx>
        <c:axId val="139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Casos!$A$18</c:f>
              <c:strCache>
                <c:ptCount val="1"/>
                <c:pt idx="0">
                  <c:v>Nuevos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</c:numCache>
            </c:numRef>
          </c:cat>
          <c:val>
            <c:numRef>
              <c:f>Casos!$B$18:$CA$18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32</c:v>
                </c:pt>
                <c:pt idx="11">
                  <c:v>102</c:v>
                </c:pt>
                <c:pt idx="12">
                  <c:v>21</c:v>
                </c:pt>
                <c:pt idx="13">
                  <c:v>95</c:v>
                </c:pt>
                <c:pt idx="14">
                  <c:v>112</c:v>
                </c:pt>
                <c:pt idx="15">
                  <c:v>166</c:v>
                </c:pt>
                <c:pt idx="16">
                  <c:v>95</c:v>
                </c:pt>
                <c:pt idx="17">
                  <c:v>139</c:v>
                </c:pt>
                <c:pt idx="18">
                  <c:v>243</c:v>
                </c:pt>
                <c:pt idx="19">
                  <c:v>379</c:v>
                </c:pt>
                <c:pt idx="20">
                  <c:v>396</c:v>
                </c:pt>
                <c:pt idx="22">
                  <c:v>259</c:v>
                </c:pt>
                <c:pt idx="23">
                  <c:v>387</c:v>
                </c:pt>
                <c:pt idx="24">
                  <c:v>961</c:v>
                </c:pt>
                <c:pt idx="25">
                  <c:v>603</c:v>
                </c:pt>
                <c:pt idx="26">
                  <c:v>551</c:v>
                </c:pt>
                <c:pt idx="27">
                  <c:v>578</c:v>
                </c:pt>
                <c:pt idx="28">
                  <c:v>734</c:v>
                </c:pt>
                <c:pt idx="29">
                  <c:v>612</c:v>
                </c:pt>
                <c:pt idx="30">
                  <c:v>566</c:v>
                </c:pt>
                <c:pt idx="31">
                  <c:v>623</c:v>
                </c:pt>
                <c:pt idx="32">
                  <c:v>635</c:v>
                </c:pt>
                <c:pt idx="33">
                  <c:v>841</c:v>
                </c:pt>
                <c:pt idx="34">
                  <c:v>801</c:v>
                </c:pt>
                <c:pt idx="35">
                  <c:v>707</c:v>
                </c:pt>
                <c:pt idx="36">
                  <c:v>571</c:v>
                </c:pt>
                <c:pt idx="37">
                  <c:v>475</c:v>
                </c:pt>
                <c:pt idx="38">
                  <c:v>711</c:v>
                </c:pt>
                <c:pt idx="39">
                  <c:v>701</c:v>
                </c:pt>
                <c:pt idx="40">
                  <c:v>574</c:v>
                </c:pt>
                <c:pt idx="41">
                  <c:v>393</c:v>
                </c:pt>
                <c:pt idx="42">
                  <c:v>242</c:v>
                </c:pt>
                <c:pt idx="43">
                  <c:v>356</c:v>
                </c:pt>
                <c:pt idx="44">
                  <c:v>275</c:v>
                </c:pt>
                <c:pt idx="45">
                  <c:v>351</c:v>
                </c:pt>
                <c:pt idx="46">
                  <c:v>471</c:v>
                </c:pt>
                <c:pt idx="47">
                  <c:v>846</c:v>
                </c:pt>
                <c:pt idx="48">
                  <c:v>352</c:v>
                </c:pt>
                <c:pt idx="49">
                  <c:v>276</c:v>
                </c:pt>
                <c:pt idx="50">
                  <c:v>171</c:v>
                </c:pt>
                <c:pt idx="51">
                  <c:v>249</c:v>
                </c:pt>
                <c:pt idx="52">
                  <c:v>276</c:v>
                </c:pt>
                <c:pt idx="53">
                  <c:v>236</c:v>
                </c:pt>
                <c:pt idx="54">
                  <c:v>496</c:v>
                </c:pt>
                <c:pt idx="55">
                  <c:v>472</c:v>
                </c:pt>
                <c:pt idx="56">
                  <c:v>470</c:v>
                </c:pt>
                <c:pt idx="57">
                  <c:v>291</c:v>
                </c:pt>
                <c:pt idx="58">
                  <c:v>232</c:v>
                </c:pt>
                <c:pt idx="59">
                  <c:v>277</c:v>
                </c:pt>
                <c:pt idx="60">
                  <c:v>276</c:v>
                </c:pt>
                <c:pt idx="61">
                  <c:v>445</c:v>
                </c:pt>
                <c:pt idx="62">
                  <c:v>507</c:v>
                </c:pt>
                <c:pt idx="63">
                  <c:v>267</c:v>
                </c:pt>
                <c:pt idx="64">
                  <c:v>221</c:v>
                </c:pt>
                <c:pt idx="65">
                  <c:v>145</c:v>
                </c:pt>
                <c:pt idx="66">
                  <c:v>510</c:v>
                </c:pt>
                <c:pt idx="67">
                  <c:v>401</c:v>
                </c:pt>
                <c:pt idx="68">
                  <c:v>341</c:v>
                </c:pt>
                <c:pt idx="69">
                  <c:v>385</c:v>
                </c:pt>
                <c:pt idx="70">
                  <c:v>369</c:v>
                </c:pt>
                <c:pt idx="71">
                  <c:v>207</c:v>
                </c:pt>
                <c:pt idx="72">
                  <c:v>182</c:v>
                </c:pt>
                <c:pt idx="7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5-4DE2-9AD8-028A2C70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26288"/>
        <c:axId val="2041515776"/>
      </c:barChart>
      <c:dateAx>
        <c:axId val="142026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1515776"/>
        <c:crosses val="autoZero"/>
        <c:auto val="1"/>
        <c:lblOffset val="100"/>
        <c:baseTimeUnit val="days"/>
      </c:dateAx>
      <c:valAx>
        <c:axId val="2041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Casos!$A$27</c:f>
              <c:strCache>
                <c:ptCount val="1"/>
                <c:pt idx="0">
                  <c:v>Inc.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</c:numCache>
            </c:numRef>
          </c:cat>
          <c:val>
            <c:numRef>
              <c:f>Casos!$B$27:$CA$27</c:f>
              <c:numCache>
                <c:formatCode>0.0%</c:formatCode>
                <c:ptCount val="78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8.3333333333333259E-2</c:v>
                </c:pt>
                <c:pt idx="5">
                  <c:v>0.15384615384615374</c:v>
                </c:pt>
                <c:pt idx="6">
                  <c:v>6.6666666666666652E-2</c:v>
                </c:pt>
                <c:pt idx="7">
                  <c:v>0.3125</c:v>
                </c:pt>
                <c:pt idx="8">
                  <c:v>0.23809523809523814</c:v>
                </c:pt>
                <c:pt idx="9">
                  <c:v>0.5</c:v>
                </c:pt>
                <c:pt idx="10">
                  <c:v>0.82051282051282048</c:v>
                </c:pt>
                <c:pt idx="11">
                  <c:v>1.436619718309859</c:v>
                </c:pt>
                <c:pt idx="12">
                  <c:v>0.12138728323699421</c:v>
                </c:pt>
                <c:pt idx="13">
                  <c:v>0.48969072164948457</c:v>
                </c:pt>
                <c:pt idx="14">
                  <c:v>0.38754325259515565</c:v>
                </c:pt>
                <c:pt idx="15">
                  <c:v>0.41396508728179549</c:v>
                </c:pt>
                <c:pt idx="16">
                  <c:v>0.16754850088183426</c:v>
                </c:pt>
                <c:pt idx="17">
                  <c:v>0.20996978851963743</c:v>
                </c:pt>
                <c:pt idx="18">
                  <c:v>0.30337078651685401</c:v>
                </c:pt>
                <c:pt idx="19">
                  <c:v>0.36302681992337171</c:v>
                </c:pt>
                <c:pt idx="20">
                  <c:v>0.27828531271960655</c:v>
                </c:pt>
                <c:pt idx="23">
                  <c:v>0.18623676612127049</c:v>
                </c:pt>
                <c:pt idx="24">
                  <c:v>0.12778904665314395</c:v>
                </c:pt>
                <c:pt idx="25">
                  <c:v>0.21690647482014391</c:v>
                </c:pt>
                <c:pt idx="26">
                  <c:v>0.16287318947679585</c:v>
                </c:pt>
                <c:pt idx="27">
                  <c:v>0.14692425012709709</c:v>
                </c:pt>
                <c:pt idx="28">
                  <c:v>0.16267730496453892</c:v>
                </c:pt>
                <c:pt idx="29">
                  <c:v>0.11666031261913834</c:v>
                </c:pt>
                <c:pt idx="30">
                  <c:v>9.6620006828268989E-2</c:v>
                </c:pt>
                <c:pt idx="31">
                  <c:v>9.6980074719800857E-2</c:v>
                </c:pt>
                <c:pt idx="32">
                  <c:v>9.0109266354477136E-2</c:v>
                </c:pt>
                <c:pt idx="33">
                  <c:v>0.10947669877636024</c:v>
                </c:pt>
                <c:pt idx="34">
                  <c:v>9.3980992608236447E-2</c:v>
                </c:pt>
                <c:pt idx="35">
                  <c:v>7.5825825825825754E-2</c:v>
                </c:pt>
                <c:pt idx="36">
                  <c:v>5.6923537035190819E-2</c:v>
                </c:pt>
                <c:pt idx="37">
                  <c:v>4.4802867383512579E-2</c:v>
                </c:pt>
                <c:pt idx="38">
                  <c:v>6.4187054256567677E-2</c:v>
                </c:pt>
                <c:pt idx="39">
                  <c:v>5.9467254835425809E-2</c:v>
                </c:pt>
                <c:pt idx="40">
                  <c:v>4.5960445191768784E-2</c:v>
                </c:pt>
                <c:pt idx="41">
                  <c:v>3.0084972824006684E-2</c:v>
                </c:pt>
                <c:pt idx="42">
                  <c:v>1.7984542211652688E-2</c:v>
                </c:pt>
                <c:pt idx="43">
                  <c:v>2.5989195502993168E-2</c:v>
                </c:pt>
                <c:pt idx="44">
                  <c:v>1.9567382951472867E-2</c:v>
                </c:pt>
                <c:pt idx="45">
                  <c:v>2.4495777793286377E-2</c:v>
                </c:pt>
                <c:pt idx="46">
                  <c:v>3.2084468664850041E-2</c:v>
                </c:pt>
                <c:pt idx="47">
                  <c:v>5.5837898488548587E-2</c:v>
                </c:pt>
                <c:pt idx="48">
                  <c:v>2.2004125773582572E-2</c:v>
                </c:pt>
                <c:pt idx="49">
                  <c:v>1.6881766468897164E-2</c:v>
                </c:pt>
                <c:pt idx="50">
                  <c:v>1.0285714285714231E-2</c:v>
                </c:pt>
                <c:pt idx="51">
                  <c:v>1.4824958323410353E-2</c:v>
                </c:pt>
                <c:pt idx="52">
                  <c:v>1.6192431798181195E-2</c:v>
                </c:pt>
                <c:pt idx="53">
                  <c:v>1.3625079383407401E-2</c:v>
                </c:pt>
                <c:pt idx="54">
                  <c:v>2.8250840120749521E-2</c:v>
                </c:pt>
                <c:pt idx="55">
                  <c:v>2.6145239018445787E-2</c:v>
                </c:pt>
                <c:pt idx="56">
                  <c:v>2.5371120107962275E-2</c:v>
                </c:pt>
                <c:pt idx="57">
                  <c:v>1.5319821005527867E-2</c:v>
                </c:pt>
                <c:pt idx="58">
                  <c:v>1.2029451415534576E-2</c:v>
                </c:pt>
                <c:pt idx="59">
                  <c:v>1.4192027871708257E-2</c:v>
                </c:pt>
                <c:pt idx="60">
                  <c:v>1.3942914877494328E-2</c:v>
                </c:pt>
                <c:pt idx="61">
                  <c:v>2.2171291913706259E-2</c:v>
                </c:pt>
                <c:pt idx="62">
                  <c:v>2.4712419574965949E-2</c:v>
                </c:pt>
                <c:pt idx="63">
                  <c:v>1.2700375778908812E-2</c:v>
                </c:pt>
                <c:pt idx="64">
                  <c:v>1.0380460310004613E-2</c:v>
                </c:pt>
                <c:pt idx="65">
                  <c:v>6.7407372971968194E-3</c:v>
                </c:pt>
                <c:pt idx="66">
                  <c:v>2.3550055411895032E-2</c:v>
                </c:pt>
                <c:pt idx="67">
                  <c:v>1.8090769647207461E-2</c:v>
                </c:pt>
                <c:pt idx="68">
                  <c:v>1.5110559666769996E-2</c:v>
                </c:pt>
                <c:pt idx="69">
                  <c:v>1.6806355858215438E-2</c:v>
                </c:pt>
                <c:pt idx="70">
                  <c:v>1.5841669170995498E-2</c:v>
                </c:pt>
                <c:pt idx="71">
                  <c:v>8.7482038711859111E-3</c:v>
                </c:pt>
                <c:pt idx="72">
                  <c:v>7.6249528677363454E-3</c:v>
                </c:pt>
                <c:pt idx="73">
                  <c:v>5.5714939087772031E-3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6-43B2-802C-750DDD4F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9664"/>
        <c:axId val="1449224400"/>
      </c:barChart>
      <c:dateAx>
        <c:axId val="15430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224400"/>
        <c:crosses val="autoZero"/>
        <c:auto val="1"/>
        <c:lblOffset val="100"/>
        <c:baseTimeUnit val="days"/>
      </c:dateAx>
      <c:valAx>
        <c:axId val="1449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3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Casos!$AG$14:$BJ$14</c:f>
              <c:numCache>
                <c:formatCode>General</c:formatCode>
                <c:ptCount val="30"/>
                <c:pt idx="0">
                  <c:v>226</c:v>
                </c:pt>
                <c:pt idx="1">
                  <c:v>165</c:v>
                </c:pt>
                <c:pt idx="2">
                  <c:v>288</c:v>
                </c:pt>
                <c:pt idx="3">
                  <c:v>162</c:v>
                </c:pt>
                <c:pt idx="4">
                  <c:v>105</c:v>
                </c:pt>
                <c:pt idx="5">
                  <c:v>98</c:v>
                </c:pt>
                <c:pt idx="6">
                  <c:v>81</c:v>
                </c:pt>
                <c:pt idx="7">
                  <c:v>255</c:v>
                </c:pt>
                <c:pt idx="8">
                  <c:v>125</c:v>
                </c:pt>
                <c:pt idx="9">
                  <c:v>131</c:v>
                </c:pt>
                <c:pt idx="10">
                  <c:v>61</c:v>
                </c:pt>
                <c:pt idx="11">
                  <c:v>46</c:v>
                </c:pt>
                <c:pt idx="12">
                  <c:v>56</c:v>
                </c:pt>
                <c:pt idx="13">
                  <c:v>37</c:v>
                </c:pt>
                <c:pt idx="14">
                  <c:v>32</c:v>
                </c:pt>
                <c:pt idx="15">
                  <c:v>25</c:v>
                </c:pt>
                <c:pt idx="16">
                  <c:v>73</c:v>
                </c:pt>
                <c:pt idx="17">
                  <c:v>36</c:v>
                </c:pt>
                <c:pt idx="18">
                  <c:v>23</c:v>
                </c:pt>
                <c:pt idx="19">
                  <c:v>22</c:v>
                </c:pt>
                <c:pt idx="20">
                  <c:v>17</c:v>
                </c:pt>
                <c:pt idx="21">
                  <c:v>44</c:v>
                </c:pt>
                <c:pt idx="22">
                  <c:v>18</c:v>
                </c:pt>
                <c:pt idx="23">
                  <c:v>98</c:v>
                </c:pt>
                <c:pt idx="24">
                  <c:v>59</c:v>
                </c:pt>
                <c:pt idx="25">
                  <c:v>85</c:v>
                </c:pt>
                <c:pt idx="26">
                  <c:v>30</c:v>
                </c:pt>
                <c:pt idx="27">
                  <c:v>37</c:v>
                </c:pt>
                <c:pt idx="28">
                  <c:v>86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2-4E65-A48F-4550D8087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</c:numCache>
            </c:numRef>
          </c:cat>
          <c:val>
            <c:numRef>
              <c:f>Hospitalizados!$B$19:$CA$19</c:f>
              <c:numCache>
                <c:formatCode>General</c:formatCode>
                <c:ptCount val="78"/>
                <c:pt idx="16">
                  <c:v>88</c:v>
                </c:pt>
                <c:pt idx="17">
                  <c:v>107</c:v>
                </c:pt>
                <c:pt idx="18">
                  <c:v>210</c:v>
                </c:pt>
                <c:pt idx="19">
                  <c:v>191</c:v>
                </c:pt>
                <c:pt idx="20">
                  <c:v>271</c:v>
                </c:pt>
                <c:pt idx="22">
                  <c:v>485</c:v>
                </c:pt>
                <c:pt idx="23">
                  <c:v>571</c:v>
                </c:pt>
                <c:pt idx="24">
                  <c:v>613</c:v>
                </c:pt>
                <c:pt idx="25">
                  <c:v>537</c:v>
                </c:pt>
                <c:pt idx="26">
                  <c:v>649</c:v>
                </c:pt>
                <c:pt idx="27">
                  <c:v>721</c:v>
                </c:pt>
                <c:pt idx="28">
                  <c:v>718</c:v>
                </c:pt>
                <c:pt idx="29">
                  <c:v>709</c:v>
                </c:pt>
                <c:pt idx="30">
                  <c:v>742</c:v>
                </c:pt>
                <c:pt idx="31">
                  <c:v>746</c:v>
                </c:pt>
                <c:pt idx="32">
                  <c:v>731</c:v>
                </c:pt>
                <c:pt idx="33">
                  <c:v>724</c:v>
                </c:pt>
                <c:pt idx="34">
                  <c:v>718</c:v>
                </c:pt>
                <c:pt idx="35">
                  <c:v>682</c:v>
                </c:pt>
                <c:pt idx="36">
                  <c:v>698</c:v>
                </c:pt>
                <c:pt idx="37">
                  <c:v>713</c:v>
                </c:pt>
                <c:pt idx="38">
                  <c:v>661</c:v>
                </c:pt>
                <c:pt idx="39">
                  <c:v>636</c:v>
                </c:pt>
                <c:pt idx="40">
                  <c:v>612</c:v>
                </c:pt>
                <c:pt idx="41">
                  <c:v>580</c:v>
                </c:pt>
                <c:pt idx="42">
                  <c:v>575</c:v>
                </c:pt>
                <c:pt idx="43">
                  <c:v>569</c:v>
                </c:pt>
                <c:pt idx="44">
                  <c:v>565</c:v>
                </c:pt>
                <c:pt idx="45">
                  <c:v>534</c:v>
                </c:pt>
                <c:pt idx="46">
                  <c:v>515</c:v>
                </c:pt>
                <c:pt idx="47">
                  <c:v>466</c:v>
                </c:pt>
                <c:pt idx="48">
                  <c:v>457</c:v>
                </c:pt>
                <c:pt idx="49">
                  <c:v>420</c:v>
                </c:pt>
                <c:pt idx="50">
                  <c:v>417</c:v>
                </c:pt>
                <c:pt idx="51">
                  <c:v>416</c:v>
                </c:pt>
                <c:pt idx="52">
                  <c:v>385</c:v>
                </c:pt>
                <c:pt idx="53">
                  <c:v>361</c:v>
                </c:pt>
                <c:pt idx="54">
                  <c:v>323</c:v>
                </c:pt>
                <c:pt idx="55">
                  <c:v>305</c:v>
                </c:pt>
                <c:pt idx="56">
                  <c:v>290</c:v>
                </c:pt>
                <c:pt idx="57">
                  <c:v>285</c:v>
                </c:pt>
                <c:pt idx="58">
                  <c:v>285</c:v>
                </c:pt>
                <c:pt idx="59">
                  <c:v>275</c:v>
                </c:pt>
                <c:pt idx="60">
                  <c:v>257</c:v>
                </c:pt>
                <c:pt idx="61">
                  <c:v>227</c:v>
                </c:pt>
                <c:pt idx="62">
                  <c:v>205</c:v>
                </c:pt>
                <c:pt idx="63">
                  <c:v>205</c:v>
                </c:pt>
                <c:pt idx="64">
                  <c:v>205</c:v>
                </c:pt>
                <c:pt idx="65">
                  <c:v>203</c:v>
                </c:pt>
                <c:pt idx="66">
                  <c:v>206</c:v>
                </c:pt>
                <c:pt idx="67">
                  <c:v>207</c:v>
                </c:pt>
                <c:pt idx="68">
                  <c:v>196</c:v>
                </c:pt>
                <c:pt idx="69">
                  <c:v>193</c:v>
                </c:pt>
                <c:pt idx="70">
                  <c:v>185</c:v>
                </c:pt>
                <c:pt idx="71">
                  <c:v>189</c:v>
                </c:pt>
                <c:pt idx="72">
                  <c:v>175</c:v>
                </c:pt>
                <c:pt idx="73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7-43BF-89FB-DCA4666F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Casos!$AG$15:$BJ$15</c:f>
              <c:numCache>
                <c:formatCode>General</c:formatCode>
                <c:ptCount val="30"/>
                <c:pt idx="0">
                  <c:v>109</c:v>
                </c:pt>
                <c:pt idx="1">
                  <c:v>80</c:v>
                </c:pt>
                <c:pt idx="2">
                  <c:v>175</c:v>
                </c:pt>
                <c:pt idx="3">
                  <c:v>146</c:v>
                </c:pt>
                <c:pt idx="4">
                  <c:v>175</c:v>
                </c:pt>
                <c:pt idx="5">
                  <c:v>114</c:v>
                </c:pt>
                <c:pt idx="6">
                  <c:v>151</c:v>
                </c:pt>
                <c:pt idx="7">
                  <c:v>163</c:v>
                </c:pt>
                <c:pt idx="8">
                  <c:v>166</c:v>
                </c:pt>
                <c:pt idx="9">
                  <c:v>159</c:v>
                </c:pt>
                <c:pt idx="10">
                  <c:v>62</c:v>
                </c:pt>
                <c:pt idx="11">
                  <c:v>36</c:v>
                </c:pt>
                <c:pt idx="12">
                  <c:v>32</c:v>
                </c:pt>
                <c:pt idx="13">
                  <c:v>46</c:v>
                </c:pt>
                <c:pt idx="14">
                  <c:v>95</c:v>
                </c:pt>
                <c:pt idx="15">
                  <c:v>142</c:v>
                </c:pt>
                <c:pt idx="16">
                  <c:v>416</c:v>
                </c:pt>
                <c:pt idx="17">
                  <c:v>80</c:v>
                </c:pt>
                <c:pt idx="18">
                  <c:v>77</c:v>
                </c:pt>
                <c:pt idx="19">
                  <c:v>30</c:v>
                </c:pt>
                <c:pt idx="20">
                  <c:v>19</c:v>
                </c:pt>
                <c:pt idx="21">
                  <c:v>71</c:v>
                </c:pt>
                <c:pt idx="22">
                  <c:v>66</c:v>
                </c:pt>
                <c:pt idx="23">
                  <c:v>99</c:v>
                </c:pt>
                <c:pt idx="24">
                  <c:v>116</c:v>
                </c:pt>
                <c:pt idx="25">
                  <c:v>89</c:v>
                </c:pt>
                <c:pt idx="26">
                  <c:v>94</c:v>
                </c:pt>
                <c:pt idx="27">
                  <c:v>49</c:v>
                </c:pt>
                <c:pt idx="28">
                  <c:v>29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2A2-A2E1-A7C0C90DE7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Casos_old!$D$1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Casos_old!$D$14:$D$40</c:f>
              <c:numCache>
                <c:formatCode>General</c:formatCode>
                <c:ptCount val="27"/>
                <c:pt idx="0">
                  <c:v>31</c:v>
                </c:pt>
                <c:pt idx="1">
                  <c:v>49</c:v>
                </c:pt>
                <c:pt idx="2">
                  <c:v>98</c:v>
                </c:pt>
                <c:pt idx="3">
                  <c:v>133</c:v>
                </c:pt>
                <c:pt idx="4">
                  <c:v>179</c:v>
                </c:pt>
                <c:pt idx="5">
                  <c:v>208</c:v>
                </c:pt>
                <c:pt idx="6">
                  <c:v>293</c:v>
                </c:pt>
                <c:pt idx="7">
                  <c:v>370</c:v>
                </c:pt>
                <c:pt idx="8">
                  <c:v>501</c:v>
                </c:pt>
                <c:pt idx="12">
                  <c:v>752</c:v>
                </c:pt>
                <c:pt idx="13">
                  <c:v>965</c:v>
                </c:pt>
                <c:pt idx="14">
                  <c:v>1112</c:v>
                </c:pt>
                <c:pt idx="15">
                  <c:v>1192</c:v>
                </c:pt>
                <c:pt idx="16">
                  <c:v>1317</c:v>
                </c:pt>
                <c:pt idx="17">
                  <c:v>1426</c:v>
                </c:pt>
                <c:pt idx="18">
                  <c:v>1484</c:v>
                </c:pt>
                <c:pt idx="19">
                  <c:v>1593</c:v>
                </c:pt>
                <c:pt idx="20">
                  <c:v>1673</c:v>
                </c:pt>
                <c:pt idx="21">
                  <c:v>1848</c:v>
                </c:pt>
                <c:pt idx="22">
                  <c:v>1994</c:v>
                </c:pt>
                <c:pt idx="23">
                  <c:v>2169</c:v>
                </c:pt>
                <c:pt idx="24">
                  <c:v>2283</c:v>
                </c:pt>
                <c:pt idx="25">
                  <c:v>2434</c:v>
                </c:pt>
                <c:pt idx="26">
                  <c:v>2597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E17-488C-8CEC-FFEEB47A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62112"/>
        <c:axId val="201895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17-488C-8CEC-FFEEB47AFD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17-488C-8CEC-FFEEB47AFD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7-488C-8CEC-FFEEB47AFD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7-488C-8CEC-FFEEB47AFD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7-488C-8CEC-FFEEB47AFD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6B-44FD-9958-E976C00CF96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6B-44FD-9958-E976C00CF96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6B-44FD-9958-E976C00CF96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Casos_old!$K$14:$K$40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18</c:v>
                      </c:pt>
                      <c:pt idx="2">
                        <c:v>49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29</c:v>
                      </c:pt>
                      <c:pt idx="6">
                        <c:v>85</c:v>
                      </c:pt>
                      <c:pt idx="7">
                        <c:v>77</c:v>
                      </c:pt>
                      <c:pt idx="8">
                        <c:v>131</c:v>
                      </c:pt>
                      <c:pt idx="12">
                        <c:v>251</c:v>
                      </c:pt>
                      <c:pt idx="13">
                        <c:v>213</c:v>
                      </c:pt>
                      <c:pt idx="14">
                        <c:v>147</c:v>
                      </c:pt>
                      <c:pt idx="15">
                        <c:v>80</c:v>
                      </c:pt>
                      <c:pt idx="16">
                        <c:v>125</c:v>
                      </c:pt>
                      <c:pt idx="17">
                        <c:v>109</c:v>
                      </c:pt>
                      <c:pt idx="18">
                        <c:v>58</c:v>
                      </c:pt>
                      <c:pt idx="19">
                        <c:v>109</c:v>
                      </c:pt>
                      <c:pt idx="20">
                        <c:v>80</c:v>
                      </c:pt>
                      <c:pt idx="21">
                        <c:v>175</c:v>
                      </c:pt>
                      <c:pt idx="22">
                        <c:v>146</c:v>
                      </c:pt>
                      <c:pt idx="23">
                        <c:v>175</c:v>
                      </c:pt>
                      <c:pt idx="24">
                        <c:v>114</c:v>
                      </c:pt>
                      <c:pt idx="25">
                        <c:v>151</c:v>
                      </c:pt>
                      <c:pt idx="26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6B-44FD-9958-E976C00CF96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6B-44FD-9958-E976C00CF96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6B-44FD-9958-E976C00CF96B}"/>
                  </c:ext>
                </c:extLst>
              </c15:ser>
            </c15:filteredBarSeries>
          </c:ext>
        </c:extLst>
      </c:barChart>
      <c:dateAx>
        <c:axId val="519862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955824"/>
        <c:crosses val="autoZero"/>
        <c:auto val="1"/>
        <c:lblOffset val="100"/>
        <c:baseTimeUnit val="days"/>
      </c:dateAx>
      <c:valAx>
        <c:axId val="2018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8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Casos_old!$K$1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Casos_old!$K$14:$K$40</c:f>
              <c:numCache>
                <c:formatCode>General</c:formatCode>
                <c:ptCount val="27"/>
                <c:pt idx="0">
                  <c:v>3</c:v>
                </c:pt>
                <c:pt idx="1">
                  <c:v>18</c:v>
                </c:pt>
                <c:pt idx="2">
                  <c:v>49</c:v>
                </c:pt>
                <c:pt idx="3">
                  <c:v>35</c:v>
                </c:pt>
                <c:pt idx="4">
                  <c:v>46</c:v>
                </c:pt>
                <c:pt idx="5">
                  <c:v>29</c:v>
                </c:pt>
                <c:pt idx="6">
                  <c:v>85</c:v>
                </c:pt>
                <c:pt idx="7">
                  <c:v>77</c:v>
                </c:pt>
                <c:pt idx="8">
                  <c:v>131</c:v>
                </c:pt>
                <c:pt idx="12">
                  <c:v>251</c:v>
                </c:pt>
                <c:pt idx="13">
                  <c:v>213</c:v>
                </c:pt>
                <c:pt idx="14">
                  <c:v>147</c:v>
                </c:pt>
                <c:pt idx="15">
                  <c:v>80</c:v>
                </c:pt>
                <c:pt idx="16">
                  <c:v>125</c:v>
                </c:pt>
                <c:pt idx="17">
                  <c:v>109</c:v>
                </c:pt>
                <c:pt idx="18">
                  <c:v>58</c:v>
                </c:pt>
                <c:pt idx="19">
                  <c:v>109</c:v>
                </c:pt>
                <c:pt idx="20">
                  <c:v>80</c:v>
                </c:pt>
                <c:pt idx="21">
                  <c:v>175</c:v>
                </c:pt>
                <c:pt idx="22">
                  <c:v>146</c:v>
                </c:pt>
                <c:pt idx="23">
                  <c:v>175</c:v>
                </c:pt>
                <c:pt idx="24">
                  <c:v>114</c:v>
                </c:pt>
                <c:pt idx="25">
                  <c:v>151</c:v>
                </c:pt>
                <c:pt idx="2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D-4FE3-A1B8-F2610D87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91103"/>
        <c:axId val="85055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D-4FE3-A1B8-F2610D8748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3D-4FE3-A1B8-F2610D8748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Casos_old!$D$14:$D$40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31</c:v>
                      </c:pt>
                      <c:pt idx="1">
                        <c:v>49</c:v>
                      </c:pt>
                      <c:pt idx="2">
                        <c:v>98</c:v>
                      </c:pt>
                      <c:pt idx="3">
                        <c:v>133</c:v>
                      </c:pt>
                      <c:pt idx="4">
                        <c:v>179</c:v>
                      </c:pt>
                      <c:pt idx="5">
                        <c:v>208</c:v>
                      </c:pt>
                      <c:pt idx="6">
                        <c:v>293</c:v>
                      </c:pt>
                      <c:pt idx="7">
                        <c:v>370</c:v>
                      </c:pt>
                      <c:pt idx="8">
                        <c:v>501</c:v>
                      </c:pt>
                      <c:pt idx="12">
                        <c:v>752</c:v>
                      </c:pt>
                      <c:pt idx="13">
                        <c:v>965</c:v>
                      </c:pt>
                      <c:pt idx="14">
                        <c:v>1112</c:v>
                      </c:pt>
                      <c:pt idx="15">
                        <c:v>1192</c:v>
                      </c:pt>
                      <c:pt idx="16">
                        <c:v>1317</c:v>
                      </c:pt>
                      <c:pt idx="17">
                        <c:v>1426</c:v>
                      </c:pt>
                      <c:pt idx="18">
                        <c:v>1484</c:v>
                      </c:pt>
                      <c:pt idx="19">
                        <c:v>1593</c:v>
                      </c:pt>
                      <c:pt idx="20">
                        <c:v>1673</c:v>
                      </c:pt>
                      <c:pt idx="21">
                        <c:v>1848</c:v>
                      </c:pt>
                      <c:pt idx="22">
                        <c:v>1994</c:v>
                      </c:pt>
                      <c:pt idx="23">
                        <c:v>2169</c:v>
                      </c:pt>
                      <c:pt idx="24">
                        <c:v>2283</c:v>
                      </c:pt>
                      <c:pt idx="25">
                        <c:v>2434</c:v>
                      </c:pt>
                      <c:pt idx="26">
                        <c:v>2597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D-4FE3-A1B8-F2610D8748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3D-4FE3-A1B8-F2610D8748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3D-4FE3-A1B8-F2610D8748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D-4FE3-A1B8-F2610D8748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3D-4FE3-A1B8-F2610D8748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3D-4FE3-A1B8-F2610D8748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3D-4FE3-A1B8-F2610D8748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3D-4FE3-A1B8-F2610D8748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3D-4FE3-A1B8-F2610D874879}"/>
                  </c:ext>
                </c:extLst>
              </c15:ser>
            </c15:filteredBarSeries>
          </c:ext>
        </c:extLst>
      </c:barChart>
      <c:dateAx>
        <c:axId val="1481591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559839"/>
        <c:crosses val="autoZero"/>
        <c:auto val="1"/>
        <c:lblOffset val="100"/>
        <c:baseTimeUnit val="days"/>
      </c:dateAx>
      <c:valAx>
        <c:axId val="8505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15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'%inc'!$D$1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'%inc'!$D$2:$D$28</c:f>
              <c:numCache>
                <c:formatCode>General</c:formatCode>
                <c:ptCount val="27"/>
                <c:pt idx="1">
                  <c:v>58.064516129032249</c:v>
                </c:pt>
                <c:pt idx="2">
                  <c:v>100</c:v>
                </c:pt>
                <c:pt idx="3">
                  <c:v>35.714285714285722</c:v>
                </c:pt>
                <c:pt idx="4">
                  <c:v>34.58646616541354</c:v>
                </c:pt>
                <c:pt idx="5">
                  <c:v>16.201117318435763</c:v>
                </c:pt>
                <c:pt idx="6">
                  <c:v>40.865384615384627</c:v>
                </c:pt>
                <c:pt idx="7">
                  <c:v>26.279863481228659</c:v>
                </c:pt>
                <c:pt idx="8">
                  <c:v>35.405405405405396</c:v>
                </c:pt>
                <c:pt idx="12">
                  <c:v>50.099800399201591</c:v>
                </c:pt>
                <c:pt idx="13">
                  <c:v>28.324468085106382</c:v>
                </c:pt>
                <c:pt idx="14">
                  <c:v>15.233160621761655</c:v>
                </c:pt>
                <c:pt idx="15">
                  <c:v>7.1942446043165464</c:v>
                </c:pt>
                <c:pt idx="16">
                  <c:v>10.486577181208045</c:v>
                </c:pt>
                <c:pt idx="17">
                  <c:v>8.2763857251328723</c:v>
                </c:pt>
                <c:pt idx="18">
                  <c:v>4.0673211781206087</c:v>
                </c:pt>
                <c:pt idx="19">
                  <c:v>7.3450134770889575</c:v>
                </c:pt>
                <c:pt idx="20">
                  <c:v>5.0219711236660469</c:v>
                </c:pt>
                <c:pt idx="21">
                  <c:v>10.460251046025103</c:v>
                </c:pt>
                <c:pt idx="22">
                  <c:v>7.9004329004328966</c:v>
                </c:pt>
                <c:pt idx="23">
                  <c:v>8.7763289869608805</c:v>
                </c:pt>
                <c:pt idx="24">
                  <c:v>5.2558782849239316</c:v>
                </c:pt>
                <c:pt idx="25">
                  <c:v>6.6141042487954493</c:v>
                </c:pt>
                <c:pt idx="26">
                  <c:v>6.6967953985209494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9-4EFD-A68F-E36C271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9118863"/>
        <c:axId val="160819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'%inc'!$B$1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'%inc'!$B$2:$B$28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31.818181818181813</c:v>
                      </c:pt>
                      <c:pt idx="2">
                        <c:v>46.551724137931025</c:v>
                      </c:pt>
                      <c:pt idx="3">
                        <c:v>49.411764705882355</c:v>
                      </c:pt>
                      <c:pt idx="4">
                        <c:v>9.4488188976377998</c:v>
                      </c:pt>
                      <c:pt idx="5">
                        <c:v>17.985611510791365</c:v>
                      </c:pt>
                      <c:pt idx="6">
                        <c:v>31.707317073170739</c:v>
                      </c:pt>
                      <c:pt idx="7">
                        <c:v>85.18518518518519</c:v>
                      </c:pt>
                      <c:pt idx="8">
                        <c:v>26.249999999999996</c:v>
                      </c:pt>
                      <c:pt idx="12">
                        <c:v>75.247524752475243</c:v>
                      </c:pt>
                      <c:pt idx="13">
                        <c:v>29.604519774011308</c:v>
                      </c:pt>
                      <c:pt idx="14">
                        <c:v>23.975588491717524</c:v>
                      </c:pt>
                      <c:pt idx="15">
                        <c:v>8.5091420534458617</c:v>
                      </c:pt>
                      <c:pt idx="16">
                        <c:v>13.739468567725211</c:v>
                      </c:pt>
                      <c:pt idx="17">
                        <c:v>16.296296296296298</c:v>
                      </c:pt>
                      <c:pt idx="18">
                        <c:v>12.542871141597267</c:v>
                      </c:pt>
                      <c:pt idx="19">
                        <c:v>7.5750979538528496</c:v>
                      </c:pt>
                      <c:pt idx="20">
                        <c:v>13.597733711048154</c:v>
                      </c:pt>
                      <c:pt idx="21">
                        <c:v>10.366939793373708</c:v>
                      </c:pt>
                      <c:pt idx="22">
                        <c:v>12.846998063266613</c:v>
                      </c:pt>
                      <c:pt idx="23">
                        <c:v>10.240274599542332</c:v>
                      </c:pt>
                      <c:pt idx="24">
                        <c:v>7.0316554229371997</c:v>
                      </c:pt>
                      <c:pt idx="25">
                        <c:v>4.1939393939393943</c:v>
                      </c:pt>
                      <c:pt idx="26">
                        <c:v>3.5132619823173616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F9-4EFD-A68F-E36C2717CFD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84.210526315789465</c:v>
                      </c:pt>
                      <c:pt idx="2">
                        <c:v>12.857142857142856</c:v>
                      </c:pt>
                      <c:pt idx="3">
                        <c:v>59.493670886075954</c:v>
                      </c:pt>
                      <c:pt idx="4">
                        <c:v>17.460317460317466</c:v>
                      </c:pt>
                      <c:pt idx="5">
                        <c:v>45.945945945945944</c:v>
                      </c:pt>
                      <c:pt idx="6">
                        <c:v>19.444444444444443</c:v>
                      </c:pt>
                      <c:pt idx="7">
                        <c:v>24.806201550387598</c:v>
                      </c:pt>
                      <c:pt idx="8">
                        <c:v>33.54037267080745</c:v>
                      </c:pt>
                      <c:pt idx="12">
                        <c:v>31.86046511627907</c:v>
                      </c:pt>
                      <c:pt idx="13">
                        <c:v>17.460317460317466</c:v>
                      </c:pt>
                      <c:pt idx="14">
                        <c:v>17.117117117117118</c:v>
                      </c:pt>
                      <c:pt idx="15">
                        <c:v>42.820512820512825</c:v>
                      </c:pt>
                      <c:pt idx="16">
                        <c:v>24.416517055655305</c:v>
                      </c:pt>
                      <c:pt idx="17">
                        <c:v>10.894660894660891</c:v>
                      </c:pt>
                      <c:pt idx="18">
                        <c:v>11.060507482108006</c:v>
                      </c:pt>
                      <c:pt idx="19">
                        <c:v>13.23960164030462</c:v>
                      </c:pt>
                      <c:pt idx="20">
                        <c:v>8.5359544749094685</c:v>
                      </c:pt>
                      <c:pt idx="21">
                        <c:v>13.727359389895133</c:v>
                      </c:pt>
                      <c:pt idx="22">
                        <c:v>6.7896060352053755</c:v>
                      </c:pt>
                      <c:pt idx="23">
                        <c:v>4.1208791208791284</c:v>
                      </c:pt>
                      <c:pt idx="24">
                        <c:v>3.6939313984168942</c:v>
                      </c:pt>
                      <c:pt idx="25">
                        <c:v>2.9443838604144013</c:v>
                      </c:pt>
                      <c:pt idx="26">
                        <c:v>9.004237288135597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F9-4EFD-A68F-E36C2717CFD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25.714285714285712</c:v>
                      </c:pt>
                      <c:pt idx="2">
                        <c:v>23.863636363636353</c:v>
                      </c:pt>
                      <c:pt idx="3">
                        <c:v>25.688073394495415</c:v>
                      </c:pt>
                      <c:pt idx="4">
                        <c:v>5.8394160583941535</c:v>
                      </c:pt>
                      <c:pt idx="5">
                        <c:v>4.1379310344827669</c:v>
                      </c:pt>
                      <c:pt idx="6">
                        <c:v>35.761589403973517</c:v>
                      </c:pt>
                      <c:pt idx="7">
                        <c:v>15.609756097560968</c:v>
                      </c:pt>
                      <c:pt idx="8">
                        <c:v>10.970464135021096</c:v>
                      </c:pt>
                      <c:pt idx="12">
                        <c:v>53.612167300380229</c:v>
                      </c:pt>
                      <c:pt idx="13">
                        <c:v>5.9405940594059459</c:v>
                      </c:pt>
                      <c:pt idx="14">
                        <c:v>2.8037383177569986</c:v>
                      </c:pt>
                      <c:pt idx="15">
                        <c:v>0.22727272727272041</c:v>
                      </c:pt>
                      <c:pt idx="16">
                        <c:v>21.315192743764165</c:v>
                      </c:pt>
                      <c:pt idx="17">
                        <c:v>9.5327102803738342</c:v>
                      </c:pt>
                      <c:pt idx="18">
                        <c:v>9.7269624573378834</c:v>
                      </c:pt>
                      <c:pt idx="19">
                        <c:v>17.107309486780721</c:v>
                      </c:pt>
                      <c:pt idx="20">
                        <c:v>5.7104913678618807</c:v>
                      </c:pt>
                      <c:pt idx="21">
                        <c:v>3.5175879396984966</c:v>
                      </c:pt>
                      <c:pt idx="22">
                        <c:v>1.5776699029126151</c:v>
                      </c:pt>
                      <c:pt idx="23">
                        <c:v>2.5089605734766929</c:v>
                      </c:pt>
                      <c:pt idx="24">
                        <c:v>1.7482517482517501</c:v>
                      </c:pt>
                      <c:pt idx="25">
                        <c:v>2.7491408934707806</c:v>
                      </c:pt>
                      <c:pt idx="26">
                        <c:v>8.4726867335563014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F9-4EFD-A68F-E36C2717CFD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118.18181818181816</c:v>
                      </c:pt>
                      <c:pt idx="2">
                        <c:v>25</c:v>
                      </c:pt>
                      <c:pt idx="3">
                        <c:v>46.666666666666657</c:v>
                      </c:pt>
                      <c:pt idx="4">
                        <c:v>15.909090909090917</c:v>
                      </c:pt>
                      <c:pt idx="5">
                        <c:v>21.568627450980383</c:v>
                      </c:pt>
                      <c:pt idx="6">
                        <c:v>16.129032258064523</c:v>
                      </c:pt>
                      <c:pt idx="7">
                        <c:v>30.555555555555557</c:v>
                      </c:pt>
                      <c:pt idx="8">
                        <c:v>27.659574468085111</c:v>
                      </c:pt>
                      <c:pt idx="12">
                        <c:v>43.333333333333336</c:v>
                      </c:pt>
                      <c:pt idx="13">
                        <c:v>2.9069767441860517</c:v>
                      </c:pt>
                      <c:pt idx="14">
                        <c:v>1.6949152542372836</c:v>
                      </c:pt>
                      <c:pt idx="15">
                        <c:v>23.333333333333339</c:v>
                      </c:pt>
                      <c:pt idx="16">
                        <c:v>13.963963963963955</c:v>
                      </c:pt>
                      <c:pt idx="17">
                        <c:v>5.9288537549407216</c:v>
                      </c:pt>
                      <c:pt idx="18">
                        <c:v>9.3283582089552333</c:v>
                      </c:pt>
                      <c:pt idx="19">
                        <c:v>1.3651877133105783</c:v>
                      </c:pt>
                      <c:pt idx="20">
                        <c:v>3.7037037037036979</c:v>
                      </c:pt>
                      <c:pt idx="21">
                        <c:v>19.15584415584415</c:v>
                      </c:pt>
                      <c:pt idx="22">
                        <c:v>22.343324250681196</c:v>
                      </c:pt>
                      <c:pt idx="23">
                        <c:v>10.690423162583528</c:v>
                      </c:pt>
                      <c:pt idx="24">
                        <c:v>14.68812877263581</c:v>
                      </c:pt>
                      <c:pt idx="25">
                        <c:v>8.0701754385964932</c:v>
                      </c:pt>
                      <c:pt idx="26">
                        <c:v>10.714285714285721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F9-4EFD-A68F-E36C2717CFD5}"/>
                  </c:ext>
                </c:extLst>
              </c15:ser>
            </c15:filteredBarSeries>
          </c:ext>
        </c:extLst>
      </c:barChart>
      <c:dateAx>
        <c:axId val="9291188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192159"/>
        <c:crosses val="autoZero"/>
        <c:auto val="1"/>
        <c:lblOffset val="100"/>
        <c:baseTimeUnit val="days"/>
      </c:dateAx>
      <c:valAx>
        <c:axId val="16081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'%inc'!$G$1</c:f>
              <c:strCache>
                <c:ptCount val="1"/>
                <c:pt idx="0">
                  <c:v>Total CLM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'%inc'!$G$2:$G$28</c:f>
              <c:numCache>
                <c:formatCode>General</c:formatCode>
                <c:ptCount val="27"/>
                <c:pt idx="1">
                  <c:v>48.969072164948457</c:v>
                </c:pt>
                <c:pt idx="2">
                  <c:v>38.754325259515568</c:v>
                </c:pt>
                <c:pt idx="3">
                  <c:v>41.396508728179548</c:v>
                </c:pt>
                <c:pt idx="4">
                  <c:v>16.754850088183424</c:v>
                </c:pt>
                <c:pt idx="5">
                  <c:v>20.996978851963743</c:v>
                </c:pt>
                <c:pt idx="6">
                  <c:v>30.337078651685403</c:v>
                </c:pt>
                <c:pt idx="7">
                  <c:v>36.30268199233717</c:v>
                </c:pt>
                <c:pt idx="8">
                  <c:v>27.828531271960657</c:v>
                </c:pt>
                <c:pt idx="12">
                  <c:v>52.831225948323258</c:v>
                </c:pt>
                <c:pt idx="13">
                  <c:v>21.690647482014391</c:v>
                </c:pt>
                <c:pt idx="14">
                  <c:v>16.287318947679587</c:v>
                </c:pt>
                <c:pt idx="15">
                  <c:v>14.692425012709709</c:v>
                </c:pt>
                <c:pt idx="16">
                  <c:v>16.267730496453893</c:v>
                </c:pt>
                <c:pt idx="17">
                  <c:v>11.666031261913833</c:v>
                </c:pt>
                <c:pt idx="18">
                  <c:v>9.6620006828268998</c:v>
                </c:pt>
                <c:pt idx="19">
                  <c:v>9.6980074719800857</c:v>
                </c:pt>
                <c:pt idx="20">
                  <c:v>9.0109266354477136</c:v>
                </c:pt>
                <c:pt idx="21">
                  <c:v>10.947669877636024</c:v>
                </c:pt>
                <c:pt idx="22">
                  <c:v>9.3980992608236456</c:v>
                </c:pt>
                <c:pt idx="23">
                  <c:v>7.5825825825825754</c:v>
                </c:pt>
                <c:pt idx="24">
                  <c:v>5.6923537035190819</c:v>
                </c:pt>
                <c:pt idx="25">
                  <c:v>4.4802867383512579</c:v>
                </c:pt>
                <c:pt idx="26">
                  <c:v>6.4187054256567677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8-4563-9C99-3AECBB49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473695"/>
        <c:axId val="1606833631"/>
      </c:barChart>
      <c:dateAx>
        <c:axId val="1547473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833631"/>
        <c:crosses val="autoZero"/>
        <c:auto val="1"/>
        <c:lblOffset val="100"/>
        <c:baseTimeUnit val="days"/>
      </c:dateAx>
      <c:valAx>
        <c:axId val="16068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47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Hospitalizados_old!$R$1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Hospitalizados_old!$B$18:$B$40</c:f>
              <c:numCache>
                <c:formatCode>d\-mmm</c:formatCode>
                <c:ptCount val="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</c:numCache>
            </c:numRef>
          </c:cat>
          <c:val>
            <c:numRef>
              <c:f>Hospitalizados_old!$R$18:$R$40</c:f>
              <c:numCache>
                <c:formatCode>General</c:formatCode>
                <c:ptCount val="23"/>
                <c:pt idx="0">
                  <c:v>88</c:v>
                </c:pt>
                <c:pt idx="1">
                  <c:v>107</c:v>
                </c:pt>
                <c:pt idx="2">
                  <c:v>210</c:v>
                </c:pt>
                <c:pt idx="3">
                  <c:v>191</c:v>
                </c:pt>
                <c:pt idx="4">
                  <c:v>271</c:v>
                </c:pt>
                <c:pt idx="6">
                  <c:v>485</c:v>
                </c:pt>
                <c:pt idx="7">
                  <c:v>571</c:v>
                </c:pt>
                <c:pt idx="8">
                  <c:v>613</c:v>
                </c:pt>
                <c:pt idx="9">
                  <c:v>537</c:v>
                </c:pt>
                <c:pt idx="10">
                  <c:v>649</c:v>
                </c:pt>
                <c:pt idx="11">
                  <c:v>721</c:v>
                </c:pt>
                <c:pt idx="12">
                  <c:v>718</c:v>
                </c:pt>
                <c:pt idx="13">
                  <c:v>709</c:v>
                </c:pt>
                <c:pt idx="14">
                  <c:v>742</c:v>
                </c:pt>
                <c:pt idx="15">
                  <c:v>746</c:v>
                </c:pt>
                <c:pt idx="16">
                  <c:v>731</c:v>
                </c:pt>
                <c:pt idx="17">
                  <c:v>724</c:v>
                </c:pt>
                <c:pt idx="18">
                  <c:v>718</c:v>
                </c:pt>
                <c:pt idx="19">
                  <c:v>682</c:v>
                </c:pt>
                <c:pt idx="20">
                  <c:v>698</c:v>
                </c:pt>
                <c:pt idx="21">
                  <c:v>713</c:v>
                </c:pt>
                <c:pt idx="2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D0-93B1-0AF40D6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63248"/>
        <c:axId val="1922712848"/>
      </c:barChart>
      <c:dateAx>
        <c:axId val="526663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712848"/>
        <c:crosses val="autoZero"/>
        <c:auto val="1"/>
        <c:lblOffset val="100"/>
        <c:baseTimeUnit val="days"/>
      </c:dateAx>
      <c:valAx>
        <c:axId val="1922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Hospitalizados!$A$21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</c:numCache>
            </c:numRef>
          </c:cat>
          <c:val>
            <c:numRef>
              <c:f>Hospitalizados!$B$21:$CA$21</c:f>
              <c:numCache>
                <c:formatCode>General</c:formatCode>
                <c:ptCount val="78"/>
                <c:pt idx="16">
                  <c:v>49</c:v>
                </c:pt>
                <c:pt idx="17">
                  <c:v>55</c:v>
                </c:pt>
                <c:pt idx="18">
                  <c:v>102</c:v>
                </c:pt>
                <c:pt idx="19">
                  <c:v>125</c:v>
                </c:pt>
                <c:pt idx="20">
                  <c:v>137</c:v>
                </c:pt>
                <c:pt idx="22">
                  <c:v>159</c:v>
                </c:pt>
                <c:pt idx="23">
                  <c:v>179</c:v>
                </c:pt>
                <c:pt idx="24">
                  <c:v>149</c:v>
                </c:pt>
                <c:pt idx="25">
                  <c:v>133</c:v>
                </c:pt>
                <c:pt idx="26">
                  <c:v>320</c:v>
                </c:pt>
                <c:pt idx="27">
                  <c:v>341</c:v>
                </c:pt>
                <c:pt idx="28">
                  <c:v>326</c:v>
                </c:pt>
                <c:pt idx="29">
                  <c:v>315</c:v>
                </c:pt>
                <c:pt idx="30">
                  <c:v>312</c:v>
                </c:pt>
                <c:pt idx="31">
                  <c:v>310</c:v>
                </c:pt>
                <c:pt idx="32">
                  <c:v>295</c:v>
                </c:pt>
                <c:pt idx="33">
                  <c:v>283</c:v>
                </c:pt>
                <c:pt idx="34">
                  <c:v>279</c:v>
                </c:pt>
                <c:pt idx="35">
                  <c:v>260</c:v>
                </c:pt>
                <c:pt idx="36">
                  <c:v>253</c:v>
                </c:pt>
                <c:pt idx="37">
                  <c:v>270</c:v>
                </c:pt>
                <c:pt idx="38">
                  <c:v>248</c:v>
                </c:pt>
                <c:pt idx="39">
                  <c:v>246</c:v>
                </c:pt>
                <c:pt idx="40">
                  <c:v>248</c:v>
                </c:pt>
                <c:pt idx="41">
                  <c:v>200</c:v>
                </c:pt>
                <c:pt idx="42">
                  <c:v>177</c:v>
                </c:pt>
                <c:pt idx="43">
                  <c:v>185</c:v>
                </c:pt>
                <c:pt idx="44">
                  <c:v>184</c:v>
                </c:pt>
                <c:pt idx="45">
                  <c:v>178</c:v>
                </c:pt>
                <c:pt idx="46">
                  <c:v>189</c:v>
                </c:pt>
                <c:pt idx="47">
                  <c:v>142</c:v>
                </c:pt>
                <c:pt idx="48">
                  <c:v>166</c:v>
                </c:pt>
                <c:pt idx="49">
                  <c:v>134</c:v>
                </c:pt>
                <c:pt idx="50">
                  <c:v>134</c:v>
                </c:pt>
                <c:pt idx="51">
                  <c:v>130</c:v>
                </c:pt>
                <c:pt idx="52">
                  <c:v>130</c:v>
                </c:pt>
                <c:pt idx="53">
                  <c:v>121</c:v>
                </c:pt>
                <c:pt idx="54">
                  <c:v>121</c:v>
                </c:pt>
                <c:pt idx="55">
                  <c:v>111</c:v>
                </c:pt>
                <c:pt idx="56">
                  <c:v>109</c:v>
                </c:pt>
                <c:pt idx="57">
                  <c:v>107</c:v>
                </c:pt>
                <c:pt idx="58">
                  <c:v>112</c:v>
                </c:pt>
                <c:pt idx="59">
                  <c:v>104</c:v>
                </c:pt>
                <c:pt idx="60">
                  <c:v>99</c:v>
                </c:pt>
                <c:pt idx="61">
                  <c:v>79</c:v>
                </c:pt>
                <c:pt idx="62">
                  <c:v>74</c:v>
                </c:pt>
                <c:pt idx="63">
                  <c:v>68</c:v>
                </c:pt>
                <c:pt idx="64">
                  <c:v>70</c:v>
                </c:pt>
                <c:pt idx="65">
                  <c:v>70</c:v>
                </c:pt>
                <c:pt idx="66">
                  <c:v>69</c:v>
                </c:pt>
                <c:pt idx="67">
                  <c:v>63</c:v>
                </c:pt>
                <c:pt idx="68">
                  <c:v>56</c:v>
                </c:pt>
                <c:pt idx="69">
                  <c:v>48</c:v>
                </c:pt>
                <c:pt idx="70">
                  <c:v>39</c:v>
                </c:pt>
                <c:pt idx="71">
                  <c:v>39</c:v>
                </c:pt>
                <c:pt idx="72">
                  <c:v>38</c:v>
                </c:pt>
                <c:pt idx="7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5A4-99A9-732F5BCC9145}"/>
            </c:ext>
          </c:extLst>
        </c:ser>
        <c:ser>
          <c:idx val="1"/>
          <c:order val="1"/>
          <c:tx>
            <c:strRef>
              <c:f>Hospitalizados!$A$23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</c:numCache>
            </c:numRef>
          </c:cat>
          <c:val>
            <c:numRef>
              <c:f>Hospitalizados!$B$23:$CA$23</c:f>
              <c:numCache>
                <c:formatCode>General</c:formatCode>
                <c:ptCount val="78"/>
                <c:pt idx="16">
                  <c:v>23</c:v>
                </c:pt>
                <c:pt idx="17">
                  <c:v>23</c:v>
                </c:pt>
                <c:pt idx="18">
                  <c:v>30</c:v>
                </c:pt>
                <c:pt idx="19">
                  <c:v>47</c:v>
                </c:pt>
                <c:pt idx="20">
                  <c:v>67</c:v>
                </c:pt>
                <c:pt idx="22">
                  <c:v>118</c:v>
                </c:pt>
                <c:pt idx="23">
                  <c:v>124</c:v>
                </c:pt>
                <c:pt idx="24">
                  <c:v>146</c:v>
                </c:pt>
                <c:pt idx="25">
                  <c:v>146</c:v>
                </c:pt>
                <c:pt idx="26">
                  <c:v>181</c:v>
                </c:pt>
                <c:pt idx="27">
                  <c:v>191</c:v>
                </c:pt>
                <c:pt idx="28">
                  <c:v>184</c:v>
                </c:pt>
                <c:pt idx="29">
                  <c:v>181</c:v>
                </c:pt>
                <c:pt idx="30">
                  <c:v>189</c:v>
                </c:pt>
                <c:pt idx="31">
                  <c:v>186</c:v>
                </c:pt>
                <c:pt idx="32">
                  <c:v>181</c:v>
                </c:pt>
                <c:pt idx="33">
                  <c:v>177</c:v>
                </c:pt>
                <c:pt idx="34">
                  <c:v>158</c:v>
                </c:pt>
                <c:pt idx="35">
                  <c:v>155</c:v>
                </c:pt>
                <c:pt idx="36">
                  <c:v>156</c:v>
                </c:pt>
                <c:pt idx="37">
                  <c:v>153</c:v>
                </c:pt>
                <c:pt idx="38">
                  <c:v>141</c:v>
                </c:pt>
                <c:pt idx="39">
                  <c:v>136</c:v>
                </c:pt>
                <c:pt idx="40">
                  <c:v>134</c:v>
                </c:pt>
                <c:pt idx="41">
                  <c:v>120</c:v>
                </c:pt>
                <c:pt idx="42">
                  <c:v>118</c:v>
                </c:pt>
                <c:pt idx="43">
                  <c:v>107</c:v>
                </c:pt>
                <c:pt idx="44">
                  <c:v>107</c:v>
                </c:pt>
                <c:pt idx="45">
                  <c:v>103</c:v>
                </c:pt>
                <c:pt idx="46">
                  <c:v>95</c:v>
                </c:pt>
                <c:pt idx="47">
                  <c:v>82</c:v>
                </c:pt>
                <c:pt idx="48">
                  <c:v>82</c:v>
                </c:pt>
                <c:pt idx="49">
                  <c:v>88</c:v>
                </c:pt>
                <c:pt idx="50">
                  <c:v>75</c:v>
                </c:pt>
                <c:pt idx="51">
                  <c:v>80</c:v>
                </c:pt>
                <c:pt idx="52">
                  <c:v>70</c:v>
                </c:pt>
                <c:pt idx="53">
                  <c:v>61</c:v>
                </c:pt>
                <c:pt idx="54">
                  <c:v>51</c:v>
                </c:pt>
                <c:pt idx="55">
                  <c:v>46</c:v>
                </c:pt>
                <c:pt idx="56">
                  <c:v>43</c:v>
                </c:pt>
                <c:pt idx="57">
                  <c:v>48</c:v>
                </c:pt>
                <c:pt idx="58">
                  <c:v>44</c:v>
                </c:pt>
                <c:pt idx="59">
                  <c:v>41</c:v>
                </c:pt>
                <c:pt idx="60">
                  <c:v>34</c:v>
                </c:pt>
                <c:pt idx="61">
                  <c:v>29</c:v>
                </c:pt>
                <c:pt idx="62">
                  <c:v>28</c:v>
                </c:pt>
                <c:pt idx="63">
                  <c:v>25</c:v>
                </c:pt>
                <c:pt idx="64">
                  <c:v>28</c:v>
                </c:pt>
                <c:pt idx="65">
                  <c:v>28</c:v>
                </c:pt>
                <c:pt idx="66">
                  <c:v>27</c:v>
                </c:pt>
                <c:pt idx="67">
                  <c:v>20</c:v>
                </c:pt>
                <c:pt idx="68">
                  <c:v>15</c:v>
                </c:pt>
                <c:pt idx="69">
                  <c:v>15</c:v>
                </c:pt>
                <c:pt idx="70">
                  <c:v>12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D-4127-AEEB-0D253F51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4720"/>
        <c:axId val="415394368"/>
      </c:lineChart>
      <c:dateAx>
        <c:axId val="1786024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94368"/>
        <c:crosses val="autoZero"/>
        <c:auto val="1"/>
        <c:lblOffset val="100"/>
        <c:baseTimeUnit val="days"/>
      </c:dateAx>
      <c:valAx>
        <c:axId val="415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0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2-4E30-9C89-4C67424838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2-4E30-9C89-4C67424838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2-4E30-9C89-4C67424838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F2-4E30-9C89-4C67424838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F2-4E30-9C89-4C67424838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F2-4E30-9C89-4C6742483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Hospitalizados!$A$4:$A$9</c:f>
            </c:strRef>
          </c:cat>
          <c:val>
            <c:numRef>
              <c:f>Hospitalizados!$F$65:$K$65</c:f>
              <c:numCache>
                <c:formatCode>General</c:formatCode>
                <c:ptCount val="6"/>
                <c:pt idx="0">
                  <c:v>33</c:v>
                </c:pt>
                <c:pt idx="1">
                  <c:v>8</c:v>
                </c:pt>
                <c:pt idx="2">
                  <c:v>41</c:v>
                </c:pt>
                <c:pt idx="3">
                  <c:v>50</c:v>
                </c:pt>
                <c:pt idx="4">
                  <c:v>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D-47C9-A6DC-E7765A44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9-46A4-A943-5EE6016A9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9-46A4-A943-5EE6016A90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9-46A4-A943-5EE6016A90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9-46A4-A943-5EE6016A906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49-46A4-A943-5EE6016A906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49-46A4-A943-5EE6016A906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49-46A4-A943-5EE6016A906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9-46A4-A943-5EE6016A9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Hospitalizados!$A$11:$A$14</c:f>
            </c:strRef>
          </c:cat>
          <c:val>
            <c:numRef>
              <c:f>Hospitalizados!$Q$65:$T$65</c:f>
              <c:numCache>
                <c:formatCode>General</c:formatCode>
                <c:ptCount val="4"/>
                <c:pt idx="0">
                  <c:v>72</c:v>
                </c:pt>
                <c:pt idx="1">
                  <c:v>1</c:v>
                </c:pt>
                <c:pt idx="2">
                  <c:v>14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49-46A4-A943-5EE6016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1-46F6-9B89-42EDA1F54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1-46F6-9B89-42EDA1F54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1-46F6-9B89-42EDA1F54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Hospitalizados!$A$16:$A$18</c:f>
            </c:strRef>
          </c:cat>
          <c:val>
            <c:numRef>
              <c:f>Hospitalizados!$AA$65:$AC$65</c:f>
              <c:numCache>
                <c:formatCode>General</c:formatCode>
                <c:ptCount val="3"/>
                <c:pt idx="0">
                  <c:v>142</c:v>
                </c:pt>
                <c:pt idx="1">
                  <c:v>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1-46F6-9B89-42EDA1F5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Guadalajara y Cuenca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0-4761-8A6A-D9AED8D9FE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B0-4761-8A6A-D9AED8D9FE7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B0-4761-8A6A-D9AED8D9FE7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B0-4761-8A6A-D9AED8D9F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(Hospitalizados!$A$20,Hospitalizados!$A$22)</c:f>
              <c:strCache>
                <c:ptCount val="2"/>
                <c:pt idx="0">
                  <c:v>H. Guadalajara</c:v>
                </c:pt>
                <c:pt idx="1">
                  <c:v>H. Cuenca</c:v>
                </c:pt>
              </c:strCache>
            </c:strRef>
          </c:cat>
          <c:val>
            <c:numRef>
              <c:f>Hospitalizados!$AL$65:$AM$65</c:f>
              <c:numCache>
                <c:formatCode>General</c:formatCode>
                <c:ptCount val="2"/>
                <c:pt idx="0">
                  <c:v>39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B0-4761-8A6A-D9AED8D9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</c:numCache>
            </c:numRef>
          </c:cat>
          <c:val>
            <c:numRef>
              <c:f>Hospitalizados!$B$24:$CA$24</c:f>
              <c:numCache>
                <c:formatCode>General</c:formatCode>
                <c:ptCount val="78"/>
                <c:pt idx="16">
                  <c:v>299</c:v>
                </c:pt>
                <c:pt idx="17">
                  <c:v>350</c:v>
                </c:pt>
                <c:pt idx="18">
                  <c:v>554</c:v>
                </c:pt>
                <c:pt idx="19">
                  <c:v>637</c:v>
                </c:pt>
                <c:pt idx="20">
                  <c:v>842</c:v>
                </c:pt>
                <c:pt idx="22">
                  <c:v>1574</c:v>
                </c:pt>
                <c:pt idx="23">
                  <c:v>1826</c:v>
                </c:pt>
                <c:pt idx="24">
                  <c:v>1952</c:v>
                </c:pt>
                <c:pt idx="25">
                  <c:v>2067</c:v>
                </c:pt>
                <c:pt idx="26">
                  <c:v>2707</c:v>
                </c:pt>
                <c:pt idx="27">
                  <c:v>2977</c:v>
                </c:pt>
                <c:pt idx="28">
                  <c:v>3018</c:v>
                </c:pt>
                <c:pt idx="29">
                  <c:v>3134</c:v>
                </c:pt>
                <c:pt idx="30">
                  <c:v>3198</c:v>
                </c:pt>
                <c:pt idx="31">
                  <c:v>3230</c:v>
                </c:pt>
                <c:pt idx="32">
                  <c:v>3184</c:v>
                </c:pt>
                <c:pt idx="33">
                  <c:v>3165</c:v>
                </c:pt>
                <c:pt idx="34">
                  <c:v>3133</c:v>
                </c:pt>
                <c:pt idx="35">
                  <c:v>2950</c:v>
                </c:pt>
                <c:pt idx="36">
                  <c:v>2901</c:v>
                </c:pt>
                <c:pt idx="37">
                  <c:v>2909</c:v>
                </c:pt>
                <c:pt idx="38">
                  <c:v>2724</c:v>
                </c:pt>
                <c:pt idx="39">
                  <c:v>2571</c:v>
                </c:pt>
                <c:pt idx="40">
                  <c:v>2393</c:v>
                </c:pt>
                <c:pt idx="41">
                  <c:v>2198</c:v>
                </c:pt>
                <c:pt idx="42">
                  <c:v>2067</c:v>
                </c:pt>
                <c:pt idx="43">
                  <c:v>2047</c:v>
                </c:pt>
                <c:pt idx="44">
                  <c:v>1973</c:v>
                </c:pt>
                <c:pt idx="45">
                  <c:v>1867</c:v>
                </c:pt>
                <c:pt idx="46">
                  <c:v>1799</c:v>
                </c:pt>
                <c:pt idx="47">
                  <c:v>1636</c:v>
                </c:pt>
                <c:pt idx="48">
                  <c:v>1625</c:v>
                </c:pt>
                <c:pt idx="49">
                  <c:v>1458</c:v>
                </c:pt>
                <c:pt idx="50">
                  <c:v>1430</c:v>
                </c:pt>
                <c:pt idx="51">
                  <c:v>1422</c:v>
                </c:pt>
                <c:pt idx="52">
                  <c:v>1336</c:v>
                </c:pt>
                <c:pt idx="53">
                  <c:v>1261</c:v>
                </c:pt>
                <c:pt idx="54">
                  <c:v>1172</c:v>
                </c:pt>
                <c:pt idx="55">
                  <c:v>1101</c:v>
                </c:pt>
                <c:pt idx="56">
                  <c:v>1026</c:v>
                </c:pt>
                <c:pt idx="57">
                  <c:v>989</c:v>
                </c:pt>
                <c:pt idx="58">
                  <c:v>995</c:v>
                </c:pt>
                <c:pt idx="59">
                  <c:v>950</c:v>
                </c:pt>
                <c:pt idx="60">
                  <c:v>878</c:v>
                </c:pt>
                <c:pt idx="61">
                  <c:v>791</c:v>
                </c:pt>
                <c:pt idx="62">
                  <c:v>713</c:v>
                </c:pt>
                <c:pt idx="63">
                  <c:v>713</c:v>
                </c:pt>
                <c:pt idx="64">
                  <c:v>694</c:v>
                </c:pt>
                <c:pt idx="65">
                  <c:v>688</c:v>
                </c:pt>
                <c:pt idx="66">
                  <c:v>679</c:v>
                </c:pt>
                <c:pt idx="67">
                  <c:v>671</c:v>
                </c:pt>
                <c:pt idx="68">
                  <c:v>619</c:v>
                </c:pt>
                <c:pt idx="69">
                  <c:v>588</c:v>
                </c:pt>
                <c:pt idx="70">
                  <c:v>513</c:v>
                </c:pt>
                <c:pt idx="71">
                  <c:v>523</c:v>
                </c:pt>
                <c:pt idx="72">
                  <c:v>505</c:v>
                </c:pt>
                <c:pt idx="73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4B7F-BA8C-6171C896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266706</xdr:colOff>
      <xdr:row>33</xdr:row>
      <xdr:rowOff>22860</xdr:rowOff>
    </xdr:from>
    <xdr:to>
      <xdr:col>13</xdr:col>
      <xdr:colOff>114306</xdr:colOff>
      <xdr:row>48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EE002-3A39-4F77-ACDA-BFF9C3BB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33</xdr:row>
      <xdr:rowOff>22860</xdr:rowOff>
    </xdr:from>
    <xdr:to>
      <xdr:col>22</xdr:col>
      <xdr:colOff>438150</xdr:colOff>
      <xdr:row>48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C65727-16AF-4546-9C16-2BCB52FD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445770</xdr:colOff>
      <xdr:row>33</xdr:row>
      <xdr:rowOff>30480</xdr:rowOff>
    </xdr:from>
    <xdr:to>
      <xdr:col>32</xdr:col>
      <xdr:colOff>293370</xdr:colOff>
      <xdr:row>48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024E3-DC3F-4263-B0EA-9DD4BA81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308610</xdr:colOff>
      <xdr:row>33</xdr:row>
      <xdr:rowOff>38100</xdr:rowOff>
    </xdr:from>
    <xdr:to>
      <xdr:col>41</xdr:col>
      <xdr:colOff>613410</xdr:colOff>
      <xdr:row>48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F82CC8-1558-4901-BF6E-40FFB90F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48</xdr:row>
      <xdr:rowOff>38100</xdr:rowOff>
    </xdr:from>
    <xdr:to>
      <xdr:col>13</xdr:col>
      <xdr:colOff>114300</xdr:colOff>
      <xdr:row>63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EFDDF5-92ED-4ADB-835C-341940AC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106680</xdr:colOff>
      <xdr:row>48</xdr:row>
      <xdr:rowOff>68580</xdr:rowOff>
    </xdr:from>
    <xdr:to>
      <xdr:col>22</xdr:col>
      <xdr:colOff>426720</xdr:colOff>
      <xdr:row>63</xdr:row>
      <xdr:rowOff>68580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A8621C-E6C7-47C4-95C4-3C2B28D0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48</xdr:row>
      <xdr:rowOff>60960</xdr:rowOff>
    </xdr:from>
    <xdr:to>
      <xdr:col>32</xdr:col>
      <xdr:colOff>304800</xdr:colOff>
      <xdr:row>63</xdr:row>
      <xdr:rowOff>60960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58DECC-FD62-49B6-A06A-760D2C209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327660</xdr:colOff>
      <xdr:row>48</xdr:row>
      <xdr:rowOff>68580</xdr:rowOff>
    </xdr:from>
    <xdr:to>
      <xdr:col>43</xdr:col>
      <xdr:colOff>121920</xdr:colOff>
      <xdr:row>63</xdr:row>
      <xdr:rowOff>68580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5396FB9-7164-4608-A982-8873D0FE6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15240</xdr:colOff>
      <xdr:row>33</xdr:row>
      <xdr:rowOff>7620</xdr:rowOff>
    </xdr:from>
    <xdr:to>
      <xdr:col>50</xdr:col>
      <xdr:colOff>754380</xdr:colOff>
      <xdr:row>48</xdr:row>
      <xdr:rowOff>7620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306E419-D045-4468-A8F5-7E85DF5F5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45720</xdr:colOff>
      <xdr:row>48</xdr:row>
      <xdr:rowOff>30480</xdr:rowOff>
    </xdr:from>
    <xdr:to>
      <xdr:col>50</xdr:col>
      <xdr:colOff>784860</xdr:colOff>
      <xdr:row>63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6089FF-D5AE-452F-B91C-918106F3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190500</xdr:colOff>
      <xdr:row>0</xdr:row>
      <xdr:rowOff>22860</xdr:rowOff>
    </xdr:from>
    <xdr:to>
      <xdr:col>86</xdr:col>
      <xdr:colOff>609600</xdr:colOff>
      <xdr:row>13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CC9DE4A-D7AF-4BBE-9EDF-A8219A158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80</xdr:col>
      <xdr:colOff>190500</xdr:colOff>
      <xdr:row>13</xdr:row>
      <xdr:rowOff>83820</xdr:rowOff>
    </xdr:from>
    <xdr:to>
      <xdr:col>86</xdr:col>
      <xdr:colOff>601980</xdr:colOff>
      <xdr:row>28</xdr:row>
      <xdr:rowOff>53340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753F811-A6F5-41B5-821E-458CDDF1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80</xdr:col>
      <xdr:colOff>182880</xdr:colOff>
      <xdr:row>28</xdr:row>
      <xdr:rowOff>68580</xdr:rowOff>
    </xdr:from>
    <xdr:to>
      <xdr:col>86</xdr:col>
      <xdr:colOff>594360</xdr:colOff>
      <xdr:row>43</xdr:row>
      <xdr:rowOff>68580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94A8450-EC63-4186-8A00-CB61D526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365760</xdr:colOff>
      <xdr:row>15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5DDA1-AF3A-44DF-AA24-0C36F53CC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0</xdr:row>
      <xdr:rowOff>0</xdr:rowOff>
    </xdr:from>
    <xdr:to>
      <xdr:col>12</xdr:col>
      <xdr:colOff>190500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E86144-7E89-4458-B4F9-E898C57B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205740</xdr:colOff>
      <xdr:row>0</xdr:row>
      <xdr:rowOff>15240</xdr:rowOff>
    </xdr:from>
    <xdr:to>
      <xdr:col>18</xdr:col>
      <xdr:colOff>22860</xdr:colOff>
      <xdr:row>15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213E2-1C04-4CF0-BA82-C06115B8A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</xdr:colOff>
      <xdr:row>0</xdr:row>
      <xdr:rowOff>38100</xdr:rowOff>
    </xdr:from>
    <xdr:to>
      <xdr:col>23</xdr:col>
      <xdr:colOff>662940</xdr:colOff>
      <xdr:row>15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78F919-AF01-47AE-A6AA-9FF7ADB18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365760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451A26-9723-4DF7-8979-D28C8E38A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381000</xdr:colOff>
      <xdr:row>15</xdr:row>
      <xdr:rowOff>22860</xdr:rowOff>
    </xdr:from>
    <xdr:to>
      <xdr:col>12</xdr:col>
      <xdr:colOff>198120</xdr:colOff>
      <xdr:row>30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85CE06-81B5-4891-886E-728DE5E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213360</xdr:colOff>
      <xdr:row>15</xdr:row>
      <xdr:rowOff>22860</xdr:rowOff>
    </xdr:from>
    <xdr:to>
      <xdr:col>18</xdr:col>
      <xdr:colOff>30480</xdr:colOff>
      <xdr:row>30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27E5E0-E653-4627-817D-8FB3AF10B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45720</xdr:colOff>
      <xdr:row>15</xdr:row>
      <xdr:rowOff>7620</xdr:rowOff>
    </xdr:from>
    <xdr:to>
      <xdr:col>23</xdr:col>
      <xdr:colOff>655320</xdr:colOff>
      <xdr:row>30</xdr:row>
      <xdr:rowOff>7620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090D40-F9B3-4D98-8680-B518A3E7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556266</xdr:colOff>
      <xdr:row>30</xdr:row>
      <xdr:rowOff>15240</xdr:rowOff>
    </xdr:from>
    <xdr:to>
      <xdr:col>6</xdr:col>
      <xdr:colOff>373386</xdr:colOff>
      <xdr:row>45</xdr:row>
      <xdr:rowOff>15240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7810FC4-C1A2-467A-AA60-7A29C649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388620</xdr:colOff>
      <xdr:row>30</xdr:row>
      <xdr:rowOff>38100</xdr:rowOff>
    </xdr:from>
    <xdr:to>
      <xdr:col>12</xdr:col>
      <xdr:colOff>205740</xdr:colOff>
      <xdr:row>45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03881C-6F93-4CC4-8D3E-7D0443BC4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213360</xdr:colOff>
      <xdr:row>30</xdr:row>
      <xdr:rowOff>45720</xdr:rowOff>
    </xdr:from>
    <xdr:to>
      <xdr:col>18</xdr:col>
      <xdr:colOff>30480</xdr:colOff>
      <xdr:row>45</xdr:row>
      <xdr:rowOff>45720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105F57-C8AE-4A2C-8801-77F480F9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38100</xdr:colOff>
      <xdr:row>30</xdr:row>
      <xdr:rowOff>15240</xdr:rowOff>
    </xdr:from>
    <xdr:to>
      <xdr:col>23</xdr:col>
      <xdr:colOff>647700</xdr:colOff>
      <xdr:row>45</xdr:row>
      <xdr:rowOff>15240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43620B7-33B5-4170-AF27-96F8E82DE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678180</xdr:colOff>
      <xdr:row>0</xdr:row>
      <xdr:rowOff>45720</xdr:rowOff>
    </xdr:from>
    <xdr:to>
      <xdr:col>31</xdr:col>
      <xdr:colOff>487680</xdr:colOff>
      <xdr:row>15</xdr:row>
      <xdr:rowOff>45720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17F28F7-3EB2-4454-AF52-922EFDAFB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670560</xdr:colOff>
      <xdr:row>15</xdr:row>
      <xdr:rowOff>38100</xdr:rowOff>
    </xdr:from>
    <xdr:to>
      <xdr:col>31</xdr:col>
      <xdr:colOff>488205</xdr:colOff>
      <xdr:row>30</xdr:row>
      <xdr:rowOff>38100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067DEDE-A4BE-4ED7-8BD5-FE5F7A7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655320</xdr:colOff>
      <xdr:row>30</xdr:row>
      <xdr:rowOff>38100</xdr:rowOff>
    </xdr:from>
    <xdr:to>
      <xdr:col>31</xdr:col>
      <xdr:colOff>472965</xdr:colOff>
      <xdr:row>45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F7DB7DA-2F80-4628-98C3-11FF87F0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541020</xdr:colOff>
      <xdr:row>15</xdr:row>
      <xdr:rowOff>68580</xdr:rowOff>
    </xdr:from>
    <xdr:to>
      <xdr:col>39</xdr:col>
      <xdr:colOff>15240</xdr:colOff>
      <xdr:row>30</xdr:row>
      <xdr:rowOff>15240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DFBD05D-4B55-42DA-99CA-EE0A682B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541020</xdr:colOff>
      <xdr:row>0</xdr:row>
      <xdr:rowOff>91440</xdr:rowOff>
    </xdr:from>
    <xdr:to>
      <xdr:col>39</xdr:col>
      <xdr:colOff>15240</xdr:colOff>
      <xdr:row>15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825A3A6-DB2C-402B-B368-60BE81406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15240</xdr:rowOff>
    </xdr:from>
    <xdr:to>
      <xdr:col>19</xdr:col>
      <xdr:colOff>624840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9424E-C948-428F-AB22-A4524360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16</xdr:row>
      <xdr:rowOff>0</xdr:rowOff>
    </xdr:from>
    <xdr:to>
      <xdr:col>19</xdr:col>
      <xdr:colOff>624840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07F3A-F9FB-4E02-93A4-C31EFD1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12</xdr:col>
      <xdr:colOff>632460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E366A-9239-4504-950C-24C7F694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14</xdr:row>
      <xdr:rowOff>114300</xdr:rowOff>
    </xdr:from>
    <xdr:to>
      <xdr:col>12</xdr:col>
      <xdr:colOff>632460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739031-E156-490B-8430-E8FE6F95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</xdr:colOff>
      <xdr:row>19</xdr:row>
      <xdr:rowOff>179070</xdr:rowOff>
    </xdr:from>
    <xdr:to>
      <xdr:col>35</xdr:col>
      <xdr:colOff>708660</xdr:colOff>
      <xdr:row>34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F2D6B-FCFC-4728-8A2C-25C0788C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3383-casos-positivos-por-infecci%C3%B3n-de-covid-19" TargetMode="External"/><Relationship Id="rId18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26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39" Type="http://schemas.openxmlformats.org/officeDocument/2006/relationships/drawing" Target="../drawings/drawing6.xml"/><Relationship Id="rId21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34" Type="http://schemas.openxmlformats.org/officeDocument/2006/relationships/hyperlink" Target="https://www.castillalamancha.es/actualidad/notasdeprensa/se-elevan-12-los-casos-positivos-por-coronavirus-en-castilla-la-mancha" TargetMode="External"/><Relationship Id="rId7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12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17" Type="http://schemas.openxmlformats.org/officeDocument/2006/relationships/hyperlink" Target="https://www.castillalamancha.es/actualidad/notasdeprensa/castilla-la-mancha-confirma-2078-casos-positivos-por-infecci%C3%B3n-de-covid-19" TargetMode="External"/><Relationship Id="rId25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33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38" Type="http://schemas.openxmlformats.org/officeDocument/2006/relationships/hyperlink" Target="https://www.eldiario.es/clm/Cronografia-coronavirus-Castilla-La-Mancha-evolucion_0_1011399833.html" TargetMode="External"/><Relationship Id="rId2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16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0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6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11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2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2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37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5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15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3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8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6" Type="http://schemas.openxmlformats.org/officeDocument/2006/relationships/hyperlink" Target="https://www.castillalamancha.es/actualidad/notasdeprensa/el-gobierno-de-castilla-la-mancha-confirma-dos-nuevos-casos-por-coronavirus" TargetMode="External"/><Relationship Id="rId10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31" Type="http://schemas.openxmlformats.org/officeDocument/2006/relationships/hyperlink" Target="https://www.castillalamancha.es/actualidad/notasdeprensa/castilla-la-mancha-notifica-un-caso-positivo-m%C3%A1s-coronavirus-covid-19" TargetMode="External"/><Relationship Id="rId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22" Type="http://schemas.openxmlformats.org/officeDocument/2006/relationships/hyperlink" Target="https://www.castillalamancha.es/actualidad/notasdeprensa/castilla-la-mancha-registra-662-casos-confirmados-por-coronavirus" TargetMode="External"/><Relationship Id="rId27" Type="http://schemas.openxmlformats.org/officeDocument/2006/relationships/hyperlink" Target="https://www.castillalamancha.es/actualidad/notasdeprensa/castilla-la-mancha-alcanza-los-39-casos-positivos-por-coronavirus-covid-19" TargetMode="External"/><Relationship Id="rId30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35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8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" Type="http://schemas.openxmlformats.org/officeDocument/2006/relationships/hyperlink" Target="https://www.castillalamancha.es/actualidad/notasdeprensa/ya-son-252-los-pacientes-dados-de-alta-por-infecci%C3%B3n-de-coronavirus-en-castilla-la-manch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21" Type="http://schemas.openxmlformats.org/officeDocument/2006/relationships/hyperlink" Target="https://www.castillalamancha.es/actualidad/notasdeprensa/castilla-la-mancha-confirma-2078-casos-positivos-por-infecci%C3%B3n-de-covid-19" TargetMode="External"/><Relationship Id="rId42" Type="http://schemas.openxmlformats.org/officeDocument/2006/relationships/hyperlink" Target="https://www.castillalamancha.es/actualidad/notasdeprensa/411-altas-m%C3%A1s-elevan-cerca-de-3000-las-personas-que-han-recibido-el-alta-epidemiol%C3%B3gica-en-castilla" TargetMode="External"/><Relationship Id="rId47" Type="http://schemas.openxmlformats.org/officeDocument/2006/relationships/hyperlink" Target="https://www.castillalamancha.es/actualidad/notasdeprensa/castilla-la-mancha-contin%C3%BAa-siendo-una-de-las-comunidades-aut%C3%B3nomas-que-m%C3%A1s-test-diagn%C3%B3sticos" TargetMode="External"/><Relationship Id="rId63" Type="http://schemas.openxmlformats.org/officeDocument/2006/relationships/hyperlink" Target="https://www.castillalamancha.es/actualidad/notasdeprensa/la-semana-de-lucha-contra-la-pandemia-de-coronavirus-concluye-con-953-hospitalizados-menos-y-576" TargetMode="External"/><Relationship Id="rId68" Type="http://schemas.openxmlformats.org/officeDocument/2006/relationships/hyperlink" Target="https://www.castillalamancha.es/actualidad/notasdeprensa/16237-casos-de-coronavirus-han-sido-confirmados-trav%C3%A9s-de-pcr-en-castilla-la-mancha" TargetMode="External"/><Relationship Id="rId2" Type="http://schemas.openxmlformats.org/officeDocument/2006/relationships/hyperlink" Target="https://www.castillalamancha.es/actualidad/notasdeprensa/el-gobierno-de-castilla-la-mancha-confirma-dos-nuevos-casos-por-coronavirus" TargetMode="External"/><Relationship Id="rId16" Type="http://schemas.openxmlformats.org/officeDocument/2006/relationships/hyperlink" Target="https://www.castillalamancha.es/actualidad/notasdeprensa/castilla-la-mancha-registra-662-casos-confirmados-por-coronavirus" TargetMode="External"/><Relationship Id="rId2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1" Type="http://schemas.openxmlformats.org/officeDocument/2006/relationships/hyperlink" Target="https://www.castillalamancha.es/actualidad/notasdeprensa/castilla-la-mancha-alcanza-los-39-casos-positivos-por-coronavirus-covid-19" TargetMode="External"/><Relationship Id="rId2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32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37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40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45" Type="http://schemas.openxmlformats.org/officeDocument/2006/relationships/hyperlink" Target="https://www.castillalamancha.es/actualidad/notasdeprensa/tercer-d%C3%ADa-seguido-con-menos-de-1500-pacientes-hospitalizados-por-covid-19-en-la-red-de-hospitales" TargetMode="External"/><Relationship Id="rId53" Type="http://schemas.openxmlformats.org/officeDocument/2006/relationships/hyperlink" Target="https://www.castillalamancha.es/actualidad/notasdeprensa/contin%C3%BAan-descendiendo-el-n%C3%BAmero-de-hospitalizados-y-los-pacientes-que-necesitan-respirador-la-vez" TargetMode="External"/><Relationship Id="rId58" Type="http://schemas.openxmlformats.org/officeDocument/2006/relationships/hyperlink" Target="https://www.castillalamancha.es/actualidad/notasdeprensa/castilla-la-mancha-se-encuentra-por-debajo-de-la-media-nacional-respecto-al-n%C3%BAmero-reproductivo" TargetMode="External"/><Relationship Id="rId66" Type="http://schemas.openxmlformats.org/officeDocument/2006/relationships/hyperlink" Target="https://www.castillalamancha.es/actualidad/notasdeprensa/el-n%C3%BAmero-de-personas-hospitalizadas-por-covid-19-en-castilla-la-mancha-se-sit%C3%BAa-niveles-del-20-de" TargetMode="External"/><Relationship Id="rId5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61" Type="http://schemas.openxmlformats.org/officeDocument/2006/relationships/hyperlink" Target="https://www.castillalamancha.es/actualidad/notasdeprensa/castilla-la-mancha-comienza-mayo-con-2459-hospitalizados-menos-y-5222-altas-epidemiol%C3%B3gicas-m%C3%A1s-que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1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22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7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30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5" Type="http://schemas.openxmlformats.org/officeDocument/2006/relationships/hyperlink" Target="https://www.castillalamancha.es/actualidad/notasdeprensa/ya-son-252-los-pacientes-dados-de-alta-por-infecci%C3%B3n-de-coronavirus-en-castilla-la-mancha" TargetMode="External"/><Relationship Id="rId43" Type="http://schemas.openxmlformats.org/officeDocument/2006/relationships/hyperlink" Target="https://www.castillalamancha.es/actualidad/notasdeprensa/contin%C3%BAan-aumentando-el-n%C3%BAmero-de-altas-epidemiol%C3%B3gicas-y-disminuyendo-el-n%C3%BAmero-de-hospitalizados-y" TargetMode="External"/><Relationship Id="rId48" Type="http://schemas.openxmlformats.org/officeDocument/2006/relationships/hyperlink" Target="https://www.castillalamancha.es/actualidad/notasdeprensa/castilla-la-mancha-cuenta-con-1038-altas-epidemiol%C3%B3gicas-m%C3%A1s-desde-el-pasado-s%C3%A1bado" TargetMode="External"/><Relationship Id="rId56" Type="http://schemas.openxmlformats.org/officeDocument/2006/relationships/hyperlink" Target="https://www.castillalamancha.es/actualidad/notasdeprensa/m%C3%A1s-de-3800-altas-epidemiol%C3%B3gicas-y-la-mitad-de-hospitalizados-que-el-pasado-1-de-abril-radiograf%C3%ADa" TargetMode="External"/><Relationship Id="rId64" Type="http://schemas.openxmlformats.org/officeDocument/2006/relationships/hyperlink" Target="https://www.castillalamancha.es/actualidad/notasdeprensa/las-altas-epidemiol%C3%B3gicas-rozan-las-5800-mientras-los-hospitalizados-bajan-de-700-en-la-lucha-contra" TargetMode="External"/><Relationship Id="rId69" Type="http://schemas.openxmlformats.org/officeDocument/2006/relationships/hyperlink" Target="https://www.castillalamancha.es/actualidad/notasdeprensa/castilla-la-mancha-supera-las-6000-altas-epidemiol%C3%B3gicas-y-el-n%C3%BAmero-de-hospitalizados-desciende-de" TargetMode="External"/><Relationship Id="rId8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51" Type="http://schemas.openxmlformats.org/officeDocument/2006/relationships/hyperlink" Target="https://www.castillalamancha.es/actualidad/notasdeprensa/castilla-la-mancha-supera-las-5300-altas-epidemiol%C3%B3gicas-desde-el-inicio-de-la-pandemia" TargetMode="External"/><Relationship Id="rId72" Type="http://schemas.openxmlformats.org/officeDocument/2006/relationships/hyperlink" Target="https://www.castillalamancha.es/actualidad/notasdeprensa/castilla-la-mancha-supera-las-6200-altas-epidemiol%C3%B3gicas-y-el-n%C3%BAmero-de-hospitalizados-por-covid-19" TargetMode="External"/><Relationship Id="rId3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12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17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25" Type="http://schemas.openxmlformats.org/officeDocument/2006/relationships/hyperlink" Target="https://www.castillalamancha.es/actualidad/notasdeprensa/castilla-la-mancha-confirma-3383-casos-positivos-por-infecci%C3%B3n-de-covid-19" TargetMode="External"/><Relationship Id="rId33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38" Type="http://schemas.openxmlformats.org/officeDocument/2006/relationships/hyperlink" Target="https://www.castillalamancha.es/actualidad/notasdeprensa/contin%C3%BAa-descendiendo-el-n%C3%BAmero-de-hospitalizados-y-pacientes-cr%C3%ADticos-la-vez-que-aumentan-las-altas-1" TargetMode="External"/><Relationship Id="rId46" Type="http://schemas.openxmlformats.org/officeDocument/2006/relationships/hyperlink" Target="https://www.castillalamancha.es/actualidad/notasdeprensa/un-d%C3%ADa-m%C3%A1s-castilla-la-mancha-tiene-m%C3%A1s-altas-epidemiol%C3%B3gicas-que-nuevos-casos-confirmados-por" TargetMode="External"/><Relationship Id="rId59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67" Type="http://schemas.openxmlformats.org/officeDocument/2006/relationships/hyperlink" Target="https://www.castillalamancha.es/actualidad/notasdeprensa/castilla-la-mancha-ya-ha-confirmado-16184-casos-trav%C3%A9s-de-las-pruebas-pcr-durante-la-pandemia-del" TargetMode="External"/><Relationship Id="rId20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41" Type="http://schemas.openxmlformats.org/officeDocument/2006/relationships/hyperlink" Target="https://www.castillalamancha.es/actualidad/notasdeprensa/castilla-la-mancha-cumple-con-el-nuevo-protocolo-del-ministerio-de-sanidad-y-a%C3%B1ade-como-caso" TargetMode="External"/><Relationship Id="rId54" Type="http://schemas.openxmlformats.org/officeDocument/2006/relationships/hyperlink" Target="https://www.castillalamancha.es/actualidad/notasdeprensa/castilla-la-mancha-experimenta-una-gran-subida-alcanzando-las-3378-altas-epidemiol%C3%B3gicas-mientras" TargetMode="External"/><Relationship Id="rId62" Type="http://schemas.openxmlformats.org/officeDocument/2006/relationships/hyperlink" Target="https://www.castillalamancha.es/actualidad/notasdeprensa/contin%C3%BAa-descendiendo-el-n%C3%BAmero-de-hospitalizados-y-pacientes-cr%C3%ADticos-mientras-las-altas" TargetMode="External"/><Relationship Id="rId70" Type="http://schemas.openxmlformats.org/officeDocument/2006/relationships/hyperlink" Target="https://www.castillalamancha.es/actualidad/notasdeprensa/contin%C3%BAan-disminuyendo-las-personas-hospitalizadas-en-castilla-la-mancha-y-ya-hay-un-hospital-sin" TargetMode="External"/><Relationship Id="rId1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6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15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3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8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36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49" Type="http://schemas.openxmlformats.org/officeDocument/2006/relationships/hyperlink" Target="https://www.castillalamancha.es/actualidad/notasdeprensa/el-n%C3%BAmero-de-altas-epidemiol%C3%B3gicas-dobla-al-n%C3%BAmero-de-fallecimientos-en-castilla-la-mancha" TargetMode="External"/><Relationship Id="rId57" Type="http://schemas.openxmlformats.org/officeDocument/2006/relationships/hyperlink" Target="https://www.castillalamancha.es/actualidad/notasdeprensa/1598-altas-epidemiol%C3%B3gicas-m%C3%A1s-y-609-hospitalizados-menos-balance-asistencial-de-la-semana-en" TargetMode="External"/><Relationship Id="rId10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1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44" Type="http://schemas.openxmlformats.org/officeDocument/2006/relationships/hyperlink" Target="https://www.castillalamancha.es/actualidad/notasdeprensa/primer-d%C3%ADa-que-en-castilla-la-mancha-las-nuevas-altas-epidemiol%C3%B3gicas-superan-los-nuevos-casos" TargetMode="External"/><Relationship Id="rId52" Type="http://schemas.openxmlformats.org/officeDocument/2006/relationships/hyperlink" Target="https://www.castillalamancha.es/actualidad/notasdeprensa/contin%C3%BAa-la-tendencia-de-m%C3%A1s-altas-epidemiol%C3%B3gicas-y-menos-hospitalizados-en-castilla-la-mancha-en" TargetMode="External"/><Relationship Id="rId60" Type="http://schemas.openxmlformats.org/officeDocument/2006/relationships/hyperlink" Target="https://www.castillalamancha.es/actualidad/notasdeprensa/castilla-la-mancha-supera-las-5500-altas-epidemiol%C3%B3gicas-y-baja-de-los-900-hospitalizados-en-la" TargetMode="External"/><Relationship Id="rId65" Type="http://schemas.openxmlformats.org/officeDocument/2006/relationships/hyperlink" Target="https://www.castillalamancha.es/actualidad/notasdeprensa/las-altas-epidemiol%C3%B3gicas-superan-las-5820-y-el-n%C3%BAmero-de-hospitalizados-est%C3%A1-por-debajo-de-690-en" TargetMode="External"/><Relationship Id="rId73" Type="http://schemas.openxmlformats.org/officeDocument/2006/relationships/hyperlink" Target="https://www.castillalamancha.es/actualidad/notasdeprensa/contin%C3%BAa-disminuyendo-el-n%C3%BAmero-de-hospitalizados-por-covid-19-y-de-personas-que-necesitan" TargetMode="External"/><Relationship Id="rId4" Type="http://schemas.openxmlformats.org/officeDocument/2006/relationships/hyperlink" Target="https://www.castillalamancha.es/actualidad/notasdeprensa/se-elevan-12-los-casos-positivos-por-coronavirus-en-castilla-la-mancha" TargetMode="External"/><Relationship Id="rId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3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18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39" Type="http://schemas.openxmlformats.org/officeDocument/2006/relationships/hyperlink" Target="https://www.castillalamancha.es/actualidad/notasdeprensa/castilla-la-mancha-supera-las-2200-altas-epidemiol%C3%B3gicas-mientras-contin%C3%BAa-el-descenso-de-las" TargetMode="External"/><Relationship Id="rId3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50" Type="http://schemas.openxmlformats.org/officeDocument/2006/relationships/hyperlink" Target="https://www.castillalamancha.es/actualidad/notasdeprensa/castilla-la-mancha-supera-las-5200-altas-epidemiol%C3%B3gicas-la-vez-que-el-n%C3%BAmero-de-hospitalizados-baja" TargetMode="External"/><Relationship Id="rId55" Type="http://schemas.openxmlformats.org/officeDocument/2006/relationships/hyperlink" Target="https://www.castillalamancha.es/actualidad/notasdeprensa/un-total-de-222-altas-epidemiol%C3%B3gicas-m%C3%A1s-y-163-hospitalizados-menos-afianzan-el-cambio-de-tendencia" TargetMode="External"/><Relationship Id="rId7" Type="http://schemas.openxmlformats.org/officeDocument/2006/relationships/hyperlink" Target="https://www.castillalamancha.es/actualidad/notasdeprensa/castilla-la-mancha-notifica-un-caso-positivo-m%C3%A1s-coronavirus-covid-19" TargetMode="External"/><Relationship Id="rId71" Type="http://schemas.openxmlformats.org/officeDocument/2006/relationships/hyperlink" Target="https://www.castillalamancha.es/actualidad/notasdeprensa/castilla-la-mancha-supera-las-6170-altas-epidemiol%C3%B3gicas-desde-el-inicio-de-la-pandemi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2217-4A9C-46B5-91B9-14D4691E313B}">
  <sheetPr codeName="Hoja1"/>
  <dimension ref="A1:CA28"/>
  <sheetViews>
    <sheetView tabSelected="1" zoomScaleNormal="100" workbookViewId="0">
      <pane xSplit="1" topLeftCell="BN1" activePane="topRight" state="frozen"/>
      <selection pane="topRight" activeCell="BW1" sqref="BW1"/>
    </sheetView>
  </sheetViews>
  <sheetFormatPr baseColWidth="10" defaultRowHeight="14.4" x14ac:dyDescent="0.3"/>
  <cols>
    <col min="1" max="1" width="18.44140625" bestFit="1" customWidth="1"/>
    <col min="2" max="4" width="6.88671875" bestFit="1" customWidth="1"/>
    <col min="5" max="5" width="8" bestFit="1" customWidth="1"/>
    <col min="6" max="32" width="6.88671875" bestFit="1" customWidth="1"/>
    <col min="33" max="48" width="6.33203125" bestFit="1" customWidth="1"/>
    <col min="49" max="78" width="6.33203125" customWidth="1"/>
    <col min="79" max="79" width="6.33203125" bestFit="1" customWidth="1"/>
  </cols>
  <sheetData>
    <row r="1" spans="1:79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22">
        <v>43962</v>
      </c>
      <c r="BV1" s="22">
        <v>43963</v>
      </c>
      <c r="BW1" s="22">
        <v>43964</v>
      </c>
      <c r="BX1" s="22"/>
      <c r="BY1" s="22"/>
      <c r="BZ1" s="22"/>
      <c r="CA1" s="22"/>
    </row>
    <row r="2" spans="1:79" x14ac:dyDescent="0.3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</row>
    <row r="3" spans="1:79" ht="15" thickBot="1" x14ac:dyDescent="0.35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</row>
    <row r="4" spans="1:79" ht="15" thickTop="1" x14ac:dyDescent="0.3">
      <c r="A4" s="28" t="s">
        <v>3</v>
      </c>
      <c r="B4" s="29"/>
      <c r="C4" s="29"/>
      <c r="D4" s="29"/>
      <c r="E4" s="29">
        <v>1</v>
      </c>
      <c r="F4" s="29">
        <v>1</v>
      </c>
      <c r="G4" s="29">
        <v>1</v>
      </c>
      <c r="H4" s="29">
        <v>1</v>
      </c>
      <c r="I4" s="29">
        <v>2</v>
      </c>
      <c r="J4" s="29">
        <v>3</v>
      </c>
      <c r="K4" s="29">
        <v>8</v>
      </c>
      <c r="L4" s="29">
        <v>22</v>
      </c>
      <c r="M4" s="29">
        <v>40</v>
      </c>
      <c r="N4" s="30">
        <v>44</v>
      </c>
      <c r="O4" s="30">
        <v>58</v>
      </c>
      <c r="P4" s="30">
        <v>85</v>
      </c>
      <c r="Q4" s="30">
        <v>127</v>
      </c>
      <c r="R4" s="30">
        <v>139</v>
      </c>
      <c r="S4" s="30">
        <v>164</v>
      </c>
      <c r="T4" s="30">
        <v>216</v>
      </c>
      <c r="U4" s="30">
        <v>400</v>
      </c>
      <c r="V4" s="30">
        <v>505</v>
      </c>
      <c r="W4" s="30"/>
      <c r="X4" s="30"/>
      <c r="Y4" s="30"/>
      <c r="Z4" s="30">
        <v>885</v>
      </c>
      <c r="AA4" s="30">
        <v>1147</v>
      </c>
      <c r="AB4" s="30">
        <v>1422</v>
      </c>
      <c r="AC4" s="30">
        <v>1543</v>
      </c>
      <c r="AD4" s="30">
        <v>1755</v>
      </c>
      <c r="AE4" s="30">
        <v>2041</v>
      </c>
      <c r="AF4" s="30">
        <v>2297</v>
      </c>
      <c r="AG4" s="30">
        <v>2471</v>
      </c>
      <c r="AH4" s="30">
        <v>2807</v>
      </c>
      <c r="AI4" s="30">
        <v>3098</v>
      </c>
      <c r="AJ4" s="30">
        <v>3496</v>
      </c>
      <c r="AK4" s="30">
        <v>3854</v>
      </c>
      <c r="AL4" s="30">
        <v>4125</v>
      </c>
      <c r="AM4" s="30">
        <v>4298</v>
      </c>
      <c r="AN4" s="30">
        <v>4449</v>
      </c>
      <c r="AO4" s="30">
        <v>4720</v>
      </c>
      <c r="AP4" s="30">
        <v>4917</v>
      </c>
      <c r="AQ4" s="30">
        <v>5138</v>
      </c>
      <c r="AR4" s="30">
        <v>5267</v>
      </c>
      <c r="AS4" s="30">
        <v>5442</v>
      </c>
      <c r="AT4" s="30">
        <v>5563</v>
      </c>
      <c r="AU4" s="30">
        <v>5717</v>
      </c>
      <c r="AV4" s="30">
        <v>5962</v>
      </c>
      <c r="AW4" s="30">
        <v>6116</v>
      </c>
      <c r="AX4" s="30">
        <v>6212</v>
      </c>
      <c r="AY4" s="30">
        <v>6300</v>
      </c>
      <c r="AZ4" s="30">
        <v>6358</v>
      </c>
      <c r="BA4" s="30">
        <v>6527</v>
      </c>
      <c r="BB4" s="30">
        <v>6642</v>
      </c>
      <c r="BC4" s="30">
        <v>6741</v>
      </c>
      <c r="BD4" s="30">
        <v>6919</v>
      </c>
      <c r="BE4" s="30">
        <v>7077</v>
      </c>
      <c r="BF4" s="30">
        <v>7281</v>
      </c>
      <c r="BG4" s="30">
        <v>7369</v>
      </c>
      <c r="BH4" s="30">
        <v>7411</v>
      </c>
      <c r="BI4" s="30">
        <v>7500</v>
      </c>
      <c r="BJ4" s="30">
        <v>7555</v>
      </c>
      <c r="BK4" s="30">
        <v>7622</v>
      </c>
      <c r="BL4" s="30">
        <v>7705</v>
      </c>
      <c r="BM4" s="30">
        <v>7771</v>
      </c>
      <c r="BN4" s="30">
        <v>7801</v>
      </c>
      <c r="BO4" s="30">
        <v>7831</v>
      </c>
      <c r="BP4" s="30">
        <v>7956</v>
      </c>
      <c r="BQ4" s="30">
        <v>8031</v>
      </c>
      <c r="BR4" s="30">
        <v>8119</v>
      </c>
      <c r="BS4" s="30">
        <v>8205</v>
      </c>
      <c r="BT4" s="30">
        <v>8293</v>
      </c>
      <c r="BU4" s="30">
        <v>8372</v>
      </c>
      <c r="BV4" s="30">
        <v>8406</v>
      </c>
      <c r="BW4" s="30">
        <v>8433</v>
      </c>
      <c r="BX4" s="30"/>
      <c r="BY4" s="30"/>
      <c r="BZ4" s="30"/>
      <c r="CA4" s="30"/>
    </row>
    <row r="5" spans="1:79" x14ac:dyDescent="0.3">
      <c r="A5" s="14" t="s">
        <v>2</v>
      </c>
      <c r="B5" s="19"/>
      <c r="C5" s="19">
        <v>2</v>
      </c>
      <c r="D5" s="19">
        <v>2</v>
      </c>
      <c r="E5" s="19">
        <v>2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3</v>
      </c>
      <c r="L5" s="19">
        <v>8</v>
      </c>
      <c r="M5" s="19">
        <v>34</v>
      </c>
      <c r="N5" s="20">
        <v>38</v>
      </c>
      <c r="O5" s="20">
        <v>70</v>
      </c>
      <c r="P5" s="20">
        <v>79</v>
      </c>
      <c r="Q5" s="20">
        <v>126</v>
      </c>
      <c r="R5" s="20">
        <v>148</v>
      </c>
      <c r="S5" s="20">
        <v>216</v>
      </c>
      <c r="T5" s="20">
        <v>258</v>
      </c>
      <c r="U5" s="20">
        <v>322</v>
      </c>
      <c r="V5" s="20">
        <v>430</v>
      </c>
      <c r="W5" s="20"/>
      <c r="X5" s="20"/>
      <c r="Y5" s="20"/>
      <c r="Z5" s="20">
        <v>567</v>
      </c>
      <c r="AA5" s="20">
        <v>666</v>
      </c>
      <c r="AB5" s="20">
        <v>780</v>
      </c>
      <c r="AC5" s="20">
        <v>1114</v>
      </c>
      <c r="AD5" s="20">
        <v>1386</v>
      </c>
      <c r="AE5" s="20">
        <v>1537</v>
      </c>
      <c r="AF5" s="20">
        <v>1707</v>
      </c>
      <c r="AG5" s="20">
        <v>1933</v>
      </c>
      <c r="AH5" s="20">
        <v>2098</v>
      </c>
      <c r="AI5" s="20">
        <v>2386</v>
      </c>
      <c r="AJ5" s="20">
        <v>2548</v>
      </c>
      <c r="AK5" s="20">
        <v>2653</v>
      </c>
      <c r="AL5" s="20">
        <v>2751</v>
      </c>
      <c r="AM5" s="20">
        <v>2832</v>
      </c>
      <c r="AN5" s="20">
        <v>3087</v>
      </c>
      <c r="AO5" s="20">
        <v>3212</v>
      </c>
      <c r="AP5" s="20">
        <v>3343</v>
      </c>
      <c r="AQ5" s="20">
        <v>3404</v>
      </c>
      <c r="AR5" s="20">
        <v>3450</v>
      </c>
      <c r="AS5" s="20">
        <v>3506</v>
      </c>
      <c r="AT5" s="20">
        <v>3543</v>
      </c>
      <c r="AU5" s="20">
        <v>3575</v>
      </c>
      <c r="AV5" s="20">
        <v>3600</v>
      </c>
      <c r="AW5" s="20">
        <v>3673</v>
      </c>
      <c r="AX5" s="20">
        <v>3709</v>
      </c>
      <c r="AY5" s="20">
        <v>3732</v>
      </c>
      <c r="AZ5" s="20">
        <v>3754</v>
      </c>
      <c r="BA5" s="20">
        <v>3771</v>
      </c>
      <c r="BB5" s="20">
        <v>3815</v>
      </c>
      <c r="BC5" s="20">
        <v>3833</v>
      </c>
      <c r="BD5" s="20">
        <v>3931</v>
      </c>
      <c r="BE5" s="20">
        <v>3990</v>
      </c>
      <c r="BF5" s="20">
        <v>4075</v>
      </c>
      <c r="BG5" s="20">
        <v>4105</v>
      </c>
      <c r="BH5" s="20">
        <v>4142</v>
      </c>
      <c r="BI5" s="20">
        <v>4228</v>
      </c>
      <c r="BJ5" s="20">
        <v>4298</v>
      </c>
      <c r="BK5" s="20">
        <v>4386</v>
      </c>
      <c r="BL5" s="20">
        <v>4508</v>
      </c>
      <c r="BM5" s="20">
        <v>4526</v>
      </c>
      <c r="BN5" s="20">
        <v>4545</v>
      </c>
      <c r="BO5" s="20">
        <v>4578</v>
      </c>
      <c r="BP5" s="20">
        <v>4679</v>
      </c>
      <c r="BQ5" s="20">
        <v>4726</v>
      </c>
      <c r="BR5" s="20">
        <v>4799</v>
      </c>
      <c r="BS5" s="20">
        <v>4899</v>
      </c>
      <c r="BT5" s="20">
        <v>4948</v>
      </c>
      <c r="BU5" s="20">
        <v>4962</v>
      </c>
      <c r="BV5" s="20">
        <v>4967</v>
      </c>
      <c r="BW5" s="20">
        <v>5025</v>
      </c>
      <c r="BX5" s="20"/>
      <c r="BY5" s="20"/>
      <c r="BZ5" s="20"/>
      <c r="CA5" s="20"/>
    </row>
    <row r="6" spans="1:79" x14ac:dyDescent="0.3">
      <c r="A6" s="14" t="s">
        <v>4</v>
      </c>
      <c r="B6" s="19"/>
      <c r="C6" s="19"/>
      <c r="D6" s="19">
        <v>2</v>
      </c>
      <c r="E6" s="19">
        <v>2</v>
      </c>
      <c r="F6" s="19">
        <v>2</v>
      </c>
      <c r="G6" s="19">
        <v>2</v>
      </c>
      <c r="H6" s="19">
        <v>2</v>
      </c>
      <c r="I6" s="19">
        <v>3</v>
      </c>
      <c r="J6" s="19">
        <v>3</v>
      </c>
      <c r="K6" s="19">
        <v>6</v>
      </c>
      <c r="L6" s="19">
        <v>12</v>
      </c>
      <c r="M6" s="19">
        <v>28</v>
      </c>
      <c r="N6" s="20">
        <v>31</v>
      </c>
      <c r="O6" s="20">
        <v>49</v>
      </c>
      <c r="P6" s="20">
        <v>98</v>
      </c>
      <c r="Q6" s="20">
        <v>133</v>
      </c>
      <c r="R6" s="20">
        <v>179</v>
      </c>
      <c r="S6" s="20">
        <v>208</v>
      </c>
      <c r="T6" s="20">
        <v>293</v>
      </c>
      <c r="U6" s="20">
        <v>370</v>
      </c>
      <c r="V6" s="20">
        <v>501</v>
      </c>
      <c r="W6" s="20"/>
      <c r="X6" s="20"/>
      <c r="Y6" s="20"/>
      <c r="Z6" s="20">
        <v>752</v>
      </c>
      <c r="AA6" s="20">
        <v>965</v>
      </c>
      <c r="AB6" s="20">
        <v>1112</v>
      </c>
      <c r="AC6" s="20">
        <v>1192</v>
      </c>
      <c r="AD6" s="20">
        <v>1317</v>
      </c>
      <c r="AE6" s="20">
        <v>1426</v>
      </c>
      <c r="AF6" s="20">
        <v>1484</v>
      </c>
      <c r="AG6" s="20">
        <v>1593</v>
      </c>
      <c r="AH6" s="20">
        <v>1673</v>
      </c>
      <c r="AI6" s="20">
        <v>1848</v>
      </c>
      <c r="AJ6" s="20">
        <v>1994</v>
      </c>
      <c r="AK6" s="20">
        <v>2169</v>
      </c>
      <c r="AL6" s="20">
        <v>2283</v>
      </c>
      <c r="AM6" s="20">
        <v>2434</v>
      </c>
      <c r="AN6" s="20">
        <v>2597</v>
      </c>
      <c r="AO6" s="20">
        <v>2763</v>
      </c>
      <c r="AP6" s="20">
        <v>2922</v>
      </c>
      <c r="AQ6" s="20">
        <v>2984</v>
      </c>
      <c r="AR6" s="20">
        <v>3020</v>
      </c>
      <c r="AS6" s="20">
        <v>3052</v>
      </c>
      <c r="AT6" s="20">
        <v>3098</v>
      </c>
      <c r="AU6" s="20">
        <v>3193</v>
      </c>
      <c r="AV6" s="20">
        <v>3335</v>
      </c>
      <c r="AW6" s="20">
        <v>3751</v>
      </c>
      <c r="AX6" s="20">
        <v>3831</v>
      </c>
      <c r="AY6" s="20">
        <v>3908</v>
      </c>
      <c r="AZ6" s="20">
        <v>3938</v>
      </c>
      <c r="BA6" s="20">
        <v>3957</v>
      </c>
      <c r="BB6" s="20">
        <v>4028</v>
      </c>
      <c r="BC6" s="20">
        <v>4094</v>
      </c>
      <c r="BD6" s="20">
        <v>4193</v>
      </c>
      <c r="BE6" s="20">
        <v>4309</v>
      </c>
      <c r="BF6" s="20">
        <v>4398</v>
      </c>
      <c r="BG6" s="20">
        <v>4492</v>
      </c>
      <c r="BH6" s="20">
        <v>4541</v>
      </c>
      <c r="BI6" s="20">
        <v>4570</v>
      </c>
      <c r="BJ6" s="20">
        <v>4635</v>
      </c>
      <c r="BK6" s="20">
        <v>4744</v>
      </c>
      <c r="BL6" s="20">
        <v>4883</v>
      </c>
      <c r="BM6" s="20">
        <v>4943</v>
      </c>
      <c r="BN6" s="20">
        <v>4967</v>
      </c>
      <c r="BO6" s="20">
        <v>4979</v>
      </c>
      <c r="BP6" s="20">
        <v>5025</v>
      </c>
      <c r="BQ6" s="20">
        <v>5076</v>
      </c>
      <c r="BR6" s="20">
        <v>5135</v>
      </c>
      <c r="BS6" s="20">
        <v>5208</v>
      </c>
      <c r="BT6" s="20">
        <v>5307</v>
      </c>
      <c r="BU6" s="20">
        <v>5353</v>
      </c>
      <c r="BV6" s="20">
        <v>5374</v>
      </c>
      <c r="BW6" s="20">
        <v>5410</v>
      </c>
      <c r="BX6" s="20"/>
      <c r="BY6" s="20"/>
      <c r="BZ6" s="20"/>
      <c r="CA6" s="20"/>
    </row>
    <row r="7" spans="1:79" x14ac:dyDescent="0.3">
      <c r="A7" s="14" t="s">
        <v>1</v>
      </c>
      <c r="B7" s="19">
        <v>1</v>
      </c>
      <c r="C7" s="19">
        <v>1</v>
      </c>
      <c r="D7" s="19">
        <v>2</v>
      </c>
      <c r="E7" s="19">
        <v>7</v>
      </c>
      <c r="F7" s="19">
        <v>8</v>
      </c>
      <c r="G7" s="19">
        <v>10</v>
      </c>
      <c r="H7" s="19">
        <v>11</v>
      </c>
      <c r="I7" s="19">
        <v>14</v>
      </c>
      <c r="J7" s="19">
        <v>18</v>
      </c>
      <c r="K7" s="19">
        <v>22</v>
      </c>
      <c r="L7" s="19">
        <v>29</v>
      </c>
      <c r="M7" s="19">
        <v>63</v>
      </c>
      <c r="N7" s="20">
        <v>70</v>
      </c>
      <c r="O7" s="20">
        <v>88</v>
      </c>
      <c r="P7" s="20">
        <v>109</v>
      </c>
      <c r="Q7" s="20">
        <v>137</v>
      </c>
      <c r="R7" s="20">
        <v>145</v>
      </c>
      <c r="S7" s="20">
        <v>151</v>
      </c>
      <c r="T7" s="20">
        <v>205</v>
      </c>
      <c r="U7" s="20">
        <v>237</v>
      </c>
      <c r="V7" s="20">
        <v>263</v>
      </c>
      <c r="W7" s="20"/>
      <c r="X7" s="20"/>
      <c r="Y7" s="20"/>
      <c r="Z7" s="20">
        <v>404</v>
      </c>
      <c r="AA7" s="20">
        <v>428</v>
      </c>
      <c r="AB7" s="20">
        <v>440</v>
      </c>
      <c r="AC7" s="20">
        <v>441</v>
      </c>
      <c r="AD7" s="20">
        <v>535</v>
      </c>
      <c r="AE7" s="20">
        <v>586</v>
      </c>
      <c r="AF7" s="20">
        <v>643</v>
      </c>
      <c r="AG7" s="20">
        <v>753</v>
      </c>
      <c r="AH7" s="20">
        <v>796</v>
      </c>
      <c r="AI7" s="20">
        <v>824</v>
      </c>
      <c r="AJ7" s="20">
        <v>837</v>
      </c>
      <c r="AK7" s="20">
        <v>858</v>
      </c>
      <c r="AL7" s="20">
        <v>873</v>
      </c>
      <c r="AM7" s="20">
        <v>897</v>
      </c>
      <c r="AN7" s="20">
        <v>973</v>
      </c>
      <c r="AO7" s="20">
        <v>994</v>
      </c>
      <c r="AP7" s="20">
        <v>1036</v>
      </c>
      <c r="AQ7" s="20">
        <v>1056</v>
      </c>
      <c r="AR7" s="20">
        <v>1077</v>
      </c>
      <c r="AS7" s="20">
        <v>1134</v>
      </c>
      <c r="AT7" s="20">
        <v>1195</v>
      </c>
      <c r="AU7" s="20">
        <v>1226</v>
      </c>
      <c r="AV7" s="20">
        <v>1245</v>
      </c>
      <c r="AW7" s="20">
        <v>1312</v>
      </c>
      <c r="AX7" s="20">
        <v>1345</v>
      </c>
      <c r="AY7" s="20">
        <v>1400</v>
      </c>
      <c r="AZ7" s="20">
        <v>1431</v>
      </c>
      <c r="BA7" s="20">
        <v>1450</v>
      </c>
      <c r="BB7" s="20">
        <v>1483</v>
      </c>
      <c r="BC7" s="20">
        <v>1521</v>
      </c>
      <c r="BD7" s="20">
        <v>1572</v>
      </c>
      <c r="BE7" s="20">
        <v>1641</v>
      </c>
      <c r="BF7" s="20">
        <v>1690</v>
      </c>
      <c r="BG7" s="20">
        <v>1722</v>
      </c>
      <c r="BH7" s="20">
        <v>1740</v>
      </c>
      <c r="BI7" s="20">
        <v>1758</v>
      </c>
      <c r="BJ7" s="20">
        <v>1799</v>
      </c>
      <c r="BK7" s="20">
        <v>1850</v>
      </c>
      <c r="BL7" s="20">
        <v>1866</v>
      </c>
      <c r="BM7" s="20">
        <v>1938</v>
      </c>
      <c r="BN7" s="20">
        <v>1996</v>
      </c>
      <c r="BO7" s="20">
        <v>2006</v>
      </c>
      <c r="BP7" s="20">
        <v>2056</v>
      </c>
      <c r="BQ7" s="20">
        <v>2096</v>
      </c>
      <c r="BR7" s="20">
        <v>2122</v>
      </c>
      <c r="BS7" s="20">
        <v>2140</v>
      </c>
      <c r="BT7" s="20">
        <v>2198</v>
      </c>
      <c r="BU7" s="20">
        <v>2207</v>
      </c>
      <c r="BV7" s="20">
        <v>2213</v>
      </c>
      <c r="BW7" s="20">
        <v>2215</v>
      </c>
      <c r="BX7" s="20"/>
      <c r="BY7" s="20"/>
      <c r="BZ7" s="20"/>
      <c r="CA7" s="20"/>
    </row>
    <row r="8" spans="1:79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>
        <v>8</v>
      </c>
      <c r="N8" s="44">
        <v>11</v>
      </c>
      <c r="O8" s="44">
        <v>24</v>
      </c>
      <c r="P8" s="44">
        <v>30</v>
      </c>
      <c r="Q8" s="44">
        <v>44</v>
      </c>
      <c r="R8" s="44">
        <v>51</v>
      </c>
      <c r="S8" s="44">
        <v>62</v>
      </c>
      <c r="T8" s="44">
        <v>72</v>
      </c>
      <c r="U8" s="44">
        <v>94</v>
      </c>
      <c r="V8" s="44">
        <v>120</v>
      </c>
      <c r="W8" s="44"/>
      <c r="X8" s="44"/>
      <c r="Y8" s="44"/>
      <c r="Z8" s="44">
        <v>172</v>
      </c>
      <c r="AA8" s="44">
        <v>177</v>
      </c>
      <c r="AB8" s="44">
        <v>180</v>
      </c>
      <c r="AC8" s="44">
        <v>222</v>
      </c>
      <c r="AD8" s="44">
        <v>253</v>
      </c>
      <c r="AE8" s="44">
        <v>268</v>
      </c>
      <c r="AF8" s="44">
        <v>293</v>
      </c>
      <c r="AG8" s="44">
        <v>297</v>
      </c>
      <c r="AH8" s="44">
        <v>308</v>
      </c>
      <c r="AI8" s="44">
        <v>367</v>
      </c>
      <c r="AJ8" s="44">
        <v>449</v>
      </c>
      <c r="AK8" s="44">
        <v>497</v>
      </c>
      <c r="AL8" s="44">
        <v>570</v>
      </c>
      <c r="AM8" s="44">
        <v>616</v>
      </c>
      <c r="AN8" s="44">
        <v>682</v>
      </c>
      <c r="AO8" s="44">
        <v>800</v>
      </c>
      <c r="AP8" s="44">
        <v>845</v>
      </c>
      <c r="AQ8" s="44">
        <v>874</v>
      </c>
      <c r="AR8" s="44">
        <v>884</v>
      </c>
      <c r="AS8" s="44">
        <v>920</v>
      </c>
      <c r="AT8" s="44">
        <v>930</v>
      </c>
      <c r="AU8" s="44">
        <v>969</v>
      </c>
      <c r="AV8" s="44">
        <v>1009</v>
      </c>
      <c r="AW8" s="44">
        <v>1145</v>
      </c>
      <c r="AX8" s="44">
        <v>1252</v>
      </c>
      <c r="AY8" s="44">
        <v>1285</v>
      </c>
      <c r="AZ8" s="44">
        <v>1315</v>
      </c>
      <c r="BA8" s="44">
        <v>1340</v>
      </c>
      <c r="BB8" s="44">
        <v>1353</v>
      </c>
      <c r="BC8" s="44">
        <v>1368</v>
      </c>
      <c r="BD8" s="44">
        <v>1438</v>
      </c>
      <c r="BE8" s="44">
        <v>1508</v>
      </c>
      <c r="BF8" s="44">
        <v>1551</v>
      </c>
      <c r="BG8" s="44">
        <v>1598</v>
      </c>
      <c r="BH8" s="44">
        <v>1684</v>
      </c>
      <c r="BI8" s="44">
        <v>1739</v>
      </c>
      <c r="BJ8" s="44">
        <v>1784</v>
      </c>
      <c r="BK8" s="44">
        <v>1914</v>
      </c>
      <c r="BL8" s="44">
        <v>2061</v>
      </c>
      <c r="BM8" s="44">
        <v>2112</v>
      </c>
      <c r="BN8" s="44">
        <v>2202</v>
      </c>
      <c r="BO8" s="44">
        <v>2262</v>
      </c>
      <c r="BP8" s="44">
        <v>2450</v>
      </c>
      <c r="BQ8" s="44">
        <v>2638</v>
      </c>
      <c r="BR8" s="44">
        <v>2733</v>
      </c>
      <c r="BS8" s="44">
        <v>2841</v>
      </c>
      <c r="BT8" s="44">
        <v>2916</v>
      </c>
      <c r="BU8" s="44">
        <v>2975</v>
      </c>
      <c r="BV8" s="44">
        <v>3091</v>
      </c>
      <c r="BW8" s="44">
        <v>3102</v>
      </c>
      <c r="BX8" s="44"/>
      <c r="BY8" s="44"/>
      <c r="BZ8" s="44"/>
      <c r="CA8" s="44"/>
    </row>
    <row r="9" spans="1:79" ht="15" thickBot="1" x14ac:dyDescent="0.35">
      <c r="A9" s="45" t="s">
        <v>6</v>
      </c>
      <c r="B9" s="46">
        <f t="shared" ref="B9:V9" si="0">SUM(B4:B8)</f>
        <v>1</v>
      </c>
      <c r="C9" s="46">
        <f t="shared" si="0"/>
        <v>3</v>
      </c>
      <c r="D9" s="46">
        <f t="shared" si="0"/>
        <v>6</v>
      </c>
      <c r="E9" s="46">
        <f t="shared" si="0"/>
        <v>12</v>
      </c>
      <c r="F9" s="46">
        <f t="shared" si="0"/>
        <v>13</v>
      </c>
      <c r="G9" s="46">
        <f t="shared" si="0"/>
        <v>15</v>
      </c>
      <c r="H9" s="46">
        <f t="shared" si="0"/>
        <v>16</v>
      </c>
      <c r="I9" s="46">
        <f t="shared" si="0"/>
        <v>21</v>
      </c>
      <c r="J9" s="46">
        <f t="shared" si="0"/>
        <v>26</v>
      </c>
      <c r="K9" s="46">
        <f t="shared" si="0"/>
        <v>39</v>
      </c>
      <c r="L9" s="46">
        <f t="shared" si="0"/>
        <v>71</v>
      </c>
      <c r="M9" s="46">
        <f t="shared" si="0"/>
        <v>173</v>
      </c>
      <c r="N9" s="46">
        <f t="shared" si="0"/>
        <v>194</v>
      </c>
      <c r="O9" s="46">
        <f t="shared" si="0"/>
        <v>289</v>
      </c>
      <c r="P9" s="46">
        <f t="shared" si="0"/>
        <v>401</v>
      </c>
      <c r="Q9" s="46">
        <f t="shared" si="0"/>
        <v>567</v>
      </c>
      <c r="R9" s="46">
        <f t="shared" si="0"/>
        <v>662</v>
      </c>
      <c r="S9" s="46">
        <f t="shared" si="0"/>
        <v>801</v>
      </c>
      <c r="T9" s="46">
        <f t="shared" si="0"/>
        <v>1044</v>
      </c>
      <c r="U9" s="46">
        <f t="shared" si="0"/>
        <v>1423</v>
      </c>
      <c r="V9" s="46">
        <f t="shared" si="0"/>
        <v>1819</v>
      </c>
      <c r="W9" s="46"/>
      <c r="X9" s="46">
        <v>2078</v>
      </c>
      <c r="Y9" s="46">
        <v>2465</v>
      </c>
      <c r="Z9" s="46">
        <f t="shared" ref="Z9:BS9" si="1">SUM(Z4:Z8)</f>
        <v>2780</v>
      </c>
      <c r="AA9" s="46">
        <f t="shared" si="1"/>
        <v>3383</v>
      </c>
      <c r="AB9" s="46">
        <f t="shared" si="1"/>
        <v>3934</v>
      </c>
      <c r="AC9" s="46">
        <f t="shared" si="1"/>
        <v>4512</v>
      </c>
      <c r="AD9" s="46">
        <f t="shared" si="1"/>
        <v>5246</v>
      </c>
      <c r="AE9" s="46">
        <f t="shared" si="1"/>
        <v>5858</v>
      </c>
      <c r="AF9" s="46">
        <f t="shared" si="1"/>
        <v>6424</v>
      </c>
      <c r="AG9" s="46">
        <f t="shared" si="1"/>
        <v>7047</v>
      </c>
      <c r="AH9" s="46">
        <f t="shared" si="1"/>
        <v>7682</v>
      </c>
      <c r="AI9" s="46">
        <f t="shared" si="1"/>
        <v>8523</v>
      </c>
      <c r="AJ9" s="46">
        <f t="shared" si="1"/>
        <v>9324</v>
      </c>
      <c r="AK9" s="46">
        <f t="shared" si="1"/>
        <v>10031</v>
      </c>
      <c r="AL9" s="46">
        <f t="shared" si="1"/>
        <v>10602</v>
      </c>
      <c r="AM9" s="46">
        <f t="shared" si="1"/>
        <v>11077</v>
      </c>
      <c r="AN9" s="46">
        <f t="shared" si="1"/>
        <v>11788</v>
      </c>
      <c r="AO9" s="46">
        <f t="shared" si="1"/>
        <v>12489</v>
      </c>
      <c r="AP9" s="46">
        <f t="shared" si="1"/>
        <v>13063</v>
      </c>
      <c r="AQ9" s="46">
        <f t="shared" si="1"/>
        <v>13456</v>
      </c>
      <c r="AR9" s="46">
        <f t="shared" si="1"/>
        <v>13698</v>
      </c>
      <c r="AS9" s="46">
        <f t="shared" si="1"/>
        <v>14054</v>
      </c>
      <c r="AT9" s="46">
        <f t="shared" si="1"/>
        <v>14329</v>
      </c>
      <c r="AU9" s="46">
        <f t="shared" si="1"/>
        <v>14680</v>
      </c>
      <c r="AV9" s="46">
        <f t="shared" si="1"/>
        <v>15151</v>
      </c>
      <c r="AW9" s="46">
        <f t="shared" si="1"/>
        <v>15997</v>
      </c>
      <c r="AX9" s="46">
        <f t="shared" si="1"/>
        <v>16349</v>
      </c>
      <c r="AY9" s="46">
        <f t="shared" si="1"/>
        <v>16625</v>
      </c>
      <c r="AZ9" s="46">
        <f t="shared" si="1"/>
        <v>16796</v>
      </c>
      <c r="BA9" s="46">
        <f t="shared" si="1"/>
        <v>17045</v>
      </c>
      <c r="BB9" s="46">
        <f t="shared" si="1"/>
        <v>17321</v>
      </c>
      <c r="BC9" s="46">
        <f t="shared" si="1"/>
        <v>17557</v>
      </c>
      <c r="BD9" s="46">
        <f t="shared" si="1"/>
        <v>18053</v>
      </c>
      <c r="BE9" s="46">
        <f t="shared" si="1"/>
        <v>18525</v>
      </c>
      <c r="BF9" s="46">
        <f t="shared" si="1"/>
        <v>18995</v>
      </c>
      <c r="BG9" s="46">
        <f t="shared" si="1"/>
        <v>19286</v>
      </c>
      <c r="BH9" s="46">
        <f t="shared" si="1"/>
        <v>19518</v>
      </c>
      <c r="BI9" s="46">
        <f t="shared" si="1"/>
        <v>19795</v>
      </c>
      <c r="BJ9" s="46">
        <f t="shared" si="1"/>
        <v>20071</v>
      </c>
      <c r="BK9" s="46">
        <f t="shared" si="1"/>
        <v>20516</v>
      </c>
      <c r="BL9" s="46">
        <f t="shared" si="1"/>
        <v>21023</v>
      </c>
      <c r="BM9" s="46">
        <f t="shared" si="1"/>
        <v>21290</v>
      </c>
      <c r="BN9" s="46">
        <f t="shared" si="1"/>
        <v>21511</v>
      </c>
      <c r="BO9" s="46">
        <f t="shared" si="1"/>
        <v>21656</v>
      </c>
      <c r="BP9" s="46">
        <f t="shared" si="1"/>
        <v>22166</v>
      </c>
      <c r="BQ9" s="46">
        <f t="shared" si="1"/>
        <v>22567</v>
      </c>
      <c r="BR9" s="46">
        <f t="shared" si="1"/>
        <v>22908</v>
      </c>
      <c r="BS9" s="46">
        <f t="shared" si="1"/>
        <v>23293</v>
      </c>
      <c r="BT9" s="46">
        <f t="shared" ref="BT9:BW9" si="2">SUM(BT4:BT8)</f>
        <v>23662</v>
      </c>
      <c r="BU9" s="46">
        <f t="shared" si="2"/>
        <v>23869</v>
      </c>
      <c r="BV9" s="46">
        <f t="shared" si="2"/>
        <v>24051</v>
      </c>
      <c r="BW9" s="46">
        <f t="shared" si="2"/>
        <v>24185</v>
      </c>
      <c r="BX9" s="46"/>
      <c r="BY9" s="46"/>
      <c r="BZ9" s="46"/>
      <c r="CA9" s="46"/>
    </row>
    <row r="12" spans="1:79" ht="15" thickBot="1" x14ac:dyDescent="0.35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</row>
    <row r="13" spans="1:79" ht="15" thickTop="1" x14ac:dyDescent="0.3">
      <c r="A13" s="28" t="s">
        <v>3</v>
      </c>
      <c r="B13" s="29"/>
      <c r="C13" s="30"/>
      <c r="D13" s="30"/>
      <c r="E13" s="30">
        <f t="shared" ref="E13:V13" si="3">E4-D4</f>
        <v>1</v>
      </c>
      <c r="F13" s="30">
        <f t="shared" si="3"/>
        <v>0</v>
      </c>
      <c r="G13" s="30">
        <f t="shared" si="3"/>
        <v>0</v>
      </c>
      <c r="H13" s="30">
        <f t="shared" si="3"/>
        <v>0</v>
      </c>
      <c r="I13" s="30">
        <f t="shared" si="3"/>
        <v>1</v>
      </c>
      <c r="J13" s="30">
        <f t="shared" si="3"/>
        <v>1</v>
      </c>
      <c r="K13" s="30">
        <f t="shared" si="3"/>
        <v>5</v>
      </c>
      <c r="L13" s="30">
        <f t="shared" si="3"/>
        <v>14</v>
      </c>
      <c r="M13" s="30">
        <f t="shared" si="3"/>
        <v>18</v>
      </c>
      <c r="N13" s="30">
        <f t="shared" si="3"/>
        <v>4</v>
      </c>
      <c r="O13" s="30">
        <f t="shared" si="3"/>
        <v>14</v>
      </c>
      <c r="P13" s="30">
        <f t="shared" si="3"/>
        <v>27</v>
      </c>
      <c r="Q13" s="30">
        <f t="shared" si="3"/>
        <v>42</v>
      </c>
      <c r="R13" s="30">
        <f t="shared" si="3"/>
        <v>12</v>
      </c>
      <c r="S13" s="30">
        <f t="shared" si="3"/>
        <v>25</v>
      </c>
      <c r="T13" s="30">
        <f t="shared" si="3"/>
        <v>52</v>
      </c>
      <c r="U13" s="30">
        <f t="shared" si="3"/>
        <v>184</v>
      </c>
      <c r="V13" s="30">
        <f t="shared" si="3"/>
        <v>105</v>
      </c>
      <c r="W13" s="30"/>
      <c r="X13" s="30"/>
      <c r="Y13" s="30"/>
      <c r="Z13" s="30">
        <f t="shared" ref="Z13:Z18" si="4">Z4-V4</f>
        <v>380</v>
      </c>
      <c r="AA13" s="30">
        <f t="shared" ref="AA13:BW13" si="5">AA4-Z4</f>
        <v>262</v>
      </c>
      <c r="AB13" s="30">
        <f t="shared" si="5"/>
        <v>275</v>
      </c>
      <c r="AC13" s="30">
        <f t="shared" si="5"/>
        <v>121</v>
      </c>
      <c r="AD13" s="30">
        <f t="shared" si="5"/>
        <v>212</v>
      </c>
      <c r="AE13" s="30">
        <f t="shared" si="5"/>
        <v>286</v>
      </c>
      <c r="AF13" s="30">
        <f t="shared" si="5"/>
        <v>256</v>
      </c>
      <c r="AG13" s="30">
        <f t="shared" si="5"/>
        <v>174</v>
      </c>
      <c r="AH13" s="30">
        <f t="shared" si="5"/>
        <v>336</v>
      </c>
      <c r="AI13" s="30">
        <f t="shared" si="5"/>
        <v>291</v>
      </c>
      <c r="AJ13" s="30">
        <f t="shared" si="5"/>
        <v>398</v>
      </c>
      <c r="AK13" s="30">
        <f t="shared" si="5"/>
        <v>358</v>
      </c>
      <c r="AL13" s="30">
        <f t="shared" si="5"/>
        <v>271</v>
      </c>
      <c r="AM13" s="30">
        <f t="shared" si="5"/>
        <v>173</v>
      </c>
      <c r="AN13" s="30">
        <f t="shared" si="5"/>
        <v>151</v>
      </c>
      <c r="AO13" s="30">
        <f t="shared" si="5"/>
        <v>271</v>
      </c>
      <c r="AP13" s="30">
        <f t="shared" si="5"/>
        <v>197</v>
      </c>
      <c r="AQ13" s="30">
        <f t="shared" si="5"/>
        <v>221</v>
      </c>
      <c r="AR13" s="30">
        <f t="shared" si="5"/>
        <v>129</v>
      </c>
      <c r="AS13" s="30">
        <f t="shared" si="5"/>
        <v>175</v>
      </c>
      <c r="AT13" s="30">
        <f t="shared" si="5"/>
        <v>121</v>
      </c>
      <c r="AU13" s="30">
        <f t="shared" si="5"/>
        <v>154</v>
      </c>
      <c r="AV13" s="30">
        <f t="shared" si="5"/>
        <v>245</v>
      </c>
      <c r="AW13" s="30">
        <f t="shared" si="5"/>
        <v>154</v>
      </c>
      <c r="AX13" s="30">
        <f t="shared" si="5"/>
        <v>96</v>
      </c>
      <c r="AY13" s="30">
        <f t="shared" si="5"/>
        <v>88</v>
      </c>
      <c r="AZ13" s="30">
        <f t="shared" si="5"/>
        <v>58</v>
      </c>
      <c r="BA13" s="30">
        <f t="shared" si="5"/>
        <v>169</v>
      </c>
      <c r="BB13" s="30">
        <f t="shared" si="5"/>
        <v>115</v>
      </c>
      <c r="BC13" s="30">
        <f t="shared" si="5"/>
        <v>99</v>
      </c>
      <c r="BD13" s="30">
        <f t="shared" si="5"/>
        <v>178</v>
      </c>
      <c r="BE13" s="30">
        <f t="shared" si="5"/>
        <v>158</v>
      </c>
      <c r="BF13" s="30">
        <f t="shared" si="5"/>
        <v>204</v>
      </c>
      <c r="BG13" s="30">
        <f t="shared" si="5"/>
        <v>88</v>
      </c>
      <c r="BH13" s="30">
        <f t="shared" si="5"/>
        <v>42</v>
      </c>
      <c r="BI13" s="30">
        <f t="shared" si="5"/>
        <v>89</v>
      </c>
      <c r="BJ13" s="30">
        <f t="shared" si="5"/>
        <v>55</v>
      </c>
      <c r="BK13" s="30">
        <f t="shared" si="5"/>
        <v>67</v>
      </c>
      <c r="BL13" s="30">
        <f t="shared" si="5"/>
        <v>83</v>
      </c>
      <c r="BM13" s="30">
        <f t="shared" si="5"/>
        <v>66</v>
      </c>
      <c r="BN13" s="30">
        <f t="shared" si="5"/>
        <v>30</v>
      </c>
      <c r="BO13" s="30">
        <f t="shared" si="5"/>
        <v>30</v>
      </c>
      <c r="BP13" s="30">
        <f t="shared" si="5"/>
        <v>125</v>
      </c>
      <c r="BQ13" s="30">
        <f t="shared" si="5"/>
        <v>75</v>
      </c>
      <c r="BR13" s="30">
        <f t="shared" si="5"/>
        <v>88</v>
      </c>
      <c r="BS13" s="30">
        <f t="shared" si="5"/>
        <v>86</v>
      </c>
      <c r="BT13" s="30">
        <f t="shared" si="5"/>
        <v>88</v>
      </c>
      <c r="BU13" s="30">
        <f t="shared" si="5"/>
        <v>79</v>
      </c>
      <c r="BV13" s="30">
        <f t="shared" si="5"/>
        <v>34</v>
      </c>
      <c r="BW13" s="30">
        <f t="shared" si="5"/>
        <v>27</v>
      </c>
      <c r="BX13" s="30"/>
      <c r="BY13" s="30"/>
      <c r="BZ13" s="30"/>
      <c r="CA13" s="30"/>
    </row>
    <row r="14" spans="1:79" x14ac:dyDescent="0.3">
      <c r="A14" s="14" t="s">
        <v>2</v>
      </c>
      <c r="B14" s="19"/>
      <c r="C14" s="20">
        <f>C5-B5</f>
        <v>2</v>
      </c>
      <c r="D14" s="20">
        <f>D5-C5</f>
        <v>0</v>
      </c>
      <c r="E14" s="20">
        <f t="shared" ref="E14:V14" si="6">E5-D5</f>
        <v>0</v>
      </c>
      <c r="F14" s="20">
        <f t="shared" si="6"/>
        <v>0</v>
      </c>
      <c r="G14" s="20">
        <f t="shared" si="6"/>
        <v>0</v>
      </c>
      <c r="H14" s="20">
        <f t="shared" si="6"/>
        <v>0</v>
      </c>
      <c r="I14" s="20">
        <f t="shared" si="6"/>
        <v>0</v>
      </c>
      <c r="J14" s="20">
        <f t="shared" si="6"/>
        <v>0</v>
      </c>
      <c r="K14" s="20">
        <f t="shared" si="6"/>
        <v>1</v>
      </c>
      <c r="L14" s="20">
        <f t="shared" si="6"/>
        <v>5</v>
      </c>
      <c r="M14" s="20">
        <f t="shared" si="6"/>
        <v>26</v>
      </c>
      <c r="N14" s="20">
        <f t="shared" si="6"/>
        <v>4</v>
      </c>
      <c r="O14" s="20">
        <f t="shared" si="6"/>
        <v>32</v>
      </c>
      <c r="P14" s="20">
        <f t="shared" si="6"/>
        <v>9</v>
      </c>
      <c r="Q14" s="20">
        <f t="shared" si="6"/>
        <v>47</v>
      </c>
      <c r="R14" s="20">
        <f t="shared" si="6"/>
        <v>22</v>
      </c>
      <c r="S14" s="20">
        <f t="shared" si="6"/>
        <v>68</v>
      </c>
      <c r="T14" s="20">
        <f t="shared" si="6"/>
        <v>42</v>
      </c>
      <c r="U14" s="20">
        <f t="shared" si="6"/>
        <v>64</v>
      </c>
      <c r="V14" s="20">
        <f t="shared" si="6"/>
        <v>108</v>
      </c>
      <c r="W14" s="20"/>
      <c r="X14" s="20"/>
      <c r="Y14" s="20"/>
      <c r="Z14" s="20">
        <f t="shared" si="4"/>
        <v>137</v>
      </c>
      <c r="AA14" s="20">
        <f t="shared" ref="AA14:BW14" si="7">AA5-Z5</f>
        <v>99</v>
      </c>
      <c r="AB14" s="20">
        <f t="shared" si="7"/>
        <v>114</v>
      </c>
      <c r="AC14" s="20">
        <f t="shared" si="7"/>
        <v>334</v>
      </c>
      <c r="AD14" s="20">
        <f t="shared" si="7"/>
        <v>272</v>
      </c>
      <c r="AE14" s="20">
        <f t="shared" si="7"/>
        <v>151</v>
      </c>
      <c r="AF14" s="20">
        <f t="shared" si="7"/>
        <v>170</v>
      </c>
      <c r="AG14" s="20">
        <f t="shared" si="7"/>
        <v>226</v>
      </c>
      <c r="AH14" s="20">
        <f t="shared" si="7"/>
        <v>165</v>
      </c>
      <c r="AI14" s="20">
        <f t="shared" si="7"/>
        <v>288</v>
      </c>
      <c r="AJ14" s="20">
        <f t="shared" si="7"/>
        <v>162</v>
      </c>
      <c r="AK14" s="20">
        <f t="shared" si="7"/>
        <v>105</v>
      </c>
      <c r="AL14" s="20">
        <f t="shared" si="7"/>
        <v>98</v>
      </c>
      <c r="AM14" s="20">
        <f t="shared" si="7"/>
        <v>81</v>
      </c>
      <c r="AN14" s="20">
        <f t="shared" si="7"/>
        <v>255</v>
      </c>
      <c r="AO14" s="20">
        <f t="shared" si="7"/>
        <v>125</v>
      </c>
      <c r="AP14" s="20">
        <f t="shared" si="7"/>
        <v>131</v>
      </c>
      <c r="AQ14" s="20">
        <f t="shared" si="7"/>
        <v>61</v>
      </c>
      <c r="AR14" s="20">
        <f t="shared" si="7"/>
        <v>46</v>
      </c>
      <c r="AS14" s="20">
        <f t="shared" si="7"/>
        <v>56</v>
      </c>
      <c r="AT14" s="20">
        <f t="shared" si="7"/>
        <v>37</v>
      </c>
      <c r="AU14" s="20">
        <f t="shared" si="7"/>
        <v>32</v>
      </c>
      <c r="AV14" s="20">
        <f t="shared" si="7"/>
        <v>25</v>
      </c>
      <c r="AW14" s="20">
        <f t="shared" si="7"/>
        <v>73</v>
      </c>
      <c r="AX14" s="20">
        <f t="shared" si="7"/>
        <v>36</v>
      </c>
      <c r="AY14" s="20">
        <f t="shared" si="7"/>
        <v>23</v>
      </c>
      <c r="AZ14" s="20">
        <f t="shared" si="7"/>
        <v>22</v>
      </c>
      <c r="BA14" s="20">
        <f t="shared" si="7"/>
        <v>17</v>
      </c>
      <c r="BB14" s="20">
        <f t="shared" si="7"/>
        <v>44</v>
      </c>
      <c r="BC14" s="20">
        <f t="shared" si="7"/>
        <v>18</v>
      </c>
      <c r="BD14" s="20">
        <f t="shared" si="7"/>
        <v>98</v>
      </c>
      <c r="BE14" s="20">
        <f t="shared" si="7"/>
        <v>59</v>
      </c>
      <c r="BF14" s="20">
        <f t="shared" si="7"/>
        <v>85</v>
      </c>
      <c r="BG14" s="20">
        <f t="shared" si="7"/>
        <v>30</v>
      </c>
      <c r="BH14" s="20">
        <f t="shared" si="7"/>
        <v>37</v>
      </c>
      <c r="BI14" s="20">
        <f t="shared" si="7"/>
        <v>86</v>
      </c>
      <c r="BJ14" s="20">
        <f t="shared" si="7"/>
        <v>70</v>
      </c>
      <c r="BK14" s="20">
        <f t="shared" si="7"/>
        <v>88</v>
      </c>
      <c r="BL14" s="20">
        <f t="shared" si="7"/>
        <v>122</v>
      </c>
      <c r="BM14" s="20">
        <f t="shared" si="7"/>
        <v>18</v>
      </c>
      <c r="BN14" s="20">
        <f t="shared" si="7"/>
        <v>19</v>
      </c>
      <c r="BO14" s="20">
        <f t="shared" si="7"/>
        <v>33</v>
      </c>
      <c r="BP14" s="20">
        <f t="shared" si="7"/>
        <v>101</v>
      </c>
      <c r="BQ14" s="20">
        <f t="shared" si="7"/>
        <v>47</v>
      </c>
      <c r="BR14" s="20">
        <f t="shared" si="7"/>
        <v>73</v>
      </c>
      <c r="BS14" s="20">
        <f t="shared" si="7"/>
        <v>100</v>
      </c>
      <c r="BT14" s="20">
        <f t="shared" si="7"/>
        <v>49</v>
      </c>
      <c r="BU14" s="20">
        <f t="shared" si="7"/>
        <v>14</v>
      </c>
      <c r="BV14" s="20">
        <f t="shared" si="7"/>
        <v>5</v>
      </c>
      <c r="BW14" s="20">
        <f t="shared" si="7"/>
        <v>58</v>
      </c>
      <c r="BX14" s="20"/>
      <c r="BY14" s="20"/>
      <c r="BZ14" s="20"/>
      <c r="CA14" s="20"/>
    </row>
    <row r="15" spans="1:79" x14ac:dyDescent="0.3">
      <c r="A15" s="14" t="s">
        <v>4</v>
      </c>
      <c r="B15" s="19"/>
      <c r="C15" s="20"/>
      <c r="D15" s="20">
        <f>D6-C6</f>
        <v>2</v>
      </c>
      <c r="E15" s="20">
        <f t="shared" ref="E15:V15" si="8">E6-D6</f>
        <v>0</v>
      </c>
      <c r="F15" s="20">
        <f t="shared" si="8"/>
        <v>0</v>
      </c>
      <c r="G15" s="20">
        <f t="shared" si="8"/>
        <v>0</v>
      </c>
      <c r="H15" s="20">
        <f t="shared" si="8"/>
        <v>0</v>
      </c>
      <c r="I15" s="20">
        <f t="shared" si="8"/>
        <v>1</v>
      </c>
      <c r="J15" s="20">
        <f t="shared" si="8"/>
        <v>0</v>
      </c>
      <c r="K15" s="20">
        <f t="shared" si="8"/>
        <v>3</v>
      </c>
      <c r="L15" s="20">
        <f t="shared" si="8"/>
        <v>6</v>
      </c>
      <c r="M15" s="20">
        <f t="shared" si="8"/>
        <v>16</v>
      </c>
      <c r="N15" s="20">
        <f t="shared" si="8"/>
        <v>3</v>
      </c>
      <c r="O15" s="20">
        <f t="shared" si="8"/>
        <v>18</v>
      </c>
      <c r="P15" s="20">
        <f t="shared" si="8"/>
        <v>49</v>
      </c>
      <c r="Q15" s="20">
        <f t="shared" si="8"/>
        <v>35</v>
      </c>
      <c r="R15" s="20">
        <f t="shared" si="8"/>
        <v>46</v>
      </c>
      <c r="S15" s="20">
        <f t="shared" si="8"/>
        <v>29</v>
      </c>
      <c r="T15" s="20">
        <f t="shared" si="8"/>
        <v>85</v>
      </c>
      <c r="U15" s="20">
        <f t="shared" si="8"/>
        <v>77</v>
      </c>
      <c r="V15" s="20">
        <f t="shared" si="8"/>
        <v>131</v>
      </c>
      <c r="W15" s="20"/>
      <c r="X15" s="20"/>
      <c r="Y15" s="20"/>
      <c r="Z15" s="20">
        <f t="shared" si="4"/>
        <v>251</v>
      </c>
      <c r="AA15" s="20">
        <f t="shared" ref="AA15:BW15" si="9">AA6-Z6</f>
        <v>213</v>
      </c>
      <c r="AB15" s="20">
        <f t="shared" si="9"/>
        <v>147</v>
      </c>
      <c r="AC15" s="20">
        <f t="shared" si="9"/>
        <v>80</v>
      </c>
      <c r="AD15" s="20">
        <f t="shared" si="9"/>
        <v>125</v>
      </c>
      <c r="AE15" s="20">
        <f t="shared" si="9"/>
        <v>109</v>
      </c>
      <c r="AF15" s="20">
        <f t="shared" si="9"/>
        <v>58</v>
      </c>
      <c r="AG15" s="20">
        <f t="shared" si="9"/>
        <v>109</v>
      </c>
      <c r="AH15" s="20">
        <f>AH6-AG6</f>
        <v>80</v>
      </c>
      <c r="AI15" s="20">
        <f t="shared" si="9"/>
        <v>175</v>
      </c>
      <c r="AJ15" s="20">
        <f t="shared" si="9"/>
        <v>146</v>
      </c>
      <c r="AK15" s="20">
        <f t="shared" si="9"/>
        <v>175</v>
      </c>
      <c r="AL15" s="20">
        <f t="shared" si="9"/>
        <v>114</v>
      </c>
      <c r="AM15" s="20">
        <f t="shared" si="9"/>
        <v>151</v>
      </c>
      <c r="AN15" s="20">
        <f t="shared" si="9"/>
        <v>163</v>
      </c>
      <c r="AO15" s="20">
        <f t="shared" si="9"/>
        <v>166</v>
      </c>
      <c r="AP15" s="20">
        <f t="shared" si="9"/>
        <v>159</v>
      </c>
      <c r="AQ15" s="20">
        <f t="shared" si="9"/>
        <v>62</v>
      </c>
      <c r="AR15" s="20">
        <f t="shared" si="9"/>
        <v>36</v>
      </c>
      <c r="AS15" s="20">
        <f t="shared" si="9"/>
        <v>32</v>
      </c>
      <c r="AT15" s="20">
        <f t="shared" si="9"/>
        <v>46</v>
      </c>
      <c r="AU15" s="20">
        <f t="shared" si="9"/>
        <v>95</v>
      </c>
      <c r="AV15" s="20">
        <f t="shared" si="9"/>
        <v>142</v>
      </c>
      <c r="AW15" s="20">
        <f t="shared" si="9"/>
        <v>416</v>
      </c>
      <c r="AX15" s="20">
        <f t="shared" si="9"/>
        <v>80</v>
      </c>
      <c r="AY15" s="20">
        <f t="shared" si="9"/>
        <v>77</v>
      </c>
      <c r="AZ15" s="20">
        <f t="shared" si="9"/>
        <v>30</v>
      </c>
      <c r="BA15" s="20">
        <f t="shared" si="9"/>
        <v>19</v>
      </c>
      <c r="BB15" s="20">
        <f t="shared" si="9"/>
        <v>71</v>
      </c>
      <c r="BC15" s="20">
        <f t="shared" si="9"/>
        <v>66</v>
      </c>
      <c r="BD15" s="20">
        <f t="shared" si="9"/>
        <v>99</v>
      </c>
      <c r="BE15" s="20">
        <f t="shared" si="9"/>
        <v>116</v>
      </c>
      <c r="BF15" s="20">
        <f t="shared" si="9"/>
        <v>89</v>
      </c>
      <c r="BG15" s="20">
        <f t="shared" si="9"/>
        <v>94</v>
      </c>
      <c r="BH15" s="20">
        <f t="shared" si="9"/>
        <v>49</v>
      </c>
      <c r="BI15" s="20">
        <f t="shared" si="9"/>
        <v>29</v>
      </c>
      <c r="BJ15" s="20">
        <f t="shared" si="9"/>
        <v>65</v>
      </c>
      <c r="BK15" s="20">
        <f t="shared" si="9"/>
        <v>109</v>
      </c>
      <c r="BL15" s="20">
        <f t="shared" si="9"/>
        <v>139</v>
      </c>
      <c r="BM15" s="20">
        <f t="shared" si="9"/>
        <v>60</v>
      </c>
      <c r="BN15" s="20">
        <f t="shared" si="9"/>
        <v>24</v>
      </c>
      <c r="BO15" s="20">
        <f t="shared" si="9"/>
        <v>12</v>
      </c>
      <c r="BP15" s="20">
        <f t="shared" si="9"/>
        <v>46</v>
      </c>
      <c r="BQ15" s="20">
        <f t="shared" si="9"/>
        <v>51</v>
      </c>
      <c r="BR15" s="20">
        <f t="shared" si="9"/>
        <v>59</v>
      </c>
      <c r="BS15" s="20">
        <f t="shared" si="9"/>
        <v>73</v>
      </c>
      <c r="BT15" s="20">
        <f t="shared" si="9"/>
        <v>99</v>
      </c>
      <c r="BU15" s="20">
        <f t="shared" si="9"/>
        <v>46</v>
      </c>
      <c r="BV15" s="20">
        <f t="shared" si="9"/>
        <v>21</v>
      </c>
      <c r="BW15" s="20">
        <f t="shared" si="9"/>
        <v>36</v>
      </c>
      <c r="BX15" s="20"/>
      <c r="BY15" s="20"/>
      <c r="BZ15" s="20"/>
      <c r="CA15" s="20"/>
    </row>
    <row r="16" spans="1:79" x14ac:dyDescent="0.3">
      <c r="A16" s="14" t="s">
        <v>1</v>
      </c>
      <c r="B16" s="19">
        <v>1</v>
      </c>
      <c r="C16" s="20">
        <f>C7-B7</f>
        <v>0</v>
      </c>
      <c r="D16" s="20">
        <f>D7-C7</f>
        <v>1</v>
      </c>
      <c r="E16" s="20">
        <f t="shared" ref="E16:V16" si="10">E7-D7</f>
        <v>5</v>
      </c>
      <c r="F16" s="20">
        <f t="shared" si="10"/>
        <v>1</v>
      </c>
      <c r="G16" s="20">
        <f t="shared" si="10"/>
        <v>2</v>
      </c>
      <c r="H16" s="20">
        <f t="shared" si="10"/>
        <v>1</v>
      </c>
      <c r="I16" s="20">
        <f t="shared" si="10"/>
        <v>3</v>
      </c>
      <c r="J16" s="20">
        <f t="shared" si="10"/>
        <v>4</v>
      </c>
      <c r="K16" s="20">
        <f t="shared" si="10"/>
        <v>4</v>
      </c>
      <c r="L16" s="20">
        <f t="shared" si="10"/>
        <v>7</v>
      </c>
      <c r="M16" s="20">
        <f t="shared" si="10"/>
        <v>34</v>
      </c>
      <c r="N16" s="20">
        <f t="shared" si="10"/>
        <v>7</v>
      </c>
      <c r="O16" s="20">
        <f t="shared" si="10"/>
        <v>18</v>
      </c>
      <c r="P16" s="20">
        <f t="shared" si="10"/>
        <v>21</v>
      </c>
      <c r="Q16" s="20">
        <f t="shared" si="10"/>
        <v>28</v>
      </c>
      <c r="R16" s="20">
        <f t="shared" si="10"/>
        <v>8</v>
      </c>
      <c r="S16" s="20">
        <f t="shared" si="10"/>
        <v>6</v>
      </c>
      <c r="T16" s="20">
        <f t="shared" si="10"/>
        <v>54</v>
      </c>
      <c r="U16" s="20">
        <f t="shared" si="10"/>
        <v>32</v>
      </c>
      <c r="V16" s="20">
        <f t="shared" si="10"/>
        <v>26</v>
      </c>
      <c r="W16" s="20"/>
      <c r="X16" s="20"/>
      <c r="Y16" s="20"/>
      <c r="Z16" s="20">
        <f t="shared" si="4"/>
        <v>141</v>
      </c>
      <c r="AA16" s="20">
        <f t="shared" ref="AA16:BW16" si="11">AA7-Z7</f>
        <v>24</v>
      </c>
      <c r="AB16" s="20">
        <f t="shared" si="11"/>
        <v>12</v>
      </c>
      <c r="AC16" s="20">
        <f t="shared" si="11"/>
        <v>1</v>
      </c>
      <c r="AD16" s="20">
        <f t="shared" si="11"/>
        <v>94</v>
      </c>
      <c r="AE16" s="20">
        <f t="shared" si="11"/>
        <v>51</v>
      </c>
      <c r="AF16" s="20">
        <f t="shared" si="11"/>
        <v>57</v>
      </c>
      <c r="AG16" s="20">
        <f t="shared" si="11"/>
        <v>110</v>
      </c>
      <c r="AH16" s="20">
        <f t="shared" si="11"/>
        <v>43</v>
      </c>
      <c r="AI16" s="20">
        <f t="shared" si="11"/>
        <v>28</v>
      </c>
      <c r="AJ16" s="20">
        <f t="shared" si="11"/>
        <v>13</v>
      </c>
      <c r="AK16" s="20">
        <f t="shared" si="11"/>
        <v>21</v>
      </c>
      <c r="AL16" s="20">
        <f t="shared" si="11"/>
        <v>15</v>
      </c>
      <c r="AM16" s="20">
        <f t="shared" si="11"/>
        <v>24</v>
      </c>
      <c r="AN16" s="20">
        <f t="shared" si="11"/>
        <v>76</v>
      </c>
      <c r="AO16" s="20">
        <f t="shared" si="11"/>
        <v>21</v>
      </c>
      <c r="AP16" s="20">
        <f t="shared" si="11"/>
        <v>42</v>
      </c>
      <c r="AQ16" s="20">
        <f t="shared" si="11"/>
        <v>20</v>
      </c>
      <c r="AR16" s="20">
        <f t="shared" si="11"/>
        <v>21</v>
      </c>
      <c r="AS16" s="20">
        <f t="shared" si="11"/>
        <v>57</v>
      </c>
      <c r="AT16" s="20">
        <f t="shared" si="11"/>
        <v>61</v>
      </c>
      <c r="AU16" s="20">
        <f t="shared" si="11"/>
        <v>31</v>
      </c>
      <c r="AV16" s="20">
        <f t="shared" si="11"/>
        <v>19</v>
      </c>
      <c r="AW16" s="20">
        <f t="shared" si="11"/>
        <v>67</v>
      </c>
      <c r="AX16" s="20">
        <f t="shared" si="11"/>
        <v>33</v>
      </c>
      <c r="AY16" s="20">
        <f t="shared" si="11"/>
        <v>55</v>
      </c>
      <c r="AZ16" s="20">
        <f t="shared" si="11"/>
        <v>31</v>
      </c>
      <c r="BA16" s="20">
        <f t="shared" si="11"/>
        <v>19</v>
      </c>
      <c r="BB16" s="20">
        <f t="shared" si="11"/>
        <v>33</v>
      </c>
      <c r="BC16" s="20">
        <f t="shared" si="11"/>
        <v>38</v>
      </c>
      <c r="BD16" s="20">
        <f t="shared" si="11"/>
        <v>51</v>
      </c>
      <c r="BE16" s="20">
        <f t="shared" si="11"/>
        <v>69</v>
      </c>
      <c r="BF16" s="20">
        <f t="shared" si="11"/>
        <v>49</v>
      </c>
      <c r="BG16" s="20">
        <f t="shared" si="11"/>
        <v>32</v>
      </c>
      <c r="BH16" s="20">
        <f t="shared" si="11"/>
        <v>18</v>
      </c>
      <c r="BI16" s="20">
        <f t="shared" si="11"/>
        <v>18</v>
      </c>
      <c r="BJ16" s="20">
        <f t="shared" si="11"/>
        <v>41</v>
      </c>
      <c r="BK16" s="20">
        <f t="shared" si="11"/>
        <v>51</v>
      </c>
      <c r="BL16" s="20">
        <f t="shared" si="11"/>
        <v>16</v>
      </c>
      <c r="BM16" s="20">
        <f t="shared" si="11"/>
        <v>72</v>
      </c>
      <c r="BN16" s="20">
        <f t="shared" si="11"/>
        <v>58</v>
      </c>
      <c r="BO16" s="20">
        <f t="shared" si="11"/>
        <v>10</v>
      </c>
      <c r="BP16" s="20">
        <f t="shared" si="11"/>
        <v>50</v>
      </c>
      <c r="BQ16" s="20">
        <f t="shared" si="11"/>
        <v>40</v>
      </c>
      <c r="BR16" s="20">
        <f t="shared" si="11"/>
        <v>26</v>
      </c>
      <c r="BS16" s="20">
        <f t="shared" si="11"/>
        <v>18</v>
      </c>
      <c r="BT16" s="20">
        <f t="shared" si="11"/>
        <v>58</v>
      </c>
      <c r="BU16" s="20">
        <f t="shared" si="11"/>
        <v>9</v>
      </c>
      <c r="BV16" s="20">
        <f t="shared" si="11"/>
        <v>6</v>
      </c>
      <c r="BW16" s="20">
        <f t="shared" si="11"/>
        <v>2</v>
      </c>
      <c r="BX16" s="20"/>
      <c r="BY16" s="20"/>
      <c r="BZ16" s="20"/>
      <c r="CA16" s="20"/>
    </row>
    <row r="17" spans="1:79" x14ac:dyDescent="0.3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>
        <f t="shared" ref="M17:V17" si="12">M8-L8</f>
        <v>8</v>
      </c>
      <c r="N17" s="44">
        <f t="shared" si="12"/>
        <v>3</v>
      </c>
      <c r="O17" s="44">
        <f t="shared" si="12"/>
        <v>13</v>
      </c>
      <c r="P17" s="44">
        <f t="shared" si="12"/>
        <v>6</v>
      </c>
      <c r="Q17" s="44">
        <f t="shared" si="12"/>
        <v>14</v>
      </c>
      <c r="R17" s="44">
        <f t="shared" si="12"/>
        <v>7</v>
      </c>
      <c r="S17" s="44">
        <f t="shared" si="12"/>
        <v>11</v>
      </c>
      <c r="T17" s="44">
        <f t="shared" si="12"/>
        <v>10</v>
      </c>
      <c r="U17" s="44">
        <f t="shared" si="12"/>
        <v>22</v>
      </c>
      <c r="V17" s="44">
        <f t="shared" si="12"/>
        <v>26</v>
      </c>
      <c r="W17" s="44"/>
      <c r="X17" s="44"/>
      <c r="Y17" s="44"/>
      <c r="Z17" s="44">
        <f t="shared" si="4"/>
        <v>52</v>
      </c>
      <c r="AA17" s="44">
        <f t="shared" ref="AA17:BW17" si="13">AA8-Z8</f>
        <v>5</v>
      </c>
      <c r="AB17" s="44">
        <f t="shared" si="13"/>
        <v>3</v>
      </c>
      <c r="AC17" s="44">
        <f t="shared" si="13"/>
        <v>42</v>
      </c>
      <c r="AD17" s="44">
        <f t="shared" si="13"/>
        <v>31</v>
      </c>
      <c r="AE17" s="44">
        <f t="shared" si="13"/>
        <v>15</v>
      </c>
      <c r="AF17" s="44">
        <f t="shared" si="13"/>
        <v>25</v>
      </c>
      <c r="AG17" s="44">
        <f t="shared" si="13"/>
        <v>4</v>
      </c>
      <c r="AH17" s="44">
        <f t="shared" si="13"/>
        <v>11</v>
      </c>
      <c r="AI17" s="44">
        <f t="shared" si="13"/>
        <v>59</v>
      </c>
      <c r="AJ17" s="44">
        <f t="shared" si="13"/>
        <v>82</v>
      </c>
      <c r="AK17" s="44">
        <f t="shared" si="13"/>
        <v>48</v>
      </c>
      <c r="AL17" s="44">
        <f t="shared" si="13"/>
        <v>73</v>
      </c>
      <c r="AM17" s="44">
        <f t="shared" si="13"/>
        <v>46</v>
      </c>
      <c r="AN17" s="44">
        <f t="shared" si="13"/>
        <v>66</v>
      </c>
      <c r="AO17" s="44">
        <f t="shared" si="13"/>
        <v>118</v>
      </c>
      <c r="AP17" s="44">
        <f t="shared" si="13"/>
        <v>45</v>
      </c>
      <c r="AQ17" s="44">
        <f t="shared" si="13"/>
        <v>29</v>
      </c>
      <c r="AR17" s="44">
        <f t="shared" si="13"/>
        <v>10</v>
      </c>
      <c r="AS17" s="44">
        <f t="shared" si="13"/>
        <v>36</v>
      </c>
      <c r="AT17" s="44">
        <f t="shared" si="13"/>
        <v>10</v>
      </c>
      <c r="AU17" s="44">
        <f t="shared" si="13"/>
        <v>39</v>
      </c>
      <c r="AV17" s="44">
        <f t="shared" si="13"/>
        <v>40</v>
      </c>
      <c r="AW17" s="44">
        <f t="shared" si="13"/>
        <v>136</v>
      </c>
      <c r="AX17" s="44">
        <f t="shared" si="13"/>
        <v>107</v>
      </c>
      <c r="AY17" s="44">
        <f t="shared" si="13"/>
        <v>33</v>
      </c>
      <c r="AZ17" s="44">
        <f t="shared" si="13"/>
        <v>30</v>
      </c>
      <c r="BA17" s="44">
        <f t="shared" si="13"/>
        <v>25</v>
      </c>
      <c r="BB17" s="44">
        <f t="shared" si="13"/>
        <v>13</v>
      </c>
      <c r="BC17" s="44">
        <f t="shared" si="13"/>
        <v>15</v>
      </c>
      <c r="BD17" s="44">
        <f t="shared" si="13"/>
        <v>70</v>
      </c>
      <c r="BE17" s="44">
        <f t="shared" si="13"/>
        <v>70</v>
      </c>
      <c r="BF17" s="44">
        <f t="shared" si="13"/>
        <v>43</v>
      </c>
      <c r="BG17" s="44">
        <f t="shared" si="13"/>
        <v>47</v>
      </c>
      <c r="BH17" s="44">
        <f t="shared" si="13"/>
        <v>86</v>
      </c>
      <c r="BI17" s="44">
        <f t="shared" si="13"/>
        <v>55</v>
      </c>
      <c r="BJ17" s="44">
        <f t="shared" si="13"/>
        <v>45</v>
      </c>
      <c r="BK17" s="44">
        <f t="shared" si="13"/>
        <v>130</v>
      </c>
      <c r="BL17" s="44">
        <f t="shared" si="13"/>
        <v>147</v>
      </c>
      <c r="BM17" s="44">
        <f t="shared" si="13"/>
        <v>51</v>
      </c>
      <c r="BN17" s="44">
        <f t="shared" si="13"/>
        <v>90</v>
      </c>
      <c r="BO17" s="44">
        <f t="shared" si="13"/>
        <v>60</v>
      </c>
      <c r="BP17" s="44">
        <f t="shared" si="13"/>
        <v>188</v>
      </c>
      <c r="BQ17" s="44">
        <f t="shared" si="13"/>
        <v>188</v>
      </c>
      <c r="BR17" s="44">
        <f t="shared" si="13"/>
        <v>95</v>
      </c>
      <c r="BS17" s="44">
        <f t="shared" si="13"/>
        <v>108</v>
      </c>
      <c r="BT17" s="44">
        <f t="shared" si="13"/>
        <v>75</v>
      </c>
      <c r="BU17" s="44">
        <f t="shared" si="13"/>
        <v>59</v>
      </c>
      <c r="BV17" s="44">
        <f t="shared" si="13"/>
        <v>116</v>
      </c>
      <c r="BW17" s="44">
        <f t="shared" si="13"/>
        <v>11</v>
      </c>
      <c r="BX17" s="44"/>
      <c r="BY17" s="44"/>
      <c r="BZ17" s="44"/>
      <c r="CA17" s="44"/>
    </row>
    <row r="18" spans="1:79" ht="15" thickBot="1" x14ac:dyDescent="0.35">
      <c r="A18" s="45" t="s">
        <v>63</v>
      </c>
      <c r="B18" s="46">
        <v>1</v>
      </c>
      <c r="C18" s="46">
        <f t="shared" ref="C18:L18" si="14">C9-B9</f>
        <v>2</v>
      </c>
      <c r="D18" s="46">
        <f t="shared" si="14"/>
        <v>3</v>
      </c>
      <c r="E18" s="46">
        <f t="shared" si="14"/>
        <v>6</v>
      </c>
      <c r="F18" s="46">
        <f t="shared" si="14"/>
        <v>1</v>
      </c>
      <c r="G18" s="46">
        <f t="shared" si="14"/>
        <v>2</v>
      </c>
      <c r="H18" s="46">
        <f t="shared" si="14"/>
        <v>1</v>
      </c>
      <c r="I18" s="46">
        <f t="shared" si="14"/>
        <v>5</v>
      </c>
      <c r="J18" s="46">
        <f t="shared" si="14"/>
        <v>5</v>
      </c>
      <c r="K18" s="46">
        <f t="shared" si="14"/>
        <v>13</v>
      </c>
      <c r="L18" s="46">
        <f t="shared" si="14"/>
        <v>32</v>
      </c>
      <c r="M18" s="46">
        <f t="shared" ref="M18:V18" si="15">M9-L9</f>
        <v>102</v>
      </c>
      <c r="N18" s="46">
        <f t="shared" si="15"/>
        <v>21</v>
      </c>
      <c r="O18" s="46">
        <f t="shared" si="15"/>
        <v>95</v>
      </c>
      <c r="P18" s="46">
        <f t="shared" si="15"/>
        <v>112</v>
      </c>
      <c r="Q18" s="46">
        <f t="shared" si="15"/>
        <v>166</v>
      </c>
      <c r="R18" s="46">
        <f t="shared" si="15"/>
        <v>95</v>
      </c>
      <c r="S18" s="46">
        <f t="shared" si="15"/>
        <v>139</v>
      </c>
      <c r="T18" s="46">
        <f t="shared" si="15"/>
        <v>243</v>
      </c>
      <c r="U18" s="46">
        <f t="shared" si="15"/>
        <v>379</v>
      </c>
      <c r="V18" s="46">
        <f t="shared" si="15"/>
        <v>396</v>
      </c>
      <c r="W18" s="46"/>
      <c r="X18" s="46">
        <f>X9-V9</f>
        <v>259</v>
      </c>
      <c r="Y18" s="46">
        <f>Y9-X9</f>
        <v>387</v>
      </c>
      <c r="Z18" s="46">
        <f t="shared" si="4"/>
        <v>961</v>
      </c>
      <c r="AA18" s="46">
        <f t="shared" ref="AA18:BW18" si="16">AA9-Z9</f>
        <v>603</v>
      </c>
      <c r="AB18" s="46">
        <f t="shared" si="16"/>
        <v>551</v>
      </c>
      <c r="AC18" s="46">
        <f t="shared" si="16"/>
        <v>578</v>
      </c>
      <c r="AD18" s="46">
        <f t="shared" si="16"/>
        <v>734</v>
      </c>
      <c r="AE18" s="46">
        <f t="shared" si="16"/>
        <v>612</v>
      </c>
      <c r="AF18" s="46">
        <f t="shared" si="16"/>
        <v>566</v>
      </c>
      <c r="AG18" s="46">
        <f t="shared" si="16"/>
        <v>623</v>
      </c>
      <c r="AH18" s="46">
        <f t="shared" si="16"/>
        <v>635</v>
      </c>
      <c r="AI18" s="46">
        <f t="shared" si="16"/>
        <v>841</v>
      </c>
      <c r="AJ18" s="46">
        <f t="shared" si="16"/>
        <v>801</v>
      </c>
      <c r="AK18" s="46">
        <f t="shared" si="16"/>
        <v>707</v>
      </c>
      <c r="AL18" s="46">
        <f t="shared" si="16"/>
        <v>571</v>
      </c>
      <c r="AM18" s="46">
        <f t="shared" si="16"/>
        <v>475</v>
      </c>
      <c r="AN18" s="46">
        <f t="shared" si="16"/>
        <v>711</v>
      </c>
      <c r="AO18" s="46">
        <f t="shared" si="16"/>
        <v>701</v>
      </c>
      <c r="AP18" s="46">
        <f t="shared" si="16"/>
        <v>574</v>
      </c>
      <c r="AQ18" s="46">
        <f t="shared" si="16"/>
        <v>393</v>
      </c>
      <c r="AR18" s="46">
        <f t="shared" si="16"/>
        <v>242</v>
      </c>
      <c r="AS18" s="46">
        <f t="shared" si="16"/>
        <v>356</v>
      </c>
      <c r="AT18" s="46">
        <f t="shared" si="16"/>
        <v>275</v>
      </c>
      <c r="AU18" s="46">
        <f t="shared" si="16"/>
        <v>351</v>
      </c>
      <c r="AV18" s="46">
        <f t="shared" si="16"/>
        <v>471</v>
      </c>
      <c r="AW18" s="46">
        <f t="shared" si="16"/>
        <v>846</v>
      </c>
      <c r="AX18" s="46">
        <f t="shared" si="16"/>
        <v>352</v>
      </c>
      <c r="AY18" s="46">
        <f t="shared" si="16"/>
        <v>276</v>
      </c>
      <c r="AZ18" s="46">
        <f t="shared" si="16"/>
        <v>171</v>
      </c>
      <c r="BA18" s="46">
        <f t="shared" si="16"/>
        <v>249</v>
      </c>
      <c r="BB18" s="46">
        <f t="shared" si="16"/>
        <v>276</v>
      </c>
      <c r="BC18" s="46">
        <f t="shared" si="16"/>
        <v>236</v>
      </c>
      <c r="BD18" s="46">
        <f t="shared" si="16"/>
        <v>496</v>
      </c>
      <c r="BE18" s="46">
        <f t="shared" si="16"/>
        <v>472</v>
      </c>
      <c r="BF18" s="46">
        <f t="shared" si="16"/>
        <v>470</v>
      </c>
      <c r="BG18" s="46">
        <f t="shared" si="16"/>
        <v>291</v>
      </c>
      <c r="BH18" s="46">
        <f t="shared" si="16"/>
        <v>232</v>
      </c>
      <c r="BI18" s="46">
        <f t="shared" si="16"/>
        <v>277</v>
      </c>
      <c r="BJ18" s="46">
        <f t="shared" si="16"/>
        <v>276</v>
      </c>
      <c r="BK18" s="46">
        <f t="shared" si="16"/>
        <v>445</v>
      </c>
      <c r="BL18" s="46">
        <f t="shared" si="16"/>
        <v>507</v>
      </c>
      <c r="BM18" s="46">
        <f t="shared" si="16"/>
        <v>267</v>
      </c>
      <c r="BN18" s="46">
        <f t="shared" si="16"/>
        <v>221</v>
      </c>
      <c r="BO18" s="46">
        <f t="shared" si="16"/>
        <v>145</v>
      </c>
      <c r="BP18" s="46">
        <f t="shared" si="16"/>
        <v>510</v>
      </c>
      <c r="BQ18" s="46">
        <f t="shared" si="16"/>
        <v>401</v>
      </c>
      <c r="BR18" s="46">
        <f t="shared" si="16"/>
        <v>341</v>
      </c>
      <c r="BS18" s="46">
        <f t="shared" si="16"/>
        <v>385</v>
      </c>
      <c r="BT18" s="46">
        <f t="shared" si="16"/>
        <v>369</v>
      </c>
      <c r="BU18" s="46">
        <f t="shared" si="16"/>
        <v>207</v>
      </c>
      <c r="BV18" s="46">
        <f t="shared" si="16"/>
        <v>182</v>
      </c>
      <c r="BW18" s="46">
        <f t="shared" si="16"/>
        <v>134</v>
      </c>
      <c r="BX18" s="46"/>
      <c r="BY18" s="46"/>
      <c r="BZ18" s="46"/>
      <c r="CA18" s="46"/>
    </row>
    <row r="21" spans="1:79" ht="15" thickBot="1" x14ac:dyDescent="0.35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</row>
    <row r="22" spans="1:79" ht="15" thickTop="1" x14ac:dyDescent="0.3">
      <c r="A22" s="28" t="s">
        <v>3</v>
      </c>
      <c r="B22" s="30"/>
      <c r="C22" s="30"/>
      <c r="D22" s="30"/>
      <c r="E22" s="30"/>
      <c r="F22" s="34">
        <f t="shared" ref="F22:V22" si="17">F4/E4-1</f>
        <v>0</v>
      </c>
      <c r="G22" s="34">
        <f t="shared" si="17"/>
        <v>0</v>
      </c>
      <c r="H22" s="34">
        <f t="shared" si="17"/>
        <v>0</v>
      </c>
      <c r="I22" s="34">
        <f t="shared" si="17"/>
        <v>1</v>
      </c>
      <c r="J22" s="34">
        <f t="shared" si="17"/>
        <v>0.5</v>
      </c>
      <c r="K22" s="34">
        <f t="shared" si="17"/>
        <v>1.6666666666666665</v>
      </c>
      <c r="L22" s="34">
        <f t="shared" si="17"/>
        <v>1.75</v>
      </c>
      <c r="M22" s="34">
        <f t="shared" si="17"/>
        <v>0.81818181818181812</v>
      </c>
      <c r="N22" s="34">
        <f t="shared" si="17"/>
        <v>0.10000000000000009</v>
      </c>
      <c r="O22" s="34">
        <f t="shared" si="17"/>
        <v>0.31818181818181812</v>
      </c>
      <c r="P22" s="34">
        <f t="shared" si="17"/>
        <v>0.46551724137931028</v>
      </c>
      <c r="Q22" s="34">
        <f t="shared" si="17"/>
        <v>0.49411764705882355</v>
      </c>
      <c r="R22" s="34">
        <f t="shared" si="17"/>
        <v>9.4488188976378007E-2</v>
      </c>
      <c r="S22" s="34">
        <f t="shared" si="17"/>
        <v>0.17985611510791366</v>
      </c>
      <c r="T22" s="34">
        <f t="shared" si="17"/>
        <v>0.31707317073170738</v>
      </c>
      <c r="U22" s="34">
        <f t="shared" si="17"/>
        <v>0.85185185185185186</v>
      </c>
      <c r="V22" s="34">
        <f t="shared" si="17"/>
        <v>0.26249999999999996</v>
      </c>
      <c r="W22" s="34"/>
      <c r="X22" s="34"/>
      <c r="Y22" s="34"/>
      <c r="Z22" s="34">
        <f>Z4/V4-1</f>
        <v>0.75247524752475248</v>
      </c>
      <c r="AA22" s="34">
        <f t="shared" ref="AA22:BW22" si="18">AA4/Z4-1</f>
        <v>0.29604519774011306</v>
      </c>
      <c r="AB22" s="34">
        <f t="shared" si="18"/>
        <v>0.23975588491717525</v>
      </c>
      <c r="AC22" s="34">
        <f t="shared" si="18"/>
        <v>8.5091420534458617E-2</v>
      </c>
      <c r="AD22" s="34">
        <f t="shared" si="18"/>
        <v>0.1373946856772521</v>
      </c>
      <c r="AE22" s="34">
        <f t="shared" si="18"/>
        <v>0.16296296296296298</v>
      </c>
      <c r="AF22" s="34">
        <f t="shared" si="18"/>
        <v>0.12542871141597267</v>
      </c>
      <c r="AG22" s="34">
        <f t="shared" si="18"/>
        <v>7.5750979538528496E-2</v>
      </c>
      <c r="AH22" s="34">
        <f t="shared" si="18"/>
        <v>0.13597733711048154</v>
      </c>
      <c r="AI22" s="34">
        <f t="shared" si="18"/>
        <v>0.10366939793373708</v>
      </c>
      <c r="AJ22" s="34">
        <f t="shared" si="18"/>
        <v>0.12846998063266613</v>
      </c>
      <c r="AK22" s="34">
        <f t="shared" si="18"/>
        <v>0.10240274599542332</v>
      </c>
      <c r="AL22" s="34">
        <f t="shared" si="18"/>
        <v>7.0316554229371997E-2</v>
      </c>
      <c r="AM22" s="34">
        <f t="shared" si="18"/>
        <v>4.1939393939393943E-2</v>
      </c>
      <c r="AN22" s="34">
        <f t="shared" si="18"/>
        <v>3.5132619823173616E-2</v>
      </c>
      <c r="AO22" s="34">
        <f t="shared" si="18"/>
        <v>6.0912564621263154E-2</v>
      </c>
      <c r="AP22" s="34">
        <f t="shared" si="18"/>
        <v>4.1737288135593298E-2</v>
      </c>
      <c r="AQ22" s="34">
        <f t="shared" si="18"/>
        <v>4.4946105348789844E-2</v>
      </c>
      <c r="AR22" s="34">
        <f t="shared" si="18"/>
        <v>2.5107045543012907E-2</v>
      </c>
      <c r="AS22" s="34">
        <f t="shared" si="18"/>
        <v>3.3225745205999635E-2</v>
      </c>
      <c r="AT22" s="34">
        <f t="shared" si="18"/>
        <v>2.2234472620360268E-2</v>
      </c>
      <c r="AU22" s="34">
        <f t="shared" si="18"/>
        <v>2.7682904907424088E-2</v>
      </c>
      <c r="AV22" s="34">
        <f t="shared" si="18"/>
        <v>4.2854644044079127E-2</v>
      </c>
      <c r="AW22" s="34">
        <f t="shared" si="18"/>
        <v>2.583025830258312E-2</v>
      </c>
      <c r="AX22" s="34">
        <f t="shared" si="18"/>
        <v>1.5696533682145297E-2</v>
      </c>
      <c r="AY22" s="34">
        <f t="shared" si="18"/>
        <v>1.4166130070830674E-2</v>
      </c>
      <c r="AZ22" s="34">
        <f t="shared" si="18"/>
        <v>9.2063492063492181E-3</v>
      </c>
      <c r="BA22" s="34">
        <f t="shared" si="18"/>
        <v>2.6580685750235977E-2</v>
      </c>
      <c r="BB22" s="34">
        <f t="shared" si="18"/>
        <v>1.7619120576068736E-2</v>
      </c>
      <c r="BC22" s="34">
        <f t="shared" si="18"/>
        <v>1.4905149051490429E-2</v>
      </c>
      <c r="BD22" s="34">
        <f t="shared" si="18"/>
        <v>2.6405577807447012E-2</v>
      </c>
      <c r="BE22" s="34">
        <f t="shared" si="18"/>
        <v>2.2835669894493371E-2</v>
      </c>
      <c r="BF22" s="34">
        <f t="shared" si="18"/>
        <v>2.8825773632895402E-2</v>
      </c>
      <c r="BG22" s="34">
        <f t="shared" si="18"/>
        <v>1.2086251888476784E-2</v>
      </c>
      <c r="BH22" s="34">
        <f t="shared" si="18"/>
        <v>5.6995521780431879E-3</v>
      </c>
      <c r="BI22" s="34">
        <f t="shared" si="18"/>
        <v>1.2009175549858364E-2</v>
      </c>
      <c r="BJ22" s="34">
        <f t="shared" si="18"/>
        <v>7.3333333333334139E-3</v>
      </c>
      <c r="BK22" s="34">
        <f t="shared" si="18"/>
        <v>8.8682991396427102E-3</v>
      </c>
      <c r="BL22" s="34">
        <f t="shared" si="18"/>
        <v>1.0889530307006012E-2</v>
      </c>
      <c r="BM22" s="34">
        <f t="shared" si="18"/>
        <v>8.5658663205709917E-3</v>
      </c>
      <c r="BN22" s="34">
        <f t="shared" si="18"/>
        <v>3.8605070132544661E-3</v>
      </c>
      <c r="BO22" s="34">
        <f t="shared" si="18"/>
        <v>3.8456608127164227E-3</v>
      </c>
      <c r="BP22" s="34">
        <f t="shared" si="18"/>
        <v>1.5962201506831919E-2</v>
      </c>
      <c r="BQ22" s="34">
        <f t="shared" si="18"/>
        <v>9.4268476621417463E-3</v>
      </c>
      <c r="BR22" s="34">
        <f t="shared" si="18"/>
        <v>1.0957539534304672E-2</v>
      </c>
      <c r="BS22" s="34">
        <f t="shared" si="18"/>
        <v>1.0592437492302098E-2</v>
      </c>
      <c r="BT22" s="34">
        <f t="shared" si="18"/>
        <v>1.0725167580743378E-2</v>
      </c>
      <c r="BU22" s="34">
        <f t="shared" si="18"/>
        <v>9.5261063547569247E-3</v>
      </c>
      <c r="BV22" s="34">
        <f t="shared" si="18"/>
        <v>4.0611562350691965E-3</v>
      </c>
      <c r="BW22" s="34">
        <f t="shared" si="18"/>
        <v>3.2119914346895317E-3</v>
      </c>
      <c r="BX22" s="34"/>
      <c r="BY22" s="34"/>
      <c r="BZ22" s="34"/>
      <c r="CA22" s="34"/>
    </row>
    <row r="23" spans="1:79" x14ac:dyDescent="0.3">
      <c r="A23" s="14" t="s">
        <v>2</v>
      </c>
      <c r="B23" s="20"/>
      <c r="C23" s="26"/>
      <c r="D23" s="26">
        <f>D5/C5-1</f>
        <v>0</v>
      </c>
      <c r="E23" s="26">
        <f>E5/D5-1</f>
        <v>0</v>
      </c>
      <c r="F23" s="26">
        <f t="shared" ref="F23:V23" si="19">F5/E5-1</f>
        <v>0</v>
      </c>
      <c r="G23" s="26">
        <f t="shared" si="19"/>
        <v>0</v>
      </c>
      <c r="H23" s="26">
        <f t="shared" si="19"/>
        <v>0</v>
      </c>
      <c r="I23" s="26">
        <f t="shared" si="19"/>
        <v>0</v>
      </c>
      <c r="J23" s="26">
        <f t="shared" si="19"/>
        <v>0</v>
      </c>
      <c r="K23" s="26">
        <f t="shared" si="19"/>
        <v>0.5</v>
      </c>
      <c r="L23" s="26">
        <f t="shared" si="19"/>
        <v>1.6666666666666665</v>
      </c>
      <c r="M23" s="26">
        <f t="shared" si="19"/>
        <v>3.25</v>
      </c>
      <c r="N23" s="26">
        <f t="shared" si="19"/>
        <v>0.11764705882352944</v>
      </c>
      <c r="O23" s="26">
        <f t="shared" si="19"/>
        <v>0.84210526315789469</v>
      </c>
      <c r="P23" s="26">
        <f t="shared" si="19"/>
        <v>0.12857142857142856</v>
      </c>
      <c r="Q23" s="26">
        <f t="shared" si="19"/>
        <v>0.59493670886075956</v>
      </c>
      <c r="R23" s="26">
        <f t="shared" si="19"/>
        <v>0.17460317460317465</v>
      </c>
      <c r="S23" s="26">
        <f t="shared" si="19"/>
        <v>0.45945945945945943</v>
      </c>
      <c r="T23" s="26">
        <f t="shared" si="19"/>
        <v>0.19444444444444442</v>
      </c>
      <c r="U23" s="26">
        <f t="shared" si="19"/>
        <v>0.24806201550387597</v>
      </c>
      <c r="V23" s="26">
        <f t="shared" si="19"/>
        <v>0.3354037267080745</v>
      </c>
      <c r="W23" s="26"/>
      <c r="X23" s="26"/>
      <c r="Y23" s="26"/>
      <c r="Z23" s="26">
        <f>Z5/V5-1</f>
        <v>0.31860465116279069</v>
      </c>
      <c r="AA23" s="26">
        <f t="shared" ref="AA23:BW23" si="20">AA5/Z5-1</f>
        <v>0.17460317460317465</v>
      </c>
      <c r="AB23" s="26">
        <f t="shared" si="20"/>
        <v>0.1711711711711712</v>
      </c>
      <c r="AC23" s="26">
        <f t="shared" si="20"/>
        <v>0.42820512820512824</v>
      </c>
      <c r="AD23" s="26">
        <f t="shared" si="20"/>
        <v>0.24416517055655307</v>
      </c>
      <c r="AE23" s="26">
        <f t="shared" si="20"/>
        <v>0.1089466089466089</v>
      </c>
      <c r="AF23" s="26">
        <f t="shared" si="20"/>
        <v>0.11060507482108006</v>
      </c>
      <c r="AG23" s="26">
        <f t="shared" si="20"/>
        <v>0.13239601640304621</v>
      </c>
      <c r="AH23" s="26">
        <f t="shared" si="20"/>
        <v>8.5359544749094685E-2</v>
      </c>
      <c r="AI23" s="26">
        <f t="shared" si="20"/>
        <v>0.13727359389895133</v>
      </c>
      <c r="AJ23" s="26">
        <f t="shared" si="20"/>
        <v>6.7896060352053755E-2</v>
      </c>
      <c r="AK23" s="26">
        <f t="shared" si="20"/>
        <v>4.1208791208791284E-2</v>
      </c>
      <c r="AL23" s="26">
        <f t="shared" si="20"/>
        <v>3.6939313984168942E-2</v>
      </c>
      <c r="AM23" s="26">
        <f t="shared" si="20"/>
        <v>2.9443838604144013E-2</v>
      </c>
      <c r="AN23" s="26">
        <f t="shared" si="20"/>
        <v>9.004237288135597E-2</v>
      </c>
      <c r="AO23" s="26">
        <f t="shared" si="20"/>
        <v>4.0492387431162902E-2</v>
      </c>
      <c r="AP23" s="26">
        <f t="shared" si="20"/>
        <v>4.0784557907845631E-2</v>
      </c>
      <c r="AQ23" s="26">
        <f t="shared" si="20"/>
        <v>1.8247083457971991E-2</v>
      </c>
      <c r="AR23" s="26">
        <f t="shared" si="20"/>
        <v>1.3513513513513598E-2</v>
      </c>
      <c r="AS23" s="26">
        <f t="shared" si="20"/>
        <v>1.6231884057970936E-2</v>
      </c>
      <c r="AT23" s="26">
        <f t="shared" si="20"/>
        <v>1.055333713633777E-2</v>
      </c>
      <c r="AU23" s="26">
        <f t="shared" si="20"/>
        <v>9.0318938752469435E-3</v>
      </c>
      <c r="AV23" s="26">
        <f t="shared" si="20"/>
        <v>6.9930069930070893E-3</v>
      </c>
      <c r="AW23" s="26">
        <f t="shared" si="20"/>
        <v>2.0277777777777839E-2</v>
      </c>
      <c r="AX23" s="26">
        <f t="shared" si="20"/>
        <v>9.8012523822488262E-3</v>
      </c>
      <c r="AY23" s="26">
        <f t="shared" si="20"/>
        <v>6.2011323806956398E-3</v>
      </c>
      <c r="AZ23" s="26">
        <f t="shared" si="20"/>
        <v>5.8949624866022621E-3</v>
      </c>
      <c r="BA23" s="26">
        <f t="shared" si="20"/>
        <v>4.5285029302077895E-3</v>
      </c>
      <c r="BB23" s="26">
        <f t="shared" si="20"/>
        <v>1.166799257491391E-2</v>
      </c>
      <c r="BC23" s="26">
        <f t="shared" si="20"/>
        <v>4.7182175622542122E-3</v>
      </c>
      <c r="BD23" s="26">
        <f t="shared" si="20"/>
        <v>2.5567440647012774E-2</v>
      </c>
      <c r="BE23" s="26">
        <f t="shared" si="20"/>
        <v>1.5008903586873679E-2</v>
      </c>
      <c r="BF23" s="26">
        <f t="shared" si="20"/>
        <v>2.130325814536338E-2</v>
      </c>
      <c r="BG23" s="26">
        <f t="shared" si="20"/>
        <v>7.3619631901840066E-3</v>
      </c>
      <c r="BH23" s="26">
        <f t="shared" si="20"/>
        <v>9.0133982947624425E-3</v>
      </c>
      <c r="BI23" s="26">
        <f t="shared" si="20"/>
        <v>2.0762916465475678E-2</v>
      </c>
      <c r="BJ23" s="26">
        <f t="shared" si="20"/>
        <v>1.655629139072845E-2</v>
      </c>
      <c r="BK23" s="26">
        <f t="shared" si="20"/>
        <v>2.0474639367147551E-2</v>
      </c>
      <c r="BL23" s="26">
        <f t="shared" si="20"/>
        <v>2.7815777473780168E-2</v>
      </c>
      <c r="BM23" s="26">
        <f t="shared" si="20"/>
        <v>3.9929015084294583E-3</v>
      </c>
      <c r="BN23" s="26">
        <f t="shared" si="20"/>
        <v>4.1979673000442919E-3</v>
      </c>
      <c r="BO23" s="26">
        <f t="shared" si="20"/>
        <v>7.2607260726071932E-3</v>
      </c>
      <c r="BP23" s="26">
        <f t="shared" si="20"/>
        <v>2.2062035823503745E-2</v>
      </c>
      <c r="BQ23" s="26">
        <f t="shared" si="20"/>
        <v>1.004488138491122E-2</v>
      </c>
      <c r="BR23" s="26">
        <f t="shared" si="20"/>
        <v>1.5446466356326738E-2</v>
      </c>
      <c r="BS23" s="26">
        <f t="shared" si="20"/>
        <v>2.0837674515524096E-2</v>
      </c>
      <c r="BT23" s="26">
        <f t="shared" si="20"/>
        <v>1.0002041232904713E-2</v>
      </c>
      <c r="BU23" s="26">
        <f t="shared" si="20"/>
        <v>2.8294260307195618E-3</v>
      </c>
      <c r="BV23" s="26">
        <f t="shared" si="20"/>
        <v>1.0076582023377245E-3</v>
      </c>
      <c r="BW23" s="26">
        <f t="shared" si="20"/>
        <v>1.1677068653110467E-2</v>
      </c>
      <c r="BX23" s="26"/>
      <c r="BY23" s="26"/>
      <c r="BZ23" s="26"/>
      <c r="CA23" s="26"/>
    </row>
    <row r="24" spans="1:79" x14ac:dyDescent="0.3">
      <c r="A24" s="14" t="s">
        <v>4</v>
      </c>
      <c r="B24" s="20"/>
      <c r="C24" s="20"/>
      <c r="D24" s="20"/>
      <c r="E24" s="26">
        <f>E6/D6-1</f>
        <v>0</v>
      </c>
      <c r="F24" s="26">
        <f t="shared" ref="F24:V24" si="21">F6/E6-1</f>
        <v>0</v>
      </c>
      <c r="G24" s="26">
        <f t="shared" si="21"/>
        <v>0</v>
      </c>
      <c r="H24" s="26">
        <f t="shared" si="21"/>
        <v>0</v>
      </c>
      <c r="I24" s="26">
        <f t="shared" si="21"/>
        <v>0.5</v>
      </c>
      <c r="J24" s="26">
        <f t="shared" si="21"/>
        <v>0</v>
      </c>
      <c r="K24" s="26">
        <f t="shared" si="21"/>
        <v>1</v>
      </c>
      <c r="L24" s="26">
        <f t="shared" si="21"/>
        <v>1</v>
      </c>
      <c r="M24" s="26">
        <f t="shared" si="21"/>
        <v>1.3333333333333335</v>
      </c>
      <c r="N24" s="26">
        <f t="shared" si="21"/>
        <v>0.10714285714285721</v>
      </c>
      <c r="O24" s="26">
        <f t="shared" si="21"/>
        <v>0.58064516129032251</v>
      </c>
      <c r="P24" s="26">
        <f t="shared" si="21"/>
        <v>1</v>
      </c>
      <c r="Q24" s="26">
        <f t="shared" si="21"/>
        <v>0.35714285714285721</v>
      </c>
      <c r="R24" s="26">
        <f t="shared" si="21"/>
        <v>0.34586466165413543</v>
      </c>
      <c r="S24" s="26">
        <f t="shared" si="21"/>
        <v>0.16201117318435765</v>
      </c>
      <c r="T24" s="26">
        <f t="shared" si="21"/>
        <v>0.40865384615384626</v>
      </c>
      <c r="U24" s="26">
        <f t="shared" si="21"/>
        <v>0.2627986348122866</v>
      </c>
      <c r="V24" s="26">
        <f t="shared" si="21"/>
        <v>0.35405405405405399</v>
      </c>
      <c r="W24" s="26"/>
      <c r="X24" s="26"/>
      <c r="Y24" s="26"/>
      <c r="Z24" s="26">
        <f>Z6/V6-1</f>
        <v>0.50099800399201588</v>
      </c>
      <c r="AA24" s="26">
        <f t="shared" ref="AA24:BW24" si="22">AA6/Z6-1</f>
        <v>0.2832446808510638</v>
      </c>
      <c r="AB24" s="26">
        <f t="shared" si="22"/>
        <v>0.15233160621761654</v>
      </c>
      <c r="AC24" s="26">
        <f t="shared" si="22"/>
        <v>7.1942446043165464E-2</v>
      </c>
      <c r="AD24" s="26">
        <f t="shared" si="22"/>
        <v>0.10486577181208045</v>
      </c>
      <c r="AE24" s="26">
        <f t="shared" si="22"/>
        <v>8.2763857251328732E-2</v>
      </c>
      <c r="AF24" s="26">
        <f t="shared" si="22"/>
        <v>4.0673211781206087E-2</v>
      </c>
      <c r="AG24" s="26">
        <f t="shared" si="22"/>
        <v>7.3450134770889575E-2</v>
      </c>
      <c r="AH24" s="26">
        <f t="shared" si="22"/>
        <v>5.0219711236660469E-2</v>
      </c>
      <c r="AI24" s="26">
        <f t="shared" si="22"/>
        <v>0.10460251046025104</v>
      </c>
      <c r="AJ24" s="26">
        <f t="shared" si="22"/>
        <v>7.9004329004328966E-2</v>
      </c>
      <c r="AK24" s="26">
        <f t="shared" si="22"/>
        <v>8.7763289869608796E-2</v>
      </c>
      <c r="AL24" s="26">
        <f t="shared" si="22"/>
        <v>5.2558782849239316E-2</v>
      </c>
      <c r="AM24" s="26">
        <f t="shared" si="22"/>
        <v>6.6141042487954493E-2</v>
      </c>
      <c r="AN24" s="26">
        <f t="shared" si="22"/>
        <v>6.6967953985209494E-2</v>
      </c>
      <c r="AO24" s="26">
        <f t="shared" si="22"/>
        <v>6.3919907585675784E-2</v>
      </c>
      <c r="AP24" s="26">
        <f t="shared" si="22"/>
        <v>5.7546145494028256E-2</v>
      </c>
      <c r="AQ24" s="26">
        <f t="shared" si="22"/>
        <v>2.1218343600273748E-2</v>
      </c>
      <c r="AR24" s="26">
        <f t="shared" si="22"/>
        <v>1.2064343163538771E-2</v>
      </c>
      <c r="AS24" s="26">
        <f t="shared" si="22"/>
        <v>1.059602649006619E-2</v>
      </c>
      <c r="AT24" s="26">
        <f t="shared" si="22"/>
        <v>1.5072083879423381E-2</v>
      </c>
      <c r="AU24" s="26">
        <f t="shared" si="22"/>
        <v>3.0664945125887577E-2</v>
      </c>
      <c r="AV24" s="26">
        <f t="shared" si="22"/>
        <v>4.4472283119323608E-2</v>
      </c>
      <c r="AW24" s="26">
        <f t="shared" si="22"/>
        <v>0.12473763118440773</v>
      </c>
      <c r="AX24" s="26">
        <f t="shared" si="22"/>
        <v>2.1327645961076946E-2</v>
      </c>
      <c r="AY24" s="26">
        <f t="shared" si="22"/>
        <v>2.0099190811798451E-2</v>
      </c>
      <c r="AZ24" s="26">
        <f t="shared" si="22"/>
        <v>7.6765609007165558E-3</v>
      </c>
      <c r="BA24" s="26">
        <f t="shared" si="22"/>
        <v>4.8247841543931358E-3</v>
      </c>
      <c r="BB24" s="26">
        <f t="shared" si="22"/>
        <v>1.7942886024766347E-2</v>
      </c>
      <c r="BC24" s="26">
        <f t="shared" si="22"/>
        <v>1.6385302879841079E-2</v>
      </c>
      <c r="BD24" s="26">
        <f t="shared" si="22"/>
        <v>2.4181729360039039E-2</v>
      </c>
      <c r="BE24" s="26">
        <f t="shared" si="22"/>
        <v>2.7665156212735464E-2</v>
      </c>
      <c r="BF24" s="26">
        <f t="shared" si="22"/>
        <v>2.0654444186586129E-2</v>
      </c>
      <c r="BG24" s="26">
        <f t="shared" si="22"/>
        <v>2.1373351523419792E-2</v>
      </c>
      <c r="BH24" s="26">
        <f t="shared" si="22"/>
        <v>1.0908281389136132E-2</v>
      </c>
      <c r="BI24" s="26">
        <f t="shared" si="22"/>
        <v>6.3862585333627209E-3</v>
      </c>
      <c r="BJ24" s="26">
        <f t="shared" si="22"/>
        <v>1.4223194748358869E-2</v>
      </c>
      <c r="BK24" s="26">
        <f t="shared" si="22"/>
        <v>2.3516720604099151E-2</v>
      </c>
      <c r="BL24" s="26">
        <f t="shared" si="22"/>
        <v>2.930016863406415E-2</v>
      </c>
      <c r="BM24" s="26">
        <f t="shared" si="22"/>
        <v>1.2287528158918759E-2</v>
      </c>
      <c r="BN24" s="26">
        <f t="shared" si="22"/>
        <v>4.8553510014162082E-3</v>
      </c>
      <c r="BO24" s="26">
        <f t="shared" si="22"/>
        <v>2.4159452385745794E-3</v>
      </c>
      <c r="BP24" s="26">
        <f t="shared" si="22"/>
        <v>9.2388029724843612E-3</v>
      </c>
      <c r="BQ24" s="26">
        <f t="shared" si="22"/>
        <v>1.0149253731343233E-2</v>
      </c>
      <c r="BR24" s="26">
        <f t="shared" si="22"/>
        <v>1.1623325453112621E-2</v>
      </c>
      <c r="BS24" s="26">
        <f t="shared" si="22"/>
        <v>1.4216163583252284E-2</v>
      </c>
      <c r="BT24" s="26">
        <f t="shared" si="22"/>
        <v>1.9009216589861655E-2</v>
      </c>
      <c r="BU24" s="26">
        <f t="shared" si="22"/>
        <v>8.6677972489164201E-3</v>
      </c>
      <c r="BV24" s="26">
        <f t="shared" si="22"/>
        <v>3.9230338128153353E-3</v>
      </c>
      <c r="BW24" s="26">
        <f t="shared" si="22"/>
        <v>6.6989207294381181E-3</v>
      </c>
      <c r="BX24" s="26"/>
      <c r="BY24" s="26"/>
      <c r="BZ24" s="26"/>
      <c r="CA24" s="26"/>
    </row>
    <row r="25" spans="1:79" x14ac:dyDescent="0.3">
      <c r="A25" s="14" t="s">
        <v>1</v>
      </c>
      <c r="B25" s="20"/>
      <c r="C25" s="26">
        <f>C7/B7-1</f>
        <v>0</v>
      </c>
      <c r="D25" s="26">
        <f>D7/C7-1</f>
        <v>1</v>
      </c>
      <c r="E25" s="26">
        <f>E7/D7-1</f>
        <v>2.5</v>
      </c>
      <c r="F25" s="26">
        <f t="shared" ref="F25:V25" si="23">F7/E7-1</f>
        <v>0.14285714285714279</v>
      </c>
      <c r="G25" s="26">
        <f t="shared" si="23"/>
        <v>0.25</v>
      </c>
      <c r="H25" s="26">
        <f t="shared" si="23"/>
        <v>0.10000000000000009</v>
      </c>
      <c r="I25" s="26">
        <f t="shared" si="23"/>
        <v>0.27272727272727271</v>
      </c>
      <c r="J25" s="26">
        <f t="shared" si="23"/>
        <v>0.28571428571428581</v>
      </c>
      <c r="K25" s="26">
        <f t="shared" si="23"/>
        <v>0.22222222222222232</v>
      </c>
      <c r="L25" s="26">
        <f t="shared" si="23"/>
        <v>0.31818181818181812</v>
      </c>
      <c r="M25" s="26">
        <f t="shared" si="23"/>
        <v>1.1724137931034484</v>
      </c>
      <c r="N25" s="26">
        <f t="shared" si="23"/>
        <v>0.11111111111111116</v>
      </c>
      <c r="O25" s="26">
        <f t="shared" si="23"/>
        <v>0.25714285714285712</v>
      </c>
      <c r="P25" s="26">
        <f t="shared" si="23"/>
        <v>0.23863636363636354</v>
      </c>
      <c r="Q25" s="26">
        <f t="shared" si="23"/>
        <v>0.25688073394495414</v>
      </c>
      <c r="R25" s="26">
        <f t="shared" si="23"/>
        <v>5.8394160583941535E-2</v>
      </c>
      <c r="S25" s="26">
        <f t="shared" si="23"/>
        <v>4.1379310344827669E-2</v>
      </c>
      <c r="T25" s="26">
        <f t="shared" si="23"/>
        <v>0.35761589403973515</v>
      </c>
      <c r="U25" s="26">
        <f t="shared" si="23"/>
        <v>0.15609756097560967</v>
      </c>
      <c r="V25" s="26">
        <f t="shared" si="23"/>
        <v>0.10970464135021096</v>
      </c>
      <c r="W25" s="26"/>
      <c r="X25" s="26"/>
      <c r="Y25" s="26"/>
      <c r="Z25" s="26">
        <f>Z7/V7-1</f>
        <v>0.53612167300380231</v>
      </c>
      <c r="AA25" s="26">
        <f t="shared" ref="AA25:BW25" si="24">AA7/Z7-1</f>
        <v>5.9405940594059459E-2</v>
      </c>
      <c r="AB25" s="26">
        <f t="shared" si="24"/>
        <v>2.8037383177569986E-2</v>
      </c>
      <c r="AC25" s="26">
        <f t="shared" si="24"/>
        <v>2.2727272727272041E-3</v>
      </c>
      <c r="AD25" s="26">
        <f t="shared" si="24"/>
        <v>0.21315192743764166</v>
      </c>
      <c r="AE25" s="26">
        <f t="shared" si="24"/>
        <v>9.5327102803738351E-2</v>
      </c>
      <c r="AF25" s="26">
        <f t="shared" si="24"/>
        <v>9.7269624573378843E-2</v>
      </c>
      <c r="AG25" s="26">
        <f t="shared" si="24"/>
        <v>0.1710730948678072</v>
      </c>
      <c r="AH25" s="26">
        <f t="shared" si="24"/>
        <v>5.7104913678618807E-2</v>
      </c>
      <c r="AI25" s="26">
        <f t="shared" si="24"/>
        <v>3.5175879396984966E-2</v>
      </c>
      <c r="AJ25" s="26">
        <f t="shared" si="24"/>
        <v>1.5776699029126151E-2</v>
      </c>
      <c r="AK25" s="26">
        <f t="shared" si="24"/>
        <v>2.5089605734766929E-2</v>
      </c>
      <c r="AL25" s="26">
        <f t="shared" si="24"/>
        <v>1.7482517482517501E-2</v>
      </c>
      <c r="AM25" s="26">
        <f t="shared" si="24"/>
        <v>2.7491408934707806E-2</v>
      </c>
      <c r="AN25" s="26">
        <f t="shared" si="24"/>
        <v>8.4726867335563005E-2</v>
      </c>
      <c r="AO25" s="26">
        <f t="shared" si="24"/>
        <v>2.1582733812949728E-2</v>
      </c>
      <c r="AP25" s="26">
        <f t="shared" si="24"/>
        <v>4.2253521126760507E-2</v>
      </c>
      <c r="AQ25" s="26">
        <f t="shared" si="24"/>
        <v>1.9305019305019266E-2</v>
      </c>
      <c r="AR25" s="26">
        <f t="shared" si="24"/>
        <v>1.9886363636363535E-2</v>
      </c>
      <c r="AS25" s="26">
        <f t="shared" si="24"/>
        <v>5.2924791086351064E-2</v>
      </c>
      <c r="AT25" s="26">
        <f t="shared" si="24"/>
        <v>5.3791887125220539E-2</v>
      </c>
      <c r="AU25" s="26">
        <f t="shared" si="24"/>
        <v>2.5941422594142338E-2</v>
      </c>
      <c r="AV25" s="26">
        <f t="shared" si="24"/>
        <v>1.5497553017944643E-2</v>
      </c>
      <c r="AW25" s="26">
        <f t="shared" si="24"/>
        <v>5.3815261044176665E-2</v>
      </c>
      <c r="AX25" s="26">
        <f t="shared" si="24"/>
        <v>2.5152439024390238E-2</v>
      </c>
      <c r="AY25" s="26">
        <f t="shared" si="24"/>
        <v>4.0892193308550207E-2</v>
      </c>
      <c r="AZ25" s="26">
        <f t="shared" si="24"/>
        <v>2.2142857142857242E-2</v>
      </c>
      <c r="BA25" s="26">
        <f t="shared" si="24"/>
        <v>1.3277428371768041E-2</v>
      </c>
      <c r="BB25" s="26">
        <f t="shared" si="24"/>
        <v>2.2758620689655062E-2</v>
      </c>
      <c r="BC25" s="26">
        <f t="shared" si="24"/>
        <v>2.5623735670937231E-2</v>
      </c>
      <c r="BD25" s="26">
        <f t="shared" si="24"/>
        <v>3.3530571992110403E-2</v>
      </c>
      <c r="BE25" s="26">
        <f t="shared" si="24"/>
        <v>4.3893129770992356E-2</v>
      </c>
      <c r="BF25" s="26">
        <f t="shared" si="24"/>
        <v>2.9859841560024414E-2</v>
      </c>
      <c r="BG25" s="26">
        <f t="shared" si="24"/>
        <v>1.8934911242603603E-2</v>
      </c>
      <c r="BH25" s="26">
        <f t="shared" si="24"/>
        <v>1.0452961672473782E-2</v>
      </c>
      <c r="BI25" s="26">
        <f t="shared" si="24"/>
        <v>1.0344827586206806E-2</v>
      </c>
      <c r="BJ25" s="26">
        <f t="shared" si="24"/>
        <v>2.3321956769055685E-2</v>
      </c>
      <c r="BK25" s="26">
        <f t="shared" si="24"/>
        <v>2.8349082823790894E-2</v>
      </c>
      <c r="BL25" s="26">
        <f t="shared" si="24"/>
        <v>8.6486486486485603E-3</v>
      </c>
      <c r="BM25" s="26">
        <f t="shared" si="24"/>
        <v>3.8585209003215493E-2</v>
      </c>
      <c r="BN25" s="26">
        <f t="shared" si="24"/>
        <v>2.9927760577915352E-2</v>
      </c>
      <c r="BO25" s="26">
        <f t="shared" si="24"/>
        <v>5.0100200400802208E-3</v>
      </c>
      <c r="BP25" s="26">
        <f t="shared" si="24"/>
        <v>2.4925224327019047E-2</v>
      </c>
      <c r="BQ25" s="26">
        <f t="shared" si="24"/>
        <v>1.9455252918287869E-2</v>
      </c>
      <c r="BR25" s="26">
        <f t="shared" si="24"/>
        <v>1.2404580152671763E-2</v>
      </c>
      <c r="BS25" s="26">
        <f t="shared" si="24"/>
        <v>8.4825636192271681E-3</v>
      </c>
      <c r="BT25" s="26">
        <f t="shared" si="24"/>
        <v>2.710280373831786E-2</v>
      </c>
      <c r="BU25" s="26">
        <f t="shared" si="24"/>
        <v>4.0946314831664665E-3</v>
      </c>
      <c r="BV25" s="26">
        <f t="shared" si="24"/>
        <v>2.7186225645672302E-3</v>
      </c>
      <c r="BW25" s="26">
        <f t="shared" si="24"/>
        <v>9.0375056484415239E-4</v>
      </c>
      <c r="BX25" s="26"/>
      <c r="BY25" s="26"/>
      <c r="BZ25" s="26"/>
      <c r="CA25" s="26"/>
    </row>
    <row r="26" spans="1:79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>
        <f t="shared" ref="N26:V26" si="25">N8/M8-1</f>
        <v>0.375</v>
      </c>
      <c r="O26" s="26">
        <f t="shared" si="25"/>
        <v>1.1818181818181817</v>
      </c>
      <c r="P26" s="26">
        <f t="shared" si="25"/>
        <v>0.25</v>
      </c>
      <c r="Q26" s="26">
        <f t="shared" si="25"/>
        <v>0.46666666666666656</v>
      </c>
      <c r="R26" s="26">
        <f t="shared" si="25"/>
        <v>0.15909090909090917</v>
      </c>
      <c r="S26" s="26">
        <f t="shared" si="25"/>
        <v>0.21568627450980382</v>
      </c>
      <c r="T26" s="26">
        <f t="shared" si="25"/>
        <v>0.16129032258064524</v>
      </c>
      <c r="U26" s="26">
        <f t="shared" si="25"/>
        <v>0.30555555555555558</v>
      </c>
      <c r="V26" s="26">
        <f t="shared" si="25"/>
        <v>0.27659574468085113</v>
      </c>
      <c r="W26" s="26"/>
      <c r="X26" s="26"/>
      <c r="Y26" s="26"/>
      <c r="Z26" s="26">
        <f>Z8/V8-1</f>
        <v>0.43333333333333335</v>
      </c>
      <c r="AA26" s="26">
        <f t="shared" ref="AA26:BW26" si="26">AA8/Z8-1</f>
        <v>2.9069767441860517E-2</v>
      </c>
      <c r="AB26" s="26">
        <f t="shared" si="26"/>
        <v>1.6949152542372836E-2</v>
      </c>
      <c r="AC26" s="26">
        <f t="shared" si="26"/>
        <v>0.23333333333333339</v>
      </c>
      <c r="AD26" s="26">
        <f t="shared" si="26"/>
        <v>0.13963963963963955</v>
      </c>
      <c r="AE26" s="26">
        <f t="shared" si="26"/>
        <v>5.9288537549407216E-2</v>
      </c>
      <c r="AF26" s="26">
        <f t="shared" si="26"/>
        <v>9.3283582089552342E-2</v>
      </c>
      <c r="AG26" s="26">
        <f t="shared" si="26"/>
        <v>1.3651877133105783E-2</v>
      </c>
      <c r="AH26" s="26">
        <f t="shared" si="26"/>
        <v>3.7037037037036979E-2</v>
      </c>
      <c r="AI26" s="26">
        <f t="shared" si="26"/>
        <v>0.19155844155844148</v>
      </c>
      <c r="AJ26" s="26">
        <f t="shared" si="26"/>
        <v>0.22343324250681196</v>
      </c>
      <c r="AK26" s="26">
        <f t="shared" si="26"/>
        <v>0.10690423162583529</v>
      </c>
      <c r="AL26" s="26">
        <f t="shared" si="26"/>
        <v>0.14688128772635811</v>
      </c>
      <c r="AM26" s="26">
        <f t="shared" si="26"/>
        <v>8.0701754385964941E-2</v>
      </c>
      <c r="AN26" s="26">
        <f t="shared" si="26"/>
        <v>0.10714285714285721</v>
      </c>
      <c r="AO26" s="26">
        <f t="shared" si="26"/>
        <v>0.17302052785923761</v>
      </c>
      <c r="AP26" s="26">
        <f t="shared" si="26"/>
        <v>5.6249999999999911E-2</v>
      </c>
      <c r="AQ26" s="26">
        <f t="shared" si="26"/>
        <v>3.4319526627218933E-2</v>
      </c>
      <c r="AR26" s="26">
        <f t="shared" si="26"/>
        <v>1.1441647597254079E-2</v>
      </c>
      <c r="AS26" s="26">
        <f t="shared" si="26"/>
        <v>4.0723981900452566E-2</v>
      </c>
      <c r="AT26" s="26">
        <f t="shared" si="26"/>
        <v>1.0869565217391353E-2</v>
      </c>
      <c r="AU26" s="26">
        <f t="shared" si="26"/>
        <v>4.1935483870967794E-2</v>
      </c>
      <c r="AV26" s="26">
        <f t="shared" si="26"/>
        <v>4.1279669762641857E-2</v>
      </c>
      <c r="AW26" s="26">
        <f t="shared" si="26"/>
        <v>0.13478691774033691</v>
      </c>
      <c r="AX26" s="26">
        <f t="shared" si="26"/>
        <v>9.3449781659388664E-2</v>
      </c>
      <c r="AY26" s="26">
        <f t="shared" si="26"/>
        <v>2.635782747603832E-2</v>
      </c>
      <c r="AZ26" s="26">
        <f t="shared" si="26"/>
        <v>2.3346303501945442E-2</v>
      </c>
      <c r="BA26" s="26">
        <f t="shared" si="26"/>
        <v>1.9011406844106515E-2</v>
      </c>
      <c r="BB26" s="26">
        <f t="shared" si="26"/>
        <v>9.7014925373133387E-3</v>
      </c>
      <c r="BC26" s="26">
        <f t="shared" si="26"/>
        <v>1.1086474501108556E-2</v>
      </c>
      <c r="BD26" s="26">
        <f t="shared" si="26"/>
        <v>5.1169590643274754E-2</v>
      </c>
      <c r="BE26" s="26">
        <f t="shared" si="26"/>
        <v>4.8678720445062496E-2</v>
      </c>
      <c r="BF26" s="26">
        <f t="shared" si="26"/>
        <v>2.851458885941649E-2</v>
      </c>
      <c r="BG26" s="26">
        <f t="shared" si="26"/>
        <v>3.0303030303030276E-2</v>
      </c>
      <c r="BH26" s="26">
        <f t="shared" si="26"/>
        <v>5.3817271589486904E-2</v>
      </c>
      <c r="BI26" s="26">
        <f t="shared" si="26"/>
        <v>3.2660332541567749E-2</v>
      </c>
      <c r="BJ26" s="26">
        <f t="shared" si="26"/>
        <v>2.5876940770557688E-2</v>
      </c>
      <c r="BK26" s="26">
        <f t="shared" si="26"/>
        <v>7.2869955156950716E-2</v>
      </c>
      <c r="BL26" s="26">
        <f t="shared" si="26"/>
        <v>7.6802507836990497E-2</v>
      </c>
      <c r="BM26" s="26">
        <f t="shared" si="26"/>
        <v>2.4745269286754024E-2</v>
      </c>
      <c r="BN26" s="26">
        <f t="shared" si="26"/>
        <v>4.2613636363636465E-2</v>
      </c>
      <c r="BO26" s="26">
        <f t="shared" si="26"/>
        <v>2.7247956403269713E-2</v>
      </c>
      <c r="BP26" s="26">
        <f t="shared" si="26"/>
        <v>8.3112290008841683E-2</v>
      </c>
      <c r="BQ26" s="26">
        <f t="shared" si="26"/>
        <v>7.6734693877551052E-2</v>
      </c>
      <c r="BR26" s="26">
        <f t="shared" si="26"/>
        <v>3.6012130401819498E-2</v>
      </c>
      <c r="BS26" s="26">
        <f t="shared" si="26"/>
        <v>3.9517014270032957E-2</v>
      </c>
      <c r="BT26" s="26">
        <f t="shared" si="26"/>
        <v>2.6399155227032844E-2</v>
      </c>
      <c r="BU26" s="26">
        <f t="shared" si="26"/>
        <v>2.0233196159122002E-2</v>
      </c>
      <c r="BV26" s="26">
        <f t="shared" si="26"/>
        <v>3.8991596638655368E-2</v>
      </c>
      <c r="BW26" s="26">
        <f t="shared" si="26"/>
        <v>3.558718861210064E-3</v>
      </c>
      <c r="BX26" s="26"/>
      <c r="BY26" s="26"/>
      <c r="BZ26" s="26"/>
      <c r="CA26" s="26"/>
    </row>
    <row r="27" spans="1:79" ht="15" thickBot="1" x14ac:dyDescent="0.35">
      <c r="A27" s="46" t="s">
        <v>73</v>
      </c>
      <c r="B27" s="46"/>
      <c r="C27" s="47">
        <f t="shared" ref="C27:M27" si="27">C9/B9-1</f>
        <v>2</v>
      </c>
      <c r="D27" s="47">
        <f t="shared" si="27"/>
        <v>1</v>
      </c>
      <c r="E27" s="47">
        <f t="shared" si="27"/>
        <v>1</v>
      </c>
      <c r="F27" s="47">
        <f t="shared" si="27"/>
        <v>8.3333333333333259E-2</v>
      </c>
      <c r="G27" s="47">
        <f t="shared" si="27"/>
        <v>0.15384615384615374</v>
      </c>
      <c r="H27" s="47">
        <f t="shared" si="27"/>
        <v>6.6666666666666652E-2</v>
      </c>
      <c r="I27" s="47">
        <f t="shared" si="27"/>
        <v>0.3125</v>
      </c>
      <c r="J27" s="47">
        <f t="shared" si="27"/>
        <v>0.23809523809523814</v>
      </c>
      <c r="K27" s="47">
        <f t="shared" si="27"/>
        <v>0.5</v>
      </c>
      <c r="L27" s="47">
        <f t="shared" si="27"/>
        <v>0.82051282051282048</v>
      </c>
      <c r="M27" s="47">
        <f t="shared" si="27"/>
        <v>1.436619718309859</v>
      </c>
      <c r="N27" s="47">
        <f t="shared" ref="N27:V27" si="28">N9/M9-1</f>
        <v>0.12138728323699421</v>
      </c>
      <c r="O27" s="47">
        <f t="shared" si="28"/>
        <v>0.48969072164948457</v>
      </c>
      <c r="P27" s="47">
        <f t="shared" si="28"/>
        <v>0.38754325259515565</v>
      </c>
      <c r="Q27" s="47">
        <f t="shared" si="28"/>
        <v>0.41396508728179549</v>
      </c>
      <c r="R27" s="47">
        <f t="shared" si="28"/>
        <v>0.16754850088183426</v>
      </c>
      <c r="S27" s="47">
        <f t="shared" si="28"/>
        <v>0.20996978851963743</v>
      </c>
      <c r="T27" s="47">
        <f t="shared" si="28"/>
        <v>0.30337078651685401</v>
      </c>
      <c r="U27" s="47">
        <f t="shared" si="28"/>
        <v>0.36302681992337171</v>
      </c>
      <c r="V27" s="47">
        <f t="shared" si="28"/>
        <v>0.27828531271960655</v>
      </c>
      <c r="W27" s="47"/>
      <c r="X27" s="47"/>
      <c r="Y27" s="47">
        <f>Y9/X9-1</f>
        <v>0.18623676612127049</v>
      </c>
      <c r="Z27" s="47">
        <f>Z9/Y9-1</f>
        <v>0.12778904665314395</v>
      </c>
      <c r="AA27" s="47">
        <f t="shared" ref="AA27:BW27" si="29">AA9/Z9-1</f>
        <v>0.21690647482014391</v>
      </c>
      <c r="AB27" s="47">
        <f t="shared" si="29"/>
        <v>0.16287318947679585</v>
      </c>
      <c r="AC27" s="47">
        <f t="shared" si="29"/>
        <v>0.14692425012709709</v>
      </c>
      <c r="AD27" s="47">
        <f t="shared" si="29"/>
        <v>0.16267730496453892</v>
      </c>
      <c r="AE27" s="47">
        <f t="shared" si="29"/>
        <v>0.11666031261913834</v>
      </c>
      <c r="AF27" s="47">
        <f t="shared" si="29"/>
        <v>9.6620006828268989E-2</v>
      </c>
      <c r="AG27" s="47">
        <f t="shared" si="29"/>
        <v>9.6980074719800857E-2</v>
      </c>
      <c r="AH27" s="47">
        <f t="shared" si="29"/>
        <v>9.0109266354477136E-2</v>
      </c>
      <c r="AI27" s="47">
        <f t="shared" si="29"/>
        <v>0.10947669877636024</v>
      </c>
      <c r="AJ27" s="47">
        <f t="shared" si="29"/>
        <v>9.3980992608236447E-2</v>
      </c>
      <c r="AK27" s="47">
        <f t="shared" si="29"/>
        <v>7.5825825825825754E-2</v>
      </c>
      <c r="AL27" s="47">
        <f t="shared" si="29"/>
        <v>5.6923537035190819E-2</v>
      </c>
      <c r="AM27" s="47">
        <f t="shared" si="29"/>
        <v>4.4802867383512579E-2</v>
      </c>
      <c r="AN27" s="47">
        <f t="shared" si="29"/>
        <v>6.4187054256567677E-2</v>
      </c>
      <c r="AO27" s="47">
        <f t="shared" si="29"/>
        <v>5.9467254835425809E-2</v>
      </c>
      <c r="AP27" s="47">
        <f t="shared" si="29"/>
        <v>4.5960445191768784E-2</v>
      </c>
      <c r="AQ27" s="47">
        <f t="shared" si="29"/>
        <v>3.0084972824006684E-2</v>
      </c>
      <c r="AR27" s="47">
        <f t="shared" si="29"/>
        <v>1.7984542211652688E-2</v>
      </c>
      <c r="AS27" s="47">
        <f t="shared" si="29"/>
        <v>2.5989195502993168E-2</v>
      </c>
      <c r="AT27" s="47">
        <f t="shared" si="29"/>
        <v>1.9567382951472867E-2</v>
      </c>
      <c r="AU27" s="47">
        <f t="shared" si="29"/>
        <v>2.4495777793286377E-2</v>
      </c>
      <c r="AV27" s="47">
        <f t="shared" si="29"/>
        <v>3.2084468664850041E-2</v>
      </c>
      <c r="AW27" s="47">
        <f t="shared" si="29"/>
        <v>5.5837898488548587E-2</v>
      </c>
      <c r="AX27" s="47">
        <f t="shared" si="29"/>
        <v>2.2004125773582572E-2</v>
      </c>
      <c r="AY27" s="47">
        <f t="shared" si="29"/>
        <v>1.6881766468897164E-2</v>
      </c>
      <c r="AZ27" s="47">
        <f t="shared" si="29"/>
        <v>1.0285714285714231E-2</v>
      </c>
      <c r="BA27" s="47">
        <f t="shared" si="29"/>
        <v>1.4824958323410353E-2</v>
      </c>
      <c r="BB27" s="47">
        <f t="shared" si="29"/>
        <v>1.6192431798181195E-2</v>
      </c>
      <c r="BC27" s="47">
        <f t="shared" si="29"/>
        <v>1.3625079383407401E-2</v>
      </c>
      <c r="BD27" s="47">
        <f t="shared" si="29"/>
        <v>2.8250840120749521E-2</v>
      </c>
      <c r="BE27" s="47">
        <f t="shared" si="29"/>
        <v>2.6145239018445787E-2</v>
      </c>
      <c r="BF27" s="47">
        <f t="shared" si="29"/>
        <v>2.5371120107962275E-2</v>
      </c>
      <c r="BG27" s="47">
        <f t="shared" si="29"/>
        <v>1.5319821005527867E-2</v>
      </c>
      <c r="BH27" s="47">
        <f t="shared" si="29"/>
        <v>1.2029451415534576E-2</v>
      </c>
      <c r="BI27" s="47">
        <f t="shared" si="29"/>
        <v>1.4192027871708257E-2</v>
      </c>
      <c r="BJ27" s="47">
        <f t="shared" si="29"/>
        <v>1.3942914877494328E-2</v>
      </c>
      <c r="BK27" s="47">
        <f t="shared" si="29"/>
        <v>2.2171291913706259E-2</v>
      </c>
      <c r="BL27" s="47">
        <f t="shared" si="29"/>
        <v>2.4712419574965949E-2</v>
      </c>
      <c r="BM27" s="47">
        <f t="shared" si="29"/>
        <v>1.2700375778908812E-2</v>
      </c>
      <c r="BN27" s="47">
        <f t="shared" si="29"/>
        <v>1.0380460310004613E-2</v>
      </c>
      <c r="BO27" s="47">
        <f t="shared" si="29"/>
        <v>6.7407372971968194E-3</v>
      </c>
      <c r="BP27" s="47">
        <f t="shared" si="29"/>
        <v>2.3550055411895032E-2</v>
      </c>
      <c r="BQ27" s="47">
        <f t="shared" si="29"/>
        <v>1.8090769647207461E-2</v>
      </c>
      <c r="BR27" s="47">
        <f t="shared" si="29"/>
        <v>1.5110559666769996E-2</v>
      </c>
      <c r="BS27" s="47">
        <f t="shared" si="29"/>
        <v>1.6806355858215438E-2</v>
      </c>
      <c r="BT27" s="47">
        <f t="shared" si="29"/>
        <v>1.5841669170995498E-2</v>
      </c>
      <c r="BU27" s="47">
        <f t="shared" si="29"/>
        <v>8.7482038711859111E-3</v>
      </c>
      <c r="BV27" s="47">
        <f t="shared" si="29"/>
        <v>7.6249528677363454E-3</v>
      </c>
      <c r="BW27" s="47">
        <f t="shared" si="29"/>
        <v>5.5714939087772031E-3</v>
      </c>
      <c r="BX27" s="47"/>
      <c r="BY27" s="47"/>
      <c r="BZ27" s="47"/>
      <c r="CA27" s="47"/>
    </row>
    <row r="28" spans="1:79" x14ac:dyDescent="0.3">
      <c r="M28" s="27"/>
    </row>
  </sheetData>
  <conditionalFormatting sqref="A4:AN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BZ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BZ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:XFD26 M28 A22:BZ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Z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:XFD22 A22:AN22 E23:AN25 C25:D25 N26:AN26 C23:D23 Z22:Z26 AO22:BZ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CA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4:CA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Z18" formula="1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B1E7-938F-4BBF-9A9B-709617C58438}">
  <sheetPr codeName="Hoja7"/>
  <dimension ref="A1:AD40"/>
  <sheetViews>
    <sheetView workbookViewId="0">
      <selection activeCell="T15" sqref="T15"/>
    </sheetView>
  </sheetViews>
  <sheetFormatPr baseColWidth="10" defaultRowHeight="14.4" outlineLevelCol="1" x14ac:dyDescent="0.3"/>
  <cols>
    <col min="1" max="1" width="20.77734375" customWidth="1"/>
    <col min="3" max="8" width="11.5546875" hidden="1" customWidth="1" outlineLevel="1"/>
    <col min="9" max="9" width="11.5546875" collapsed="1"/>
    <col min="10" max="13" width="11.5546875" hidden="1" customWidth="1" outlineLevel="1"/>
    <col min="14" max="14" width="11.5546875" collapsed="1"/>
    <col min="15" max="15" width="8.5546875" hidden="1" customWidth="1" outlineLevel="1"/>
    <col min="16" max="16" width="15.21875" hidden="1" customWidth="1" outlineLevel="1"/>
    <col min="17" max="17" width="11.5546875" hidden="1" customWidth="1" outlineLevel="1"/>
    <col min="18" max="18" width="11.5546875" customWidth="1" collapsed="1"/>
    <col min="19" max="19" width="11.5546875" hidden="1" customWidth="1" outlineLevel="1"/>
    <col min="20" max="20" width="11.5546875" collapsed="1"/>
    <col min="21" max="21" width="11.5546875" hidden="1" customWidth="1" outlineLevel="1"/>
    <col min="22" max="22" width="11.5546875" collapsed="1"/>
    <col min="24" max="24" width="1.44140625" customWidth="1"/>
  </cols>
  <sheetData>
    <row r="1" spans="1:30" x14ac:dyDescent="0.3">
      <c r="A1" t="s">
        <v>9</v>
      </c>
      <c r="B1" s="2" t="s">
        <v>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2" t="s">
        <v>3</v>
      </c>
      <c r="J1" s="17" t="s">
        <v>57</v>
      </c>
      <c r="K1" s="17" t="s">
        <v>58</v>
      </c>
      <c r="L1" s="17" t="s">
        <v>59</v>
      </c>
      <c r="M1" s="17" t="s">
        <v>60</v>
      </c>
      <c r="N1" s="2" t="s">
        <v>2</v>
      </c>
      <c r="O1" s="17" t="s">
        <v>49</v>
      </c>
      <c r="P1" s="17" t="s">
        <v>48</v>
      </c>
      <c r="Q1" s="17" t="s">
        <v>50</v>
      </c>
      <c r="R1" s="2" t="s">
        <v>4</v>
      </c>
      <c r="S1" s="17" t="s">
        <v>61</v>
      </c>
      <c r="T1" s="2" t="s">
        <v>1</v>
      </c>
      <c r="U1" s="17" t="s">
        <v>62</v>
      </c>
      <c r="V1" s="2" t="s">
        <v>5</v>
      </c>
      <c r="W1" s="5" t="s">
        <v>6</v>
      </c>
      <c r="X1" s="2" t="s">
        <v>7</v>
      </c>
      <c r="Y1" s="2" t="s">
        <v>3</v>
      </c>
      <c r="Z1" s="2" t="s">
        <v>2</v>
      </c>
      <c r="AA1" s="2" t="s">
        <v>4</v>
      </c>
      <c r="AB1" s="2" t="s">
        <v>1</v>
      </c>
      <c r="AC1" s="2" t="s">
        <v>5</v>
      </c>
      <c r="AD1" s="5" t="s">
        <v>8</v>
      </c>
    </row>
    <row r="2" spans="1:30" x14ac:dyDescent="0.3">
      <c r="A2" s="7" t="s">
        <v>44</v>
      </c>
      <c r="B2" s="3">
        <v>43891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2"/>
      <c r="Y2" s="4"/>
      <c r="Z2" s="4"/>
      <c r="AA2" s="4"/>
      <c r="AB2" s="4"/>
      <c r="AC2" s="4"/>
      <c r="AD2" s="4"/>
    </row>
    <row r="3" spans="1:30" x14ac:dyDescent="0.3">
      <c r="A3" s="7" t="s">
        <v>45</v>
      </c>
      <c r="B3" s="3">
        <v>43892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2"/>
      <c r="Y3" s="4"/>
      <c r="Z3" s="4"/>
      <c r="AA3" s="4"/>
      <c r="AB3" s="4"/>
      <c r="AC3" s="4"/>
      <c r="AD3" s="4"/>
    </row>
    <row r="4" spans="1:30" x14ac:dyDescent="0.3">
      <c r="A4" s="7" t="s">
        <v>46</v>
      </c>
      <c r="B4" s="3">
        <v>43893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"/>
      <c r="Y4" s="4"/>
      <c r="Z4" s="4"/>
      <c r="AA4" s="4"/>
      <c r="AB4" s="4"/>
      <c r="AC4" s="4"/>
      <c r="AD4" s="4"/>
    </row>
    <row r="5" spans="1:30" x14ac:dyDescent="0.3">
      <c r="A5" s="7" t="s">
        <v>43</v>
      </c>
      <c r="B5" s="3">
        <v>43894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2"/>
      <c r="Y5" s="4"/>
      <c r="Z5" s="4"/>
      <c r="AA5" s="4"/>
      <c r="AB5" s="4"/>
      <c r="AC5" s="4"/>
      <c r="AD5" s="4"/>
    </row>
    <row r="6" spans="1:30" x14ac:dyDescent="0.3">
      <c r="A6" s="7" t="s">
        <v>42</v>
      </c>
      <c r="B6" s="3">
        <v>43895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2"/>
      <c r="Y6" s="4"/>
      <c r="Z6" s="4"/>
      <c r="AA6" s="4"/>
      <c r="AB6" s="4"/>
      <c r="AC6" s="4"/>
      <c r="AD6" s="4"/>
    </row>
    <row r="7" spans="1:30" x14ac:dyDescent="0.3">
      <c r="A7" s="7" t="s">
        <v>41</v>
      </c>
      <c r="B7" s="3">
        <v>43896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2"/>
      <c r="Y7" s="4"/>
      <c r="Z7" s="4"/>
      <c r="AA7" s="4"/>
      <c r="AB7" s="4"/>
      <c r="AC7" s="4"/>
      <c r="AD7" s="4"/>
    </row>
    <row r="8" spans="1:30" x14ac:dyDescent="0.3">
      <c r="A8" s="7" t="s">
        <v>40</v>
      </c>
      <c r="B8" s="3">
        <v>43897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2"/>
      <c r="Y8" s="4"/>
      <c r="Z8" s="4"/>
      <c r="AA8" s="4"/>
      <c r="AB8" s="4"/>
      <c r="AC8" s="4"/>
      <c r="AD8" s="4"/>
    </row>
    <row r="9" spans="1:30" x14ac:dyDescent="0.3">
      <c r="A9" s="7" t="s">
        <v>39</v>
      </c>
      <c r="B9" s="3">
        <v>43898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2"/>
      <c r="Y9" s="4"/>
      <c r="Z9" s="4"/>
      <c r="AA9" s="4"/>
      <c r="AB9" s="4"/>
      <c r="AC9" s="4"/>
      <c r="AD9" s="4"/>
    </row>
    <row r="10" spans="1:30" x14ac:dyDescent="0.3">
      <c r="A10" s="7" t="s">
        <v>38</v>
      </c>
      <c r="B10" s="3">
        <v>43899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2"/>
      <c r="Y10" s="4"/>
      <c r="Z10" s="4"/>
      <c r="AA10" s="4"/>
      <c r="AB10" s="4"/>
      <c r="AC10" s="4"/>
      <c r="AD10" s="4"/>
    </row>
    <row r="11" spans="1:30" x14ac:dyDescent="0.3">
      <c r="A11" s="7" t="s">
        <v>37</v>
      </c>
      <c r="B11" s="3">
        <v>43900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2"/>
      <c r="Y11" s="4"/>
      <c r="Z11" s="4"/>
      <c r="AA11" s="4"/>
      <c r="AB11" s="4"/>
      <c r="AC11" s="4"/>
      <c r="AD11" s="4"/>
    </row>
    <row r="12" spans="1:30" x14ac:dyDescent="0.3">
      <c r="A12" s="7" t="s">
        <v>36</v>
      </c>
      <c r="B12" s="3">
        <v>43901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2"/>
      <c r="Y12" s="4"/>
      <c r="Z12" s="4"/>
      <c r="AA12" s="4"/>
      <c r="AB12" s="4"/>
      <c r="AC12" s="4"/>
      <c r="AD12" s="4"/>
    </row>
    <row r="13" spans="1:30" x14ac:dyDescent="0.3">
      <c r="A13" s="12" t="s">
        <v>47</v>
      </c>
      <c r="B13" s="3">
        <v>43902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2"/>
      <c r="Y13" s="4"/>
      <c r="Z13" s="4"/>
      <c r="AA13" s="4"/>
      <c r="AB13" s="4"/>
      <c r="AC13" s="4"/>
      <c r="AD13" s="4"/>
    </row>
    <row r="14" spans="1:30" x14ac:dyDescent="0.3">
      <c r="A14" s="7" t="s">
        <v>35</v>
      </c>
      <c r="B14" s="3">
        <v>43903</v>
      </c>
      <c r="W14" s="6"/>
      <c r="X14" s="2"/>
      <c r="Y14" s="11"/>
      <c r="Z14" s="11"/>
      <c r="AA14" s="11"/>
      <c r="AB14" s="11"/>
      <c r="AC14" s="11"/>
      <c r="AD14" s="11"/>
    </row>
    <row r="15" spans="1:30" x14ac:dyDescent="0.3">
      <c r="A15" s="7" t="s">
        <v>34</v>
      </c>
      <c r="B15" s="3">
        <v>43904</v>
      </c>
      <c r="W15" s="6"/>
      <c r="X15" s="2"/>
    </row>
    <row r="16" spans="1:30" x14ac:dyDescent="0.3">
      <c r="A16" s="7" t="s">
        <v>33</v>
      </c>
      <c r="B16" s="3">
        <v>43905</v>
      </c>
      <c r="W16" s="6"/>
      <c r="X16" s="2"/>
    </row>
    <row r="17" spans="1:30" x14ac:dyDescent="0.3">
      <c r="A17" s="7" t="s">
        <v>32</v>
      </c>
      <c r="B17" s="3">
        <v>43906</v>
      </c>
      <c r="W17" s="6"/>
      <c r="X17" s="2"/>
    </row>
    <row r="18" spans="1:30" x14ac:dyDescent="0.3">
      <c r="A18" s="7" t="s">
        <v>31</v>
      </c>
      <c r="B18" s="3">
        <v>43907</v>
      </c>
      <c r="I18">
        <v>61</v>
      </c>
      <c r="N18">
        <v>78</v>
      </c>
      <c r="R18">
        <v>88</v>
      </c>
      <c r="S18">
        <v>49</v>
      </c>
      <c r="T18">
        <f>SUM(S18)</f>
        <v>49</v>
      </c>
      <c r="U18">
        <v>23</v>
      </c>
      <c r="V18">
        <f>SUM(U18)</f>
        <v>23</v>
      </c>
      <c r="W18" s="6">
        <f t="shared" ref="W18:W39" si="0">SUM(I18,N18,R18,T18,V18)</f>
        <v>299</v>
      </c>
      <c r="X18" s="2"/>
    </row>
    <row r="19" spans="1:30" x14ac:dyDescent="0.3">
      <c r="A19" s="7" t="s">
        <v>30</v>
      </c>
      <c r="B19" s="3">
        <v>43908</v>
      </c>
      <c r="I19">
        <v>73</v>
      </c>
      <c r="N19">
        <v>92</v>
      </c>
      <c r="R19">
        <v>107</v>
      </c>
      <c r="S19">
        <v>55</v>
      </c>
      <c r="T19">
        <f t="shared" ref="T19:T40" si="1">SUM(S19)</f>
        <v>55</v>
      </c>
      <c r="U19">
        <v>23</v>
      </c>
      <c r="V19">
        <f t="shared" ref="V19:V40" si="2">SUM(U19)</f>
        <v>23</v>
      </c>
      <c r="W19" s="6">
        <f t="shared" si="0"/>
        <v>350</v>
      </c>
      <c r="X19" s="2"/>
      <c r="Y19">
        <f>I19-I18</f>
        <v>12</v>
      </c>
      <c r="Z19">
        <f>N19-N18</f>
        <v>14</v>
      </c>
      <c r="AA19">
        <f>R19-R18</f>
        <v>19</v>
      </c>
      <c r="AB19">
        <f>T19-T18</f>
        <v>6</v>
      </c>
      <c r="AC19">
        <f>V19-V18</f>
        <v>0</v>
      </c>
      <c r="AD19">
        <f>W19-W18</f>
        <v>51</v>
      </c>
    </row>
    <row r="20" spans="1:30" x14ac:dyDescent="0.3">
      <c r="A20" s="7" t="s">
        <v>29</v>
      </c>
      <c r="B20" s="3">
        <v>43909</v>
      </c>
      <c r="I20">
        <v>94</v>
      </c>
      <c r="N20">
        <v>118</v>
      </c>
      <c r="R20">
        <v>210</v>
      </c>
      <c r="S20">
        <v>102</v>
      </c>
      <c r="T20">
        <f t="shared" si="1"/>
        <v>102</v>
      </c>
      <c r="U20">
        <v>30</v>
      </c>
      <c r="V20">
        <f t="shared" si="2"/>
        <v>30</v>
      </c>
      <c r="W20" s="6">
        <f t="shared" si="0"/>
        <v>554</v>
      </c>
      <c r="X20" s="2"/>
      <c r="Y20">
        <f>I20-I19</f>
        <v>21</v>
      </c>
      <c r="Z20">
        <f>N20-N19</f>
        <v>26</v>
      </c>
      <c r="AA20">
        <f>R20-R19</f>
        <v>103</v>
      </c>
      <c r="AB20">
        <f>T20-T19</f>
        <v>47</v>
      </c>
      <c r="AC20">
        <f>V20-V19</f>
        <v>7</v>
      </c>
      <c r="AD20">
        <f t="shared" ref="AD20:AD40" si="3">W20-W19</f>
        <v>204</v>
      </c>
    </row>
    <row r="21" spans="1:30" x14ac:dyDescent="0.3">
      <c r="A21" s="7" t="s">
        <v>28</v>
      </c>
      <c r="B21" s="3">
        <v>43910</v>
      </c>
      <c r="I21">
        <v>141</v>
      </c>
      <c r="N21">
        <v>133</v>
      </c>
      <c r="R21">
        <v>191</v>
      </c>
      <c r="S21">
        <v>125</v>
      </c>
      <c r="T21">
        <f t="shared" si="1"/>
        <v>125</v>
      </c>
      <c r="U21">
        <v>47</v>
      </c>
      <c r="V21">
        <f t="shared" si="2"/>
        <v>47</v>
      </c>
      <c r="W21" s="6">
        <f t="shared" si="0"/>
        <v>637</v>
      </c>
      <c r="X21" s="2"/>
      <c r="Y21">
        <f>I21-I20</f>
        <v>47</v>
      </c>
      <c r="Z21">
        <f>N21-N20</f>
        <v>15</v>
      </c>
      <c r="AA21">
        <f>R21-R20</f>
        <v>-19</v>
      </c>
      <c r="AB21">
        <f>T21-T20</f>
        <v>23</v>
      </c>
      <c r="AC21">
        <f>V21-V20</f>
        <v>17</v>
      </c>
      <c r="AD21">
        <f t="shared" si="3"/>
        <v>83</v>
      </c>
    </row>
    <row r="22" spans="1:30" x14ac:dyDescent="0.3">
      <c r="A22" s="7" t="s">
        <v>27</v>
      </c>
      <c r="B22" s="3">
        <v>43911</v>
      </c>
      <c r="I22">
        <v>190</v>
      </c>
      <c r="N22">
        <v>177</v>
      </c>
      <c r="R22">
        <v>271</v>
      </c>
      <c r="S22">
        <v>137</v>
      </c>
      <c r="T22">
        <f t="shared" si="1"/>
        <v>137</v>
      </c>
      <c r="U22">
        <v>67</v>
      </c>
      <c r="V22">
        <f t="shared" si="2"/>
        <v>67</v>
      </c>
      <c r="W22" s="6">
        <f t="shared" si="0"/>
        <v>842</v>
      </c>
      <c r="X22" s="2"/>
      <c r="Y22">
        <f>I22-I21</f>
        <v>49</v>
      </c>
      <c r="Z22">
        <f>N22-N21</f>
        <v>44</v>
      </c>
      <c r="AA22">
        <f>R22-R21</f>
        <v>80</v>
      </c>
      <c r="AB22">
        <f>T22-T21</f>
        <v>12</v>
      </c>
      <c r="AC22">
        <f>V22-V21</f>
        <v>20</v>
      </c>
      <c r="AD22">
        <f t="shared" si="3"/>
        <v>205</v>
      </c>
    </row>
    <row r="23" spans="1:30" x14ac:dyDescent="0.3">
      <c r="B23" s="3">
        <v>43912</v>
      </c>
      <c r="W23" s="6"/>
      <c r="X23" s="2"/>
    </row>
    <row r="24" spans="1:30" x14ac:dyDescent="0.3">
      <c r="A24" s="7" t="s">
        <v>26</v>
      </c>
      <c r="B24" s="3">
        <v>43913</v>
      </c>
      <c r="C24">
        <v>93</v>
      </c>
      <c r="D24">
        <v>23</v>
      </c>
      <c r="E24">
        <v>106</v>
      </c>
      <c r="F24">
        <v>175</v>
      </c>
      <c r="G24">
        <v>18</v>
      </c>
      <c r="H24">
        <v>40</v>
      </c>
      <c r="I24">
        <f t="shared" ref="I24:I32" si="4">SUM(C24:H24)</f>
        <v>455</v>
      </c>
      <c r="J24">
        <v>249</v>
      </c>
      <c r="K24">
        <v>7</v>
      </c>
      <c r="L24">
        <v>62</v>
      </c>
      <c r="M24">
        <v>39</v>
      </c>
      <c r="N24">
        <f t="shared" ref="N24:N28" si="5">SUM(J24:M24)</f>
        <v>357</v>
      </c>
      <c r="O24">
        <v>411</v>
      </c>
      <c r="P24">
        <v>2</v>
      </c>
      <c r="Q24">
        <v>72</v>
      </c>
      <c r="R24" s="18">
        <f t="shared" ref="R24:R37" si="6">SUM(O24:Q24)</f>
        <v>485</v>
      </c>
      <c r="S24" s="18">
        <v>159</v>
      </c>
      <c r="T24">
        <f t="shared" si="1"/>
        <v>159</v>
      </c>
      <c r="U24">
        <v>118</v>
      </c>
      <c r="V24">
        <f t="shared" si="2"/>
        <v>118</v>
      </c>
      <c r="W24" s="6">
        <f t="shared" si="0"/>
        <v>1574</v>
      </c>
      <c r="X24" s="2"/>
      <c r="Y24">
        <f>I24-I22</f>
        <v>265</v>
      </c>
      <c r="Z24">
        <f>N24-N22</f>
        <v>180</v>
      </c>
      <c r="AA24">
        <f>R24-R22</f>
        <v>214</v>
      </c>
      <c r="AB24">
        <f>T24-T22</f>
        <v>22</v>
      </c>
      <c r="AC24">
        <f>V24-V22</f>
        <v>51</v>
      </c>
      <c r="AD24">
        <f>W24-W22</f>
        <v>732</v>
      </c>
    </row>
    <row r="25" spans="1:30" x14ac:dyDescent="0.3">
      <c r="A25" s="7" t="s">
        <v>25</v>
      </c>
      <c r="B25" s="3">
        <v>43914</v>
      </c>
      <c r="C25">
        <v>109</v>
      </c>
      <c r="D25">
        <v>30</v>
      </c>
      <c r="E25">
        <v>116</v>
      </c>
      <c r="F25">
        <v>207</v>
      </c>
      <c r="G25">
        <v>40</v>
      </c>
      <c r="H25">
        <v>46</v>
      </c>
      <c r="I25">
        <f t="shared" si="4"/>
        <v>548</v>
      </c>
      <c r="J25">
        <v>286</v>
      </c>
      <c r="K25">
        <v>7</v>
      </c>
      <c r="L25">
        <v>70</v>
      </c>
      <c r="M25">
        <v>41</v>
      </c>
      <c r="N25">
        <f t="shared" si="5"/>
        <v>404</v>
      </c>
      <c r="O25">
        <v>461</v>
      </c>
      <c r="P25">
        <v>2</v>
      </c>
      <c r="Q25">
        <v>108</v>
      </c>
      <c r="R25" s="18">
        <f t="shared" si="6"/>
        <v>571</v>
      </c>
      <c r="S25" s="18">
        <v>179</v>
      </c>
      <c r="T25">
        <f t="shared" si="1"/>
        <v>179</v>
      </c>
      <c r="U25">
        <v>121</v>
      </c>
      <c r="V25">
        <v>124</v>
      </c>
      <c r="W25" s="6">
        <f t="shared" si="0"/>
        <v>1826</v>
      </c>
      <c r="X25" s="2"/>
      <c r="Y25">
        <f t="shared" ref="Y25:Y40" si="7">I25-I24</f>
        <v>93</v>
      </c>
      <c r="Z25">
        <f t="shared" ref="Z25:Z40" si="8">N25-N24</f>
        <v>47</v>
      </c>
      <c r="AA25">
        <f t="shared" ref="AA25:AA40" si="9">R25-R24</f>
        <v>86</v>
      </c>
      <c r="AB25">
        <f t="shared" ref="AB25:AB40" si="10">T25-T24</f>
        <v>20</v>
      </c>
      <c r="AC25">
        <f t="shared" ref="AC25:AC40" si="11">V25-V24</f>
        <v>6</v>
      </c>
      <c r="AD25">
        <f t="shared" si="3"/>
        <v>252</v>
      </c>
    </row>
    <row r="26" spans="1:30" x14ac:dyDescent="0.3">
      <c r="A26" s="7" t="s">
        <v>24</v>
      </c>
      <c r="B26" s="3">
        <v>43915</v>
      </c>
      <c r="C26">
        <v>117</v>
      </c>
      <c r="D26">
        <v>38</v>
      </c>
      <c r="E26">
        <v>132</v>
      </c>
      <c r="F26">
        <v>213</v>
      </c>
      <c r="G26">
        <v>36</v>
      </c>
      <c r="H26">
        <v>51</v>
      </c>
      <c r="I26">
        <f t="shared" si="4"/>
        <v>587</v>
      </c>
      <c r="J26">
        <v>323</v>
      </c>
      <c r="K26">
        <v>5</v>
      </c>
      <c r="L26">
        <v>79</v>
      </c>
      <c r="M26">
        <v>50</v>
      </c>
      <c r="N26">
        <f t="shared" si="5"/>
        <v>457</v>
      </c>
      <c r="O26">
        <v>488</v>
      </c>
      <c r="P26">
        <v>4</v>
      </c>
      <c r="Q26">
        <v>121</v>
      </c>
      <c r="R26" s="18">
        <f t="shared" si="6"/>
        <v>613</v>
      </c>
      <c r="S26" s="18">
        <v>149</v>
      </c>
      <c r="T26">
        <f t="shared" si="1"/>
        <v>149</v>
      </c>
      <c r="U26">
        <v>146</v>
      </c>
      <c r="V26">
        <f t="shared" si="2"/>
        <v>146</v>
      </c>
      <c r="W26" s="6">
        <f t="shared" si="0"/>
        <v>1952</v>
      </c>
      <c r="X26" s="2"/>
      <c r="Y26">
        <f t="shared" si="7"/>
        <v>39</v>
      </c>
      <c r="Z26">
        <f t="shared" si="8"/>
        <v>53</v>
      </c>
      <c r="AA26">
        <f t="shared" si="9"/>
        <v>42</v>
      </c>
      <c r="AB26">
        <f t="shared" si="10"/>
        <v>-30</v>
      </c>
      <c r="AC26">
        <f t="shared" si="11"/>
        <v>22</v>
      </c>
      <c r="AD26">
        <f t="shared" si="3"/>
        <v>126</v>
      </c>
    </row>
    <row r="27" spans="1:30" x14ac:dyDescent="0.3">
      <c r="A27" s="7" t="s">
        <v>22</v>
      </c>
      <c r="B27" s="3">
        <v>43916</v>
      </c>
      <c r="C27">
        <v>111</v>
      </c>
      <c r="D27">
        <v>34</v>
      </c>
      <c r="E27">
        <v>253</v>
      </c>
      <c r="F27">
        <v>213</v>
      </c>
      <c r="G27">
        <v>48</v>
      </c>
      <c r="H27">
        <v>51</v>
      </c>
      <c r="I27">
        <f t="shared" si="4"/>
        <v>710</v>
      </c>
      <c r="J27">
        <v>398</v>
      </c>
      <c r="K27">
        <v>5</v>
      </c>
      <c r="L27">
        <v>85</v>
      </c>
      <c r="M27">
        <v>53</v>
      </c>
      <c r="N27">
        <f t="shared" si="5"/>
        <v>541</v>
      </c>
      <c r="O27">
        <v>466</v>
      </c>
      <c r="P27">
        <v>5</v>
      </c>
      <c r="Q27">
        <v>66</v>
      </c>
      <c r="R27">
        <f t="shared" si="6"/>
        <v>537</v>
      </c>
      <c r="S27">
        <v>133</v>
      </c>
      <c r="T27">
        <f t="shared" si="1"/>
        <v>133</v>
      </c>
      <c r="U27">
        <v>146</v>
      </c>
      <c r="V27">
        <f t="shared" si="2"/>
        <v>146</v>
      </c>
      <c r="W27" s="6">
        <f t="shared" si="0"/>
        <v>2067</v>
      </c>
      <c r="X27" s="2"/>
      <c r="Y27">
        <f t="shared" si="7"/>
        <v>123</v>
      </c>
      <c r="Z27">
        <f t="shared" si="8"/>
        <v>84</v>
      </c>
      <c r="AA27">
        <f t="shared" si="9"/>
        <v>-76</v>
      </c>
      <c r="AB27">
        <f t="shared" si="10"/>
        <v>-16</v>
      </c>
      <c r="AC27">
        <f t="shared" si="11"/>
        <v>0</v>
      </c>
      <c r="AD27">
        <f t="shared" si="3"/>
        <v>115</v>
      </c>
    </row>
    <row r="28" spans="1:30" x14ac:dyDescent="0.3">
      <c r="A28" s="7" t="s">
        <v>23</v>
      </c>
      <c r="B28" s="3">
        <v>43917</v>
      </c>
      <c r="C28">
        <v>125</v>
      </c>
      <c r="D28">
        <v>41</v>
      </c>
      <c r="E28">
        <v>299</v>
      </c>
      <c r="F28">
        <v>299</v>
      </c>
      <c r="G28">
        <v>97</v>
      </c>
      <c r="H28">
        <v>53</v>
      </c>
      <c r="I28">
        <f t="shared" si="4"/>
        <v>914</v>
      </c>
      <c r="J28">
        <v>424</v>
      </c>
      <c r="K28">
        <v>45</v>
      </c>
      <c r="L28">
        <v>110</v>
      </c>
      <c r="M28">
        <v>64</v>
      </c>
      <c r="N28">
        <f t="shared" si="5"/>
        <v>643</v>
      </c>
      <c r="O28">
        <v>464</v>
      </c>
      <c r="P28">
        <v>6</v>
      </c>
      <c r="Q28">
        <v>179</v>
      </c>
      <c r="R28">
        <f t="shared" si="6"/>
        <v>649</v>
      </c>
      <c r="S28">
        <v>320</v>
      </c>
      <c r="T28">
        <f t="shared" si="1"/>
        <v>320</v>
      </c>
      <c r="U28">
        <v>181</v>
      </c>
      <c r="V28">
        <f t="shared" si="2"/>
        <v>181</v>
      </c>
      <c r="W28" s="6">
        <f t="shared" si="0"/>
        <v>2707</v>
      </c>
      <c r="X28" s="2"/>
      <c r="Y28">
        <f t="shared" si="7"/>
        <v>204</v>
      </c>
      <c r="Z28">
        <f t="shared" si="8"/>
        <v>102</v>
      </c>
      <c r="AA28">
        <f t="shared" si="9"/>
        <v>112</v>
      </c>
      <c r="AB28">
        <f t="shared" si="10"/>
        <v>187</v>
      </c>
      <c r="AC28">
        <f t="shared" si="11"/>
        <v>35</v>
      </c>
      <c r="AD28">
        <f t="shared" si="3"/>
        <v>640</v>
      </c>
    </row>
    <row r="29" spans="1:30" x14ac:dyDescent="0.3">
      <c r="A29" s="7" t="s">
        <v>10</v>
      </c>
      <c r="B29" s="3">
        <v>43918</v>
      </c>
      <c r="C29">
        <v>134</v>
      </c>
      <c r="D29">
        <v>51</v>
      </c>
      <c r="E29">
        <v>351</v>
      </c>
      <c r="F29">
        <v>326</v>
      </c>
      <c r="G29">
        <v>96</v>
      </c>
      <c r="H29">
        <v>54</v>
      </c>
      <c r="I29">
        <f t="shared" si="4"/>
        <v>1012</v>
      </c>
      <c r="J29">
        <v>492</v>
      </c>
      <c r="K29">
        <v>53</v>
      </c>
      <c r="L29">
        <v>101</v>
      </c>
      <c r="M29">
        <v>66</v>
      </c>
      <c r="N29">
        <f t="shared" ref="N29:N38" si="12">SUM(J29:M29)</f>
        <v>712</v>
      </c>
      <c r="O29">
        <v>536</v>
      </c>
      <c r="P29">
        <v>7</v>
      </c>
      <c r="Q29">
        <v>178</v>
      </c>
      <c r="R29">
        <f t="shared" si="6"/>
        <v>721</v>
      </c>
      <c r="S29">
        <v>341</v>
      </c>
      <c r="T29">
        <f t="shared" si="1"/>
        <v>341</v>
      </c>
      <c r="U29">
        <v>191</v>
      </c>
      <c r="V29">
        <f t="shared" si="2"/>
        <v>191</v>
      </c>
      <c r="W29" s="6">
        <f t="shared" si="0"/>
        <v>2977</v>
      </c>
      <c r="X29" s="2"/>
      <c r="Y29">
        <f t="shared" si="7"/>
        <v>98</v>
      </c>
      <c r="Z29">
        <f t="shared" si="8"/>
        <v>69</v>
      </c>
      <c r="AA29">
        <f t="shared" si="9"/>
        <v>72</v>
      </c>
      <c r="AB29">
        <f t="shared" si="10"/>
        <v>21</v>
      </c>
      <c r="AC29">
        <f t="shared" si="11"/>
        <v>10</v>
      </c>
      <c r="AD29">
        <f t="shared" si="3"/>
        <v>270</v>
      </c>
    </row>
    <row r="30" spans="1:30" x14ac:dyDescent="0.3">
      <c r="A30" s="7" t="s">
        <v>11</v>
      </c>
      <c r="B30" s="3">
        <v>43919</v>
      </c>
      <c r="C30">
        <v>133</v>
      </c>
      <c r="D30">
        <v>56</v>
      </c>
      <c r="E30">
        <v>328</v>
      </c>
      <c r="F30">
        <v>342</v>
      </c>
      <c r="G30">
        <v>111</v>
      </c>
      <c r="H30">
        <v>79</v>
      </c>
      <c r="I30">
        <f t="shared" si="4"/>
        <v>1049</v>
      </c>
      <c r="J30">
        <v>502</v>
      </c>
      <c r="K30">
        <v>59</v>
      </c>
      <c r="L30">
        <v>110</v>
      </c>
      <c r="M30">
        <v>70</v>
      </c>
      <c r="N30">
        <f t="shared" si="12"/>
        <v>741</v>
      </c>
      <c r="O30">
        <v>550</v>
      </c>
      <c r="P30">
        <v>7</v>
      </c>
      <c r="Q30">
        <v>161</v>
      </c>
      <c r="R30">
        <f t="shared" si="6"/>
        <v>718</v>
      </c>
      <c r="S30">
        <v>326</v>
      </c>
      <c r="T30">
        <f t="shared" si="1"/>
        <v>326</v>
      </c>
      <c r="U30">
        <v>184</v>
      </c>
      <c r="V30">
        <f t="shared" si="2"/>
        <v>184</v>
      </c>
      <c r="W30" s="6">
        <f t="shared" si="0"/>
        <v>3018</v>
      </c>
      <c r="X30" s="2"/>
      <c r="Y30">
        <f t="shared" si="7"/>
        <v>37</v>
      </c>
      <c r="Z30">
        <f t="shared" si="8"/>
        <v>29</v>
      </c>
      <c r="AA30">
        <f t="shared" si="9"/>
        <v>-3</v>
      </c>
      <c r="AB30">
        <f t="shared" si="10"/>
        <v>-15</v>
      </c>
      <c r="AC30">
        <f t="shared" si="11"/>
        <v>-7</v>
      </c>
      <c r="AD30">
        <f t="shared" si="3"/>
        <v>41</v>
      </c>
    </row>
    <row r="31" spans="1:30" x14ac:dyDescent="0.3">
      <c r="A31" s="7" t="s">
        <v>12</v>
      </c>
      <c r="B31" s="3">
        <v>43920</v>
      </c>
      <c r="C31">
        <v>148</v>
      </c>
      <c r="D31">
        <v>63</v>
      </c>
      <c r="E31">
        <v>383</v>
      </c>
      <c r="F31">
        <v>353</v>
      </c>
      <c r="G31">
        <v>112</v>
      </c>
      <c r="H31">
        <v>71</v>
      </c>
      <c r="I31">
        <f t="shared" si="4"/>
        <v>1130</v>
      </c>
      <c r="J31">
        <v>551</v>
      </c>
      <c r="K31">
        <v>58</v>
      </c>
      <c r="L31">
        <v>119</v>
      </c>
      <c r="M31">
        <v>71</v>
      </c>
      <c r="N31">
        <f t="shared" si="12"/>
        <v>799</v>
      </c>
      <c r="O31">
        <v>565</v>
      </c>
      <c r="P31">
        <v>7</v>
      </c>
      <c r="Q31">
        <v>137</v>
      </c>
      <c r="R31">
        <f t="shared" si="6"/>
        <v>709</v>
      </c>
      <c r="S31">
        <v>315</v>
      </c>
      <c r="T31">
        <f t="shared" si="1"/>
        <v>315</v>
      </c>
      <c r="U31">
        <v>181</v>
      </c>
      <c r="V31">
        <f t="shared" si="2"/>
        <v>181</v>
      </c>
      <c r="W31" s="6">
        <f t="shared" si="0"/>
        <v>3134</v>
      </c>
      <c r="X31" s="2"/>
      <c r="Y31">
        <f t="shared" si="7"/>
        <v>81</v>
      </c>
      <c r="Z31">
        <f t="shared" si="8"/>
        <v>58</v>
      </c>
      <c r="AA31">
        <f t="shared" si="9"/>
        <v>-9</v>
      </c>
      <c r="AB31">
        <f t="shared" si="10"/>
        <v>-11</v>
      </c>
      <c r="AC31">
        <f t="shared" si="11"/>
        <v>-3</v>
      </c>
      <c r="AD31">
        <f t="shared" si="3"/>
        <v>116</v>
      </c>
    </row>
    <row r="32" spans="1:30" x14ac:dyDescent="0.3">
      <c r="A32" s="7" t="s">
        <v>13</v>
      </c>
      <c r="B32" s="3">
        <v>43921</v>
      </c>
      <c r="C32">
        <v>142</v>
      </c>
      <c r="D32">
        <v>65</v>
      </c>
      <c r="E32">
        <v>372</v>
      </c>
      <c r="F32">
        <v>383</v>
      </c>
      <c r="G32">
        <v>112</v>
      </c>
      <c r="H32">
        <v>73</v>
      </c>
      <c r="I32">
        <f t="shared" si="4"/>
        <v>1147</v>
      </c>
      <c r="J32">
        <v>576</v>
      </c>
      <c r="K32">
        <v>60</v>
      </c>
      <c r="L32">
        <v>101</v>
      </c>
      <c r="M32">
        <v>71</v>
      </c>
      <c r="N32">
        <f t="shared" si="12"/>
        <v>808</v>
      </c>
      <c r="O32">
        <v>590</v>
      </c>
      <c r="P32">
        <v>7</v>
      </c>
      <c r="Q32">
        <v>145</v>
      </c>
      <c r="R32">
        <f t="shared" si="6"/>
        <v>742</v>
      </c>
      <c r="S32">
        <v>312</v>
      </c>
      <c r="T32">
        <f t="shared" si="1"/>
        <v>312</v>
      </c>
      <c r="U32">
        <v>189</v>
      </c>
      <c r="V32">
        <f t="shared" si="2"/>
        <v>189</v>
      </c>
      <c r="W32" s="6">
        <f t="shared" si="0"/>
        <v>3198</v>
      </c>
      <c r="X32" s="2"/>
      <c r="Y32">
        <f t="shared" si="7"/>
        <v>17</v>
      </c>
      <c r="Z32">
        <f t="shared" si="8"/>
        <v>9</v>
      </c>
      <c r="AA32">
        <f t="shared" si="9"/>
        <v>33</v>
      </c>
      <c r="AB32">
        <f t="shared" si="10"/>
        <v>-3</v>
      </c>
      <c r="AC32">
        <f t="shared" si="11"/>
        <v>8</v>
      </c>
      <c r="AD32">
        <f t="shared" si="3"/>
        <v>64</v>
      </c>
    </row>
    <row r="33" spans="1:30" x14ac:dyDescent="0.3">
      <c r="A33" s="7" t="s">
        <v>14</v>
      </c>
      <c r="B33" s="3">
        <v>43922</v>
      </c>
      <c r="C33">
        <v>141</v>
      </c>
      <c r="D33">
        <v>68</v>
      </c>
      <c r="E33">
        <v>390</v>
      </c>
      <c r="F33">
        <v>391</v>
      </c>
      <c r="G33">
        <v>117</v>
      </c>
      <c r="H33">
        <v>92</v>
      </c>
      <c r="I33">
        <f t="shared" ref="I33:I38" si="13">SUM(C33:H33)</f>
        <v>1199</v>
      </c>
      <c r="J33">
        <v>545</v>
      </c>
      <c r="K33">
        <v>56</v>
      </c>
      <c r="L33">
        <v>121</v>
      </c>
      <c r="M33">
        <v>67</v>
      </c>
      <c r="N33">
        <f t="shared" si="12"/>
        <v>789</v>
      </c>
      <c r="O33">
        <v>600</v>
      </c>
      <c r="P33">
        <v>6</v>
      </c>
      <c r="Q33">
        <v>140</v>
      </c>
      <c r="R33">
        <f t="shared" si="6"/>
        <v>746</v>
      </c>
      <c r="S33">
        <v>310</v>
      </c>
      <c r="T33">
        <f t="shared" si="1"/>
        <v>310</v>
      </c>
      <c r="U33">
        <v>186</v>
      </c>
      <c r="V33">
        <f t="shared" si="2"/>
        <v>186</v>
      </c>
      <c r="W33" s="6">
        <f t="shared" si="0"/>
        <v>3230</v>
      </c>
      <c r="X33" s="2"/>
      <c r="Y33">
        <f t="shared" si="7"/>
        <v>52</v>
      </c>
      <c r="Z33">
        <f t="shared" si="8"/>
        <v>-19</v>
      </c>
      <c r="AA33">
        <f t="shared" si="9"/>
        <v>4</v>
      </c>
      <c r="AB33">
        <f t="shared" si="10"/>
        <v>-2</v>
      </c>
      <c r="AC33">
        <f t="shared" si="11"/>
        <v>-3</v>
      </c>
      <c r="AD33">
        <f t="shared" si="3"/>
        <v>32</v>
      </c>
    </row>
    <row r="34" spans="1:30" x14ac:dyDescent="0.3">
      <c r="A34" s="7" t="s">
        <v>15</v>
      </c>
      <c r="B34" s="3">
        <v>43923</v>
      </c>
      <c r="C34">
        <v>144</v>
      </c>
      <c r="D34">
        <v>64</v>
      </c>
      <c r="E34">
        <v>374</v>
      </c>
      <c r="F34">
        <v>389</v>
      </c>
      <c r="G34">
        <v>121</v>
      </c>
      <c r="H34">
        <v>78</v>
      </c>
      <c r="I34">
        <f t="shared" si="13"/>
        <v>1170</v>
      </c>
      <c r="J34">
        <v>554</v>
      </c>
      <c r="K34">
        <v>58</v>
      </c>
      <c r="L34">
        <v>129</v>
      </c>
      <c r="M34">
        <v>66</v>
      </c>
      <c r="N34">
        <f t="shared" si="12"/>
        <v>807</v>
      </c>
      <c r="O34">
        <v>590</v>
      </c>
      <c r="P34">
        <v>6</v>
      </c>
      <c r="Q34">
        <v>135</v>
      </c>
      <c r="R34">
        <f t="shared" si="6"/>
        <v>731</v>
      </c>
      <c r="S34">
        <v>295</v>
      </c>
      <c r="T34">
        <f t="shared" si="1"/>
        <v>295</v>
      </c>
      <c r="U34">
        <v>181</v>
      </c>
      <c r="V34">
        <f t="shared" si="2"/>
        <v>181</v>
      </c>
      <c r="W34" s="6">
        <f t="shared" si="0"/>
        <v>3184</v>
      </c>
      <c r="X34" s="2"/>
      <c r="Y34">
        <f t="shared" si="7"/>
        <v>-29</v>
      </c>
      <c r="Z34">
        <f t="shared" si="8"/>
        <v>18</v>
      </c>
      <c r="AA34">
        <f t="shared" si="9"/>
        <v>-15</v>
      </c>
      <c r="AB34">
        <f t="shared" si="10"/>
        <v>-15</v>
      </c>
      <c r="AC34">
        <f t="shared" si="11"/>
        <v>-5</v>
      </c>
      <c r="AD34">
        <f t="shared" si="3"/>
        <v>-46</v>
      </c>
    </row>
    <row r="35" spans="1:30" x14ac:dyDescent="0.3">
      <c r="A35" s="7" t="s">
        <v>16</v>
      </c>
      <c r="B35" s="3">
        <v>43924</v>
      </c>
      <c r="C35">
        <v>144</v>
      </c>
      <c r="D35">
        <v>65</v>
      </c>
      <c r="E35">
        <v>379</v>
      </c>
      <c r="F35">
        <v>394</v>
      </c>
      <c r="G35">
        <v>122</v>
      </c>
      <c r="H35">
        <v>78</v>
      </c>
      <c r="I35">
        <f t="shared" si="13"/>
        <v>1182</v>
      </c>
      <c r="J35">
        <v>570</v>
      </c>
      <c r="K35">
        <v>57</v>
      </c>
      <c r="L35">
        <v>118</v>
      </c>
      <c r="M35">
        <v>54</v>
      </c>
      <c r="N35">
        <f t="shared" si="12"/>
        <v>799</v>
      </c>
      <c r="O35">
        <v>587</v>
      </c>
      <c r="P35">
        <v>5</v>
      </c>
      <c r="Q35">
        <v>132</v>
      </c>
      <c r="R35">
        <f t="shared" si="6"/>
        <v>724</v>
      </c>
      <c r="S35">
        <v>283</v>
      </c>
      <c r="T35">
        <f t="shared" si="1"/>
        <v>283</v>
      </c>
      <c r="U35">
        <v>177</v>
      </c>
      <c r="V35">
        <f t="shared" si="2"/>
        <v>177</v>
      </c>
      <c r="W35" s="6">
        <f t="shared" si="0"/>
        <v>3165</v>
      </c>
      <c r="X35" s="2"/>
      <c r="Y35">
        <f t="shared" si="7"/>
        <v>12</v>
      </c>
      <c r="Z35">
        <f t="shared" si="8"/>
        <v>-8</v>
      </c>
      <c r="AA35">
        <f t="shared" si="9"/>
        <v>-7</v>
      </c>
      <c r="AB35">
        <f t="shared" si="10"/>
        <v>-12</v>
      </c>
      <c r="AC35">
        <f t="shared" si="11"/>
        <v>-4</v>
      </c>
      <c r="AD35">
        <f t="shared" si="3"/>
        <v>-19</v>
      </c>
    </row>
    <row r="36" spans="1:30" x14ac:dyDescent="0.3">
      <c r="A36" s="7" t="s">
        <v>17</v>
      </c>
      <c r="B36" s="3">
        <v>43925</v>
      </c>
      <c r="C36">
        <v>143</v>
      </c>
      <c r="D36">
        <v>61</v>
      </c>
      <c r="E36">
        <v>360</v>
      </c>
      <c r="F36">
        <v>423</v>
      </c>
      <c r="G36">
        <v>106</v>
      </c>
      <c r="H36">
        <v>76</v>
      </c>
      <c r="I36">
        <f t="shared" si="13"/>
        <v>1169</v>
      </c>
      <c r="J36">
        <v>585</v>
      </c>
      <c r="K36">
        <v>56</v>
      </c>
      <c r="L36">
        <v>117</v>
      </c>
      <c r="M36">
        <v>51</v>
      </c>
      <c r="N36">
        <f t="shared" si="12"/>
        <v>809</v>
      </c>
      <c r="O36">
        <v>584</v>
      </c>
      <c r="P36">
        <v>5</v>
      </c>
      <c r="Q36">
        <v>129</v>
      </c>
      <c r="R36">
        <f t="shared" si="6"/>
        <v>718</v>
      </c>
      <c r="S36">
        <v>279</v>
      </c>
      <c r="T36">
        <f t="shared" si="1"/>
        <v>279</v>
      </c>
      <c r="U36">
        <v>158</v>
      </c>
      <c r="V36">
        <f t="shared" si="2"/>
        <v>158</v>
      </c>
      <c r="W36" s="6">
        <f t="shared" si="0"/>
        <v>3133</v>
      </c>
      <c r="X36" s="2"/>
      <c r="Y36">
        <f t="shared" si="7"/>
        <v>-13</v>
      </c>
      <c r="Z36">
        <f t="shared" si="8"/>
        <v>10</v>
      </c>
      <c r="AA36">
        <f t="shared" si="9"/>
        <v>-6</v>
      </c>
      <c r="AB36">
        <f t="shared" si="10"/>
        <v>-4</v>
      </c>
      <c r="AC36">
        <f t="shared" si="11"/>
        <v>-19</v>
      </c>
      <c r="AD36">
        <f t="shared" si="3"/>
        <v>-32</v>
      </c>
    </row>
    <row r="37" spans="1:30" x14ac:dyDescent="0.3">
      <c r="A37" s="7" t="s">
        <v>18</v>
      </c>
      <c r="B37" s="3">
        <v>43926</v>
      </c>
      <c r="C37">
        <v>127</v>
      </c>
      <c r="D37">
        <v>53</v>
      </c>
      <c r="E37">
        <v>334</v>
      </c>
      <c r="F37">
        <v>378</v>
      </c>
      <c r="G37">
        <v>89</v>
      </c>
      <c r="H37">
        <v>89</v>
      </c>
      <c r="I37">
        <f t="shared" si="13"/>
        <v>1070</v>
      </c>
      <c r="J37">
        <v>575</v>
      </c>
      <c r="K37">
        <v>51</v>
      </c>
      <c r="L37">
        <v>108</v>
      </c>
      <c r="M37">
        <v>49</v>
      </c>
      <c r="N37">
        <f t="shared" si="12"/>
        <v>783</v>
      </c>
      <c r="O37">
        <v>552</v>
      </c>
      <c r="P37">
        <v>5</v>
      </c>
      <c r="Q37">
        <v>125</v>
      </c>
      <c r="R37">
        <f t="shared" si="6"/>
        <v>682</v>
      </c>
      <c r="S37">
        <v>260</v>
      </c>
      <c r="T37">
        <f t="shared" si="1"/>
        <v>260</v>
      </c>
      <c r="U37">
        <v>155</v>
      </c>
      <c r="V37">
        <f t="shared" si="2"/>
        <v>155</v>
      </c>
      <c r="W37" s="6">
        <f t="shared" si="0"/>
        <v>2950</v>
      </c>
      <c r="X37" s="2"/>
      <c r="Y37">
        <f t="shared" si="7"/>
        <v>-99</v>
      </c>
      <c r="Z37">
        <f t="shared" si="8"/>
        <v>-26</v>
      </c>
      <c r="AA37">
        <f t="shared" si="9"/>
        <v>-36</v>
      </c>
      <c r="AB37">
        <f t="shared" si="10"/>
        <v>-19</v>
      </c>
      <c r="AC37">
        <f t="shared" si="11"/>
        <v>-3</v>
      </c>
      <c r="AD37">
        <f t="shared" si="3"/>
        <v>-183</v>
      </c>
    </row>
    <row r="38" spans="1:30" x14ac:dyDescent="0.3">
      <c r="A38" s="7" t="s">
        <v>19</v>
      </c>
      <c r="B38" s="3">
        <v>43927</v>
      </c>
      <c r="C38">
        <v>114</v>
      </c>
      <c r="D38">
        <v>53</v>
      </c>
      <c r="E38">
        <v>344</v>
      </c>
      <c r="F38">
        <v>350</v>
      </c>
      <c r="G38">
        <v>80</v>
      </c>
      <c r="H38">
        <v>77</v>
      </c>
      <c r="I38">
        <f t="shared" si="13"/>
        <v>1018</v>
      </c>
      <c r="J38">
        <v>577</v>
      </c>
      <c r="K38">
        <v>47</v>
      </c>
      <c r="L38">
        <v>103</v>
      </c>
      <c r="M38">
        <v>49</v>
      </c>
      <c r="N38">
        <f t="shared" si="12"/>
        <v>776</v>
      </c>
      <c r="O38">
        <v>564</v>
      </c>
      <c r="P38">
        <v>5</v>
      </c>
      <c r="Q38">
        <v>129</v>
      </c>
      <c r="R38">
        <f t="shared" ref="R38:R39" si="14">SUM(O38:Q38)</f>
        <v>698</v>
      </c>
      <c r="S38">
        <v>253</v>
      </c>
      <c r="T38">
        <f t="shared" si="1"/>
        <v>253</v>
      </c>
      <c r="U38">
        <v>156</v>
      </c>
      <c r="V38">
        <f t="shared" si="2"/>
        <v>156</v>
      </c>
      <c r="W38" s="6">
        <f t="shared" si="0"/>
        <v>2901</v>
      </c>
      <c r="X38" s="2"/>
      <c r="Y38">
        <f t="shared" si="7"/>
        <v>-52</v>
      </c>
      <c r="Z38">
        <f t="shared" si="8"/>
        <v>-7</v>
      </c>
      <c r="AA38">
        <f t="shared" si="9"/>
        <v>16</v>
      </c>
      <c r="AB38">
        <f t="shared" si="10"/>
        <v>-7</v>
      </c>
      <c r="AC38">
        <f t="shared" si="11"/>
        <v>1</v>
      </c>
      <c r="AD38">
        <f t="shared" si="3"/>
        <v>-49</v>
      </c>
    </row>
    <row r="39" spans="1:30" x14ac:dyDescent="0.3">
      <c r="A39" s="7" t="s">
        <v>20</v>
      </c>
      <c r="B39" s="3">
        <v>43928</v>
      </c>
      <c r="C39">
        <v>120</v>
      </c>
      <c r="D39">
        <v>53</v>
      </c>
      <c r="E39">
        <v>349</v>
      </c>
      <c r="F39">
        <v>336</v>
      </c>
      <c r="G39">
        <v>78</v>
      </c>
      <c r="H39">
        <v>81</v>
      </c>
      <c r="I39">
        <f>SUM(C39:H39)</f>
        <v>1017</v>
      </c>
      <c r="J39">
        <v>568</v>
      </c>
      <c r="K39">
        <v>39</v>
      </c>
      <c r="L39">
        <v>100</v>
      </c>
      <c r="M39">
        <v>49</v>
      </c>
      <c r="N39">
        <f t="shared" ref="N39:N40" si="15">SUM(J39:M39)</f>
        <v>756</v>
      </c>
      <c r="O39">
        <v>571</v>
      </c>
      <c r="P39">
        <v>5</v>
      </c>
      <c r="Q39">
        <v>137</v>
      </c>
      <c r="R39">
        <f t="shared" si="14"/>
        <v>713</v>
      </c>
      <c r="S39">
        <v>270</v>
      </c>
      <c r="T39">
        <f t="shared" si="1"/>
        <v>270</v>
      </c>
      <c r="U39">
        <v>153</v>
      </c>
      <c r="V39">
        <f t="shared" si="2"/>
        <v>153</v>
      </c>
      <c r="W39" s="6">
        <f t="shared" si="0"/>
        <v>2909</v>
      </c>
      <c r="X39" s="2"/>
      <c r="Y39">
        <f t="shared" si="7"/>
        <v>-1</v>
      </c>
      <c r="Z39">
        <f t="shared" si="8"/>
        <v>-20</v>
      </c>
      <c r="AA39">
        <f t="shared" si="9"/>
        <v>15</v>
      </c>
      <c r="AB39">
        <f t="shared" si="10"/>
        <v>17</v>
      </c>
      <c r="AC39">
        <f t="shared" si="11"/>
        <v>-3</v>
      </c>
      <c r="AD39">
        <f t="shared" si="3"/>
        <v>8</v>
      </c>
    </row>
    <row r="40" spans="1:30" x14ac:dyDescent="0.3">
      <c r="A40" s="7" t="s">
        <v>21</v>
      </c>
      <c r="B40" s="3">
        <v>43929</v>
      </c>
      <c r="C40">
        <v>117</v>
      </c>
      <c r="D40">
        <v>53</v>
      </c>
      <c r="E40">
        <v>336</v>
      </c>
      <c r="F40">
        <v>319</v>
      </c>
      <c r="G40">
        <v>76</v>
      </c>
      <c r="H40">
        <v>71</v>
      </c>
      <c r="I40">
        <f>SUM(C40:H40)</f>
        <v>972</v>
      </c>
      <c r="J40">
        <v>531</v>
      </c>
      <c r="K40">
        <v>30</v>
      </c>
      <c r="L40">
        <v>92</v>
      </c>
      <c r="M40">
        <v>49</v>
      </c>
      <c r="N40">
        <f t="shared" si="15"/>
        <v>702</v>
      </c>
      <c r="O40">
        <v>529</v>
      </c>
      <c r="P40">
        <v>5</v>
      </c>
      <c r="Q40">
        <v>127</v>
      </c>
      <c r="R40">
        <f>SUM(O40:Q40)</f>
        <v>661</v>
      </c>
      <c r="S40">
        <v>248</v>
      </c>
      <c r="T40">
        <f t="shared" si="1"/>
        <v>248</v>
      </c>
      <c r="U40">
        <v>141</v>
      </c>
      <c r="V40">
        <f t="shared" si="2"/>
        <v>141</v>
      </c>
      <c r="W40" s="6">
        <f>SUM(I40,N40,R40,T40,V40)</f>
        <v>2724</v>
      </c>
      <c r="X40" s="2"/>
      <c r="Y40">
        <f t="shared" si="7"/>
        <v>-45</v>
      </c>
      <c r="Z40">
        <f t="shared" si="8"/>
        <v>-54</v>
      </c>
      <c r="AA40">
        <f t="shared" si="9"/>
        <v>-52</v>
      </c>
      <c r="AB40">
        <f t="shared" si="10"/>
        <v>-22</v>
      </c>
      <c r="AC40">
        <f t="shared" si="11"/>
        <v>-12</v>
      </c>
      <c r="AD40">
        <f t="shared" si="3"/>
        <v>-185</v>
      </c>
    </row>
  </sheetData>
  <conditionalFormatting sqref="Y1:Y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9" r:id="rId1" xr:uid="{1F3897AF-7FDA-469B-A9CF-8F887DDD46ED}"/>
    <hyperlink ref="A30" r:id="rId2" xr:uid="{492CCA4C-553D-42B7-A483-E0031ABB5740}"/>
    <hyperlink ref="A31" r:id="rId3" xr:uid="{D57C1B43-3D13-4042-B8BB-7064C245D104}"/>
    <hyperlink ref="A32" r:id="rId4" xr:uid="{4A34EBDE-FC0B-426B-9083-61A835B1D150}"/>
    <hyperlink ref="A33" r:id="rId5" xr:uid="{A3FE1993-5173-44EE-9113-23F13305C15D}"/>
    <hyperlink ref="A34" r:id="rId6" xr:uid="{EB80C36F-7107-48B1-AD3F-5767D5F62AAF}"/>
    <hyperlink ref="A35" r:id="rId7" xr:uid="{7A8C46C5-0475-4318-88D7-2900C6C018FF}"/>
    <hyperlink ref="A36" r:id="rId8" xr:uid="{52244C70-6FE0-4879-A562-4C14A66246C7}"/>
    <hyperlink ref="A37" r:id="rId9" xr:uid="{3CD98780-C99F-4D54-B346-A2492DEB4FC6}"/>
    <hyperlink ref="A38" r:id="rId10" xr:uid="{ECC027D4-4821-4993-ADB7-E34902A45BC4}"/>
    <hyperlink ref="A39" r:id="rId11" xr:uid="{769D73AD-74C3-403D-A601-C0ABBA0001C9}"/>
    <hyperlink ref="A40" r:id="rId12" xr:uid="{5B0419C6-400D-4DEA-8CF8-D70AFF7C66A7}"/>
    <hyperlink ref="A27" r:id="rId13" xr:uid="{353DB182-5F6C-4F99-9AF6-BF26D183E37F}"/>
    <hyperlink ref="A28" r:id="rId14" xr:uid="{A93CE3B3-654B-4546-BBD3-579B93FAA5A1}"/>
    <hyperlink ref="A26" r:id="rId15" xr:uid="{84979D74-5695-45BC-99CB-06752FCCB4A6}"/>
    <hyperlink ref="A25" r:id="rId16" xr:uid="{81B61234-46D3-4C90-A37F-3FA295CDFC46}"/>
    <hyperlink ref="A24" r:id="rId17" xr:uid="{B00443AD-6780-45EC-B37F-7B22084A0A98}"/>
    <hyperlink ref="A22" r:id="rId18" xr:uid="{B2971461-DAFE-45A9-AC8E-EC8B1703CAE5}"/>
    <hyperlink ref="A21" r:id="rId19" xr:uid="{816B2FE4-7192-4C0F-B2E2-CE71D04FE05E}"/>
    <hyperlink ref="A20" r:id="rId20" xr:uid="{5C5F3737-FADF-4F74-BE8C-C72C5DA936BB}"/>
    <hyperlink ref="A19" r:id="rId21" xr:uid="{24B1C345-5816-4A25-9C01-C087C4BFB7E5}"/>
    <hyperlink ref="A18" r:id="rId22" xr:uid="{95A7E8A2-B39B-4A2F-9C63-6DDAC7BA2418}"/>
    <hyperlink ref="A17" r:id="rId23" xr:uid="{732EB742-5758-4744-8809-A0C6962115AB}"/>
    <hyperlink ref="A16" r:id="rId24" xr:uid="{5C4519F0-18A5-4B04-8E7D-3B253AA28510}"/>
    <hyperlink ref="A15" r:id="rId25" xr:uid="{AD753868-F1F3-4389-8878-B28E72DB780C}"/>
    <hyperlink ref="A14" r:id="rId26" xr:uid="{2BB7F25E-A1F3-4DB5-938C-63E47888A314}"/>
    <hyperlink ref="A11" r:id="rId27" xr:uid="{2C5F5599-006D-484C-A0E1-6D749875BA2F}"/>
    <hyperlink ref="A12" r:id="rId28" xr:uid="{41F3950C-9526-4A0D-8802-47B289D74C72}"/>
    <hyperlink ref="A10" r:id="rId29" xr:uid="{9A933D02-EECF-4CD8-9391-8875A6DCC576}"/>
    <hyperlink ref="A9" r:id="rId30" xr:uid="{CC8E3B7C-326F-4B09-896F-16FB612B1EA6}"/>
    <hyperlink ref="A8" r:id="rId31" xr:uid="{BC3070EF-6A4E-4937-B427-CE47B1E4F715}"/>
    <hyperlink ref="A7" r:id="rId32" xr:uid="{5BD3DE38-267E-402A-BF66-1ED6E2A9096F}"/>
    <hyperlink ref="A6" r:id="rId33" xr:uid="{B470F06E-D4DB-4E78-9B1E-FE4C801EC339}"/>
    <hyperlink ref="A5" r:id="rId34" xr:uid="{69726186-BF53-4665-B9B6-F88E9DAEB920}"/>
    <hyperlink ref="A2" r:id="rId35" xr:uid="{5A5A120C-93F0-4B69-AD97-6F2E2F167166}"/>
    <hyperlink ref="A3" r:id="rId36" xr:uid="{DA0D69EF-E656-42FB-9D45-E9FA90255DCE}"/>
    <hyperlink ref="A4" r:id="rId37" xr:uid="{0C518EB2-D347-4A66-859D-31CBB7FE158B}"/>
    <hyperlink ref="A13" r:id="rId38" xr:uid="{472003E8-70D0-4830-83AD-71BB91B35E66}"/>
  </hyperlinks>
  <pageMargins left="0.7" right="0.7" top="0.75" bottom="0.75" header="0.3" footer="0.3"/>
  <ignoredErrors>
    <ignoredError sqref="R40 R38:R39 R33:R36 R30:R31 I38:I40 I37 I35:I36 I33:I34 I24:I32" formulaRange="1"/>
  </ignoredError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2E89-2D29-4AC5-A952-80CEADD63241}">
  <sheetPr codeName="Hoja2"/>
  <dimension ref="A1:CA65"/>
  <sheetViews>
    <sheetView workbookViewId="0">
      <pane xSplit="1" topLeftCell="BQ1" activePane="topRight" state="frozen"/>
      <selection pane="topRight" activeCell="BV35" sqref="BV35"/>
    </sheetView>
  </sheetViews>
  <sheetFormatPr baseColWidth="10" defaultRowHeight="14.4" outlineLevelRow="1" x14ac:dyDescent="0.3"/>
  <cols>
    <col min="1" max="1" width="19.6640625" bestFit="1" customWidth="1"/>
    <col min="2" max="32" width="6.88671875" bestFit="1" customWidth="1"/>
    <col min="33" max="49" width="6.33203125" bestFit="1" customWidth="1"/>
    <col min="50" max="50" width="6.5546875" customWidth="1"/>
    <col min="51" max="55" width="6.33203125" bestFit="1" customWidth="1"/>
    <col min="56" max="78" width="6.33203125" customWidth="1"/>
    <col min="79" max="79" width="6.33203125" bestFit="1" customWidth="1"/>
  </cols>
  <sheetData>
    <row r="1" spans="1:79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22">
        <v>43962</v>
      </c>
      <c r="BV1" s="22">
        <v>43963</v>
      </c>
      <c r="BW1" s="22"/>
      <c r="BX1" s="22"/>
      <c r="BY1" s="22"/>
      <c r="BZ1" s="22"/>
      <c r="CA1" s="22"/>
    </row>
    <row r="2" spans="1:79" x14ac:dyDescent="0.3">
      <c r="A2" s="2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</row>
    <row r="3" spans="1:79" x14ac:dyDescent="0.3">
      <c r="A3" s="39" t="s">
        <v>113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</row>
    <row r="4" spans="1:79" hidden="1" outlineLevel="1" x14ac:dyDescent="0.3">
      <c r="A4" s="52" t="s">
        <v>51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93</v>
      </c>
      <c r="Y4" s="20">
        <v>109</v>
      </c>
      <c r="Z4" s="20">
        <v>117</v>
      </c>
      <c r="AA4" s="20">
        <v>111</v>
      </c>
      <c r="AB4" s="20">
        <v>125</v>
      </c>
      <c r="AC4" s="20">
        <v>134</v>
      </c>
      <c r="AD4" s="20">
        <v>133</v>
      </c>
      <c r="AE4" s="20">
        <v>148</v>
      </c>
      <c r="AF4" s="20">
        <v>142</v>
      </c>
      <c r="AG4" s="20">
        <v>141</v>
      </c>
      <c r="AH4" s="20">
        <v>144</v>
      </c>
      <c r="AI4" s="20">
        <v>144</v>
      </c>
      <c r="AJ4" s="20">
        <v>143</v>
      </c>
      <c r="AK4" s="20">
        <v>127</v>
      </c>
      <c r="AL4" s="20">
        <v>114</v>
      </c>
      <c r="AM4" s="20">
        <v>120</v>
      </c>
      <c r="AN4" s="20">
        <v>117</v>
      </c>
      <c r="AO4" s="20">
        <v>116</v>
      </c>
      <c r="AP4" s="20">
        <v>99</v>
      </c>
      <c r="AQ4" s="20">
        <v>92</v>
      </c>
      <c r="AR4" s="20">
        <v>81</v>
      </c>
      <c r="AS4" s="20">
        <v>85</v>
      </c>
      <c r="AT4" s="20">
        <v>78</v>
      </c>
      <c r="AU4" s="20">
        <v>78</v>
      </c>
      <c r="AV4" s="20">
        <v>69</v>
      </c>
      <c r="AW4" s="20">
        <v>61</v>
      </c>
      <c r="AX4" s="20">
        <v>61</v>
      </c>
      <c r="AY4" s="20">
        <v>54</v>
      </c>
      <c r="AZ4" s="20">
        <v>53</v>
      </c>
      <c r="BA4" s="20">
        <v>52</v>
      </c>
      <c r="BB4" s="20">
        <v>48</v>
      </c>
      <c r="BC4" s="20">
        <v>38</v>
      </c>
      <c r="BD4" s="20">
        <v>40</v>
      </c>
      <c r="BE4" s="20">
        <v>34</v>
      </c>
      <c r="BF4" s="20">
        <v>27</v>
      </c>
      <c r="BG4" s="20">
        <v>29</v>
      </c>
      <c r="BH4" s="20">
        <v>28</v>
      </c>
      <c r="BI4" s="20">
        <v>31</v>
      </c>
      <c r="BJ4" s="20">
        <v>26</v>
      </c>
      <c r="BK4" s="20">
        <v>26</v>
      </c>
      <c r="BL4" s="20">
        <v>26</v>
      </c>
      <c r="BM4" s="20">
        <v>28</v>
      </c>
      <c r="BN4" s="20">
        <v>28</v>
      </c>
      <c r="BO4" s="20">
        <v>31</v>
      </c>
      <c r="BP4" s="20">
        <v>33</v>
      </c>
      <c r="BQ4" s="20">
        <v>32</v>
      </c>
      <c r="BR4" s="20">
        <v>30</v>
      </c>
      <c r="BS4" s="20">
        <v>31</v>
      </c>
      <c r="BT4" s="20">
        <v>28</v>
      </c>
      <c r="BU4" s="20">
        <v>28</v>
      </c>
      <c r="BV4" s="20">
        <v>30</v>
      </c>
      <c r="BW4" s="20">
        <v>33</v>
      </c>
      <c r="BX4" s="20"/>
      <c r="BY4" s="20"/>
      <c r="BZ4" s="20"/>
      <c r="CA4" s="20"/>
    </row>
    <row r="5" spans="1:79" hidden="1" outlineLevel="1" x14ac:dyDescent="0.3">
      <c r="A5" s="52" t="s">
        <v>52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20"/>
      <c r="O5" s="20"/>
      <c r="P5" s="20"/>
      <c r="Q5" s="20"/>
      <c r="R5" s="20"/>
      <c r="S5" s="20"/>
      <c r="T5" s="20"/>
      <c r="U5" s="20"/>
      <c r="V5" s="20"/>
      <c r="W5" s="20"/>
      <c r="X5" s="20">
        <v>23</v>
      </c>
      <c r="Y5" s="20">
        <v>30</v>
      </c>
      <c r="Z5" s="20">
        <v>38</v>
      </c>
      <c r="AA5" s="20">
        <v>34</v>
      </c>
      <c r="AB5" s="20">
        <v>41</v>
      </c>
      <c r="AC5" s="20">
        <v>51</v>
      </c>
      <c r="AD5" s="20">
        <v>56</v>
      </c>
      <c r="AE5" s="20">
        <v>63</v>
      </c>
      <c r="AF5" s="20">
        <v>65</v>
      </c>
      <c r="AG5" s="20">
        <v>68</v>
      </c>
      <c r="AH5" s="20">
        <v>64</v>
      </c>
      <c r="AI5" s="20">
        <v>65</v>
      </c>
      <c r="AJ5" s="20">
        <v>61</v>
      </c>
      <c r="AK5" s="20">
        <v>53</v>
      </c>
      <c r="AL5" s="20">
        <v>53</v>
      </c>
      <c r="AM5" s="20">
        <v>53</v>
      </c>
      <c r="AN5" s="20">
        <v>53</v>
      </c>
      <c r="AO5" s="20">
        <v>48</v>
      </c>
      <c r="AP5" s="20">
        <v>48</v>
      </c>
      <c r="AQ5" s="20">
        <v>37</v>
      </c>
      <c r="AR5" s="20">
        <v>35</v>
      </c>
      <c r="AS5" s="20">
        <v>36</v>
      </c>
      <c r="AT5" s="20">
        <v>35</v>
      </c>
      <c r="AU5" s="20">
        <v>34</v>
      </c>
      <c r="AV5" s="20">
        <v>32</v>
      </c>
      <c r="AW5" s="20">
        <v>22</v>
      </c>
      <c r="AX5" s="20">
        <v>21</v>
      </c>
      <c r="AY5" s="20">
        <v>17</v>
      </c>
      <c r="AZ5" s="20">
        <v>20</v>
      </c>
      <c r="BA5" s="20">
        <v>18</v>
      </c>
      <c r="BB5" s="20">
        <v>20</v>
      </c>
      <c r="BC5" s="20">
        <v>19</v>
      </c>
      <c r="BD5" s="20">
        <v>14</v>
      </c>
      <c r="BE5" s="20">
        <v>13</v>
      </c>
      <c r="BF5" s="20">
        <v>13</v>
      </c>
      <c r="BG5" s="20">
        <v>14</v>
      </c>
      <c r="BH5" s="20">
        <v>11</v>
      </c>
      <c r="BI5" s="20">
        <v>15</v>
      </c>
      <c r="BJ5" s="20">
        <v>14</v>
      </c>
      <c r="BK5" s="20">
        <v>11</v>
      </c>
      <c r="BL5" s="20">
        <v>11</v>
      </c>
      <c r="BM5" s="20">
        <v>6</v>
      </c>
      <c r="BN5" s="20">
        <v>6</v>
      </c>
      <c r="BO5" s="20">
        <v>5</v>
      </c>
      <c r="BP5" s="20">
        <v>3</v>
      </c>
      <c r="BQ5" s="20">
        <v>4</v>
      </c>
      <c r="BR5" s="20">
        <v>6</v>
      </c>
      <c r="BS5" s="20">
        <v>6</v>
      </c>
      <c r="BT5" s="20">
        <v>6</v>
      </c>
      <c r="BU5" s="20">
        <v>6</v>
      </c>
      <c r="BV5" s="20">
        <v>6</v>
      </c>
      <c r="BW5" s="20">
        <v>8</v>
      </c>
      <c r="BX5" s="20"/>
      <c r="BY5" s="20"/>
      <c r="BZ5" s="20"/>
      <c r="CA5" s="20"/>
    </row>
    <row r="6" spans="1:79" hidden="1" outlineLevel="1" x14ac:dyDescent="0.3">
      <c r="A6" s="52" t="s">
        <v>53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20"/>
      <c r="O6" s="20"/>
      <c r="P6" s="20"/>
      <c r="Q6" s="20"/>
      <c r="R6" s="20"/>
      <c r="S6" s="20"/>
      <c r="T6" s="20"/>
      <c r="U6" s="20"/>
      <c r="V6" s="20"/>
      <c r="W6" s="20"/>
      <c r="X6" s="20">
        <v>106</v>
      </c>
      <c r="Y6" s="20">
        <v>116</v>
      </c>
      <c r="Z6" s="20">
        <v>132</v>
      </c>
      <c r="AA6" s="20">
        <v>253</v>
      </c>
      <c r="AB6" s="20">
        <v>299</v>
      </c>
      <c r="AC6" s="20">
        <v>351</v>
      </c>
      <c r="AD6" s="20">
        <v>328</v>
      </c>
      <c r="AE6" s="20">
        <v>383</v>
      </c>
      <c r="AF6" s="20">
        <v>372</v>
      </c>
      <c r="AG6" s="20">
        <v>390</v>
      </c>
      <c r="AH6" s="20">
        <v>374</v>
      </c>
      <c r="AI6" s="20">
        <v>379</v>
      </c>
      <c r="AJ6" s="20">
        <v>360</v>
      </c>
      <c r="AK6" s="20">
        <v>334</v>
      </c>
      <c r="AL6" s="20">
        <v>344</v>
      </c>
      <c r="AM6" s="20">
        <v>349</v>
      </c>
      <c r="AN6" s="20">
        <v>336</v>
      </c>
      <c r="AO6" s="20">
        <v>304</v>
      </c>
      <c r="AP6" s="20">
        <v>270</v>
      </c>
      <c r="AQ6" s="20">
        <v>245</v>
      </c>
      <c r="AR6" s="20">
        <v>226</v>
      </c>
      <c r="AS6" s="20">
        <v>243</v>
      </c>
      <c r="AT6" s="20">
        <v>244</v>
      </c>
      <c r="AU6" s="20">
        <v>236</v>
      </c>
      <c r="AV6" s="20">
        <v>219</v>
      </c>
      <c r="AW6" s="20">
        <v>200</v>
      </c>
      <c r="AX6" s="20">
        <v>195</v>
      </c>
      <c r="AY6" s="20">
        <v>191</v>
      </c>
      <c r="AZ6" s="20">
        <v>192</v>
      </c>
      <c r="BA6" s="20">
        <v>192</v>
      </c>
      <c r="BB6" s="20">
        <v>177</v>
      </c>
      <c r="BC6" s="20">
        <v>182</v>
      </c>
      <c r="BD6" s="20">
        <v>164</v>
      </c>
      <c r="BE6" s="20">
        <v>151</v>
      </c>
      <c r="BF6" s="20">
        <v>131</v>
      </c>
      <c r="BG6" s="20">
        <v>128</v>
      </c>
      <c r="BH6" s="20">
        <v>129</v>
      </c>
      <c r="BI6" s="20">
        <v>114</v>
      </c>
      <c r="BJ6" s="20">
        <v>103</v>
      </c>
      <c r="BK6" s="20">
        <v>99</v>
      </c>
      <c r="BL6" s="20">
        <v>90</v>
      </c>
      <c r="BM6" s="20">
        <v>94</v>
      </c>
      <c r="BN6" s="20">
        <v>85</v>
      </c>
      <c r="BO6" s="20">
        <v>87</v>
      </c>
      <c r="BP6" s="20">
        <v>88</v>
      </c>
      <c r="BQ6" s="20">
        <v>93</v>
      </c>
      <c r="BR6" s="20">
        <v>80</v>
      </c>
      <c r="BS6" s="20">
        <v>75</v>
      </c>
      <c r="BT6" s="20">
        <v>61</v>
      </c>
      <c r="BU6" s="20">
        <v>61</v>
      </c>
      <c r="BV6" s="20">
        <v>53</v>
      </c>
      <c r="BW6" s="20">
        <v>41</v>
      </c>
      <c r="BX6" s="20"/>
      <c r="BY6" s="20"/>
      <c r="BZ6" s="20"/>
      <c r="CA6" s="20"/>
    </row>
    <row r="7" spans="1:79" hidden="1" outlineLevel="1" x14ac:dyDescent="0.3">
      <c r="A7" s="52" t="s">
        <v>54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20"/>
      <c r="O7" s="20"/>
      <c r="P7" s="20"/>
      <c r="Q7" s="20"/>
      <c r="R7" s="20"/>
      <c r="S7" s="20"/>
      <c r="T7" s="20"/>
      <c r="U7" s="20"/>
      <c r="V7" s="20"/>
      <c r="W7" s="20"/>
      <c r="X7" s="20">
        <v>175</v>
      </c>
      <c r="Y7" s="20">
        <v>207</v>
      </c>
      <c r="Z7" s="20">
        <v>213</v>
      </c>
      <c r="AA7" s="20">
        <v>213</v>
      </c>
      <c r="AB7" s="20">
        <v>299</v>
      </c>
      <c r="AC7" s="20">
        <v>326</v>
      </c>
      <c r="AD7" s="20">
        <v>342</v>
      </c>
      <c r="AE7" s="20">
        <v>353</v>
      </c>
      <c r="AF7" s="20">
        <v>383</v>
      </c>
      <c r="AG7" s="20">
        <v>391</v>
      </c>
      <c r="AH7" s="20">
        <v>389</v>
      </c>
      <c r="AI7" s="20">
        <v>394</v>
      </c>
      <c r="AJ7" s="20">
        <v>423</v>
      </c>
      <c r="AK7" s="20">
        <v>378</v>
      </c>
      <c r="AL7" s="20">
        <v>350</v>
      </c>
      <c r="AM7" s="20">
        <v>336</v>
      </c>
      <c r="AN7" s="20">
        <v>319</v>
      </c>
      <c r="AO7" s="20">
        <v>290</v>
      </c>
      <c r="AP7" s="20">
        <v>261</v>
      </c>
      <c r="AQ7" s="20">
        <v>238</v>
      </c>
      <c r="AR7" s="20">
        <v>229</v>
      </c>
      <c r="AS7" s="20">
        <v>221</v>
      </c>
      <c r="AT7" s="20">
        <v>203</v>
      </c>
      <c r="AU7" s="20">
        <v>184</v>
      </c>
      <c r="AV7" s="20">
        <v>183</v>
      </c>
      <c r="AW7" s="20">
        <v>181</v>
      </c>
      <c r="AX7" s="20">
        <v>171</v>
      </c>
      <c r="AY7" s="20">
        <v>158</v>
      </c>
      <c r="AZ7" s="20">
        <v>147</v>
      </c>
      <c r="BA7" s="20">
        <v>142</v>
      </c>
      <c r="BB7" s="20">
        <v>140</v>
      </c>
      <c r="BC7" s="20">
        <v>140</v>
      </c>
      <c r="BD7" s="20">
        <v>136</v>
      </c>
      <c r="BE7" s="20">
        <v>137</v>
      </c>
      <c r="BF7" s="20">
        <v>131</v>
      </c>
      <c r="BG7" s="20">
        <v>123</v>
      </c>
      <c r="BH7" s="20">
        <v>121</v>
      </c>
      <c r="BI7" s="20">
        <v>124</v>
      </c>
      <c r="BJ7" s="20">
        <v>121</v>
      </c>
      <c r="BK7" s="20">
        <v>112</v>
      </c>
      <c r="BL7" s="20">
        <v>104</v>
      </c>
      <c r="BM7" s="20">
        <v>101</v>
      </c>
      <c r="BN7" s="20">
        <v>98</v>
      </c>
      <c r="BO7" s="20">
        <v>94</v>
      </c>
      <c r="BP7" s="20">
        <v>93</v>
      </c>
      <c r="BQ7" s="20">
        <v>92</v>
      </c>
      <c r="BR7" s="20">
        <v>93</v>
      </c>
      <c r="BS7" s="20">
        <v>90</v>
      </c>
      <c r="BT7" s="20">
        <v>66</v>
      </c>
      <c r="BU7" s="20">
        <v>67</v>
      </c>
      <c r="BV7" s="20">
        <v>67</v>
      </c>
      <c r="BW7" s="20">
        <v>50</v>
      </c>
      <c r="BX7" s="20"/>
      <c r="BY7" s="20"/>
      <c r="BZ7" s="20"/>
      <c r="CA7" s="20"/>
    </row>
    <row r="8" spans="1:79" hidden="1" outlineLevel="1" x14ac:dyDescent="0.3">
      <c r="A8" s="52" t="s">
        <v>55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20"/>
      <c r="O8" s="20"/>
      <c r="P8" s="20"/>
      <c r="Q8" s="20"/>
      <c r="R8" s="20"/>
      <c r="S8" s="20"/>
      <c r="T8" s="20"/>
      <c r="U8" s="20"/>
      <c r="V8" s="20"/>
      <c r="W8" s="20"/>
      <c r="X8" s="20">
        <v>18</v>
      </c>
      <c r="Y8" s="20">
        <v>40</v>
      </c>
      <c r="Z8" s="20">
        <v>36</v>
      </c>
      <c r="AA8" s="20">
        <v>48</v>
      </c>
      <c r="AB8" s="20">
        <v>97</v>
      </c>
      <c r="AC8" s="20">
        <v>96</v>
      </c>
      <c r="AD8" s="20">
        <v>111</v>
      </c>
      <c r="AE8" s="20">
        <v>112</v>
      </c>
      <c r="AF8" s="20">
        <v>112</v>
      </c>
      <c r="AG8" s="20">
        <v>117</v>
      </c>
      <c r="AH8" s="20">
        <v>121</v>
      </c>
      <c r="AI8" s="20">
        <v>122</v>
      </c>
      <c r="AJ8" s="20">
        <v>106</v>
      </c>
      <c r="AK8" s="20">
        <v>89</v>
      </c>
      <c r="AL8" s="20">
        <v>80</v>
      </c>
      <c r="AM8" s="20">
        <v>78</v>
      </c>
      <c r="AN8" s="20">
        <v>76</v>
      </c>
      <c r="AO8" s="20">
        <v>74</v>
      </c>
      <c r="AP8" s="20">
        <v>60</v>
      </c>
      <c r="AQ8" s="20">
        <v>64</v>
      </c>
      <c r="AR8" s="20">
        <v>52</v>
      </c>
      <c r="AS8" s="20">
        <v>54</v>
      </c>
      <c r="AT8" s="20">
        <v>50</v>
      </c>
      <c r="AU8" s="20">
        <v>50</v>
      </c>
      <c r="AV8" s="20">
        <v>44</v>
      </c>
      <c r="AW8" s="20">
        <v>37</v>
      </c>
      <c r="AX8" s="20">
        <v>38</v>
      </c>
      <c r="AY8" s="20">
        <v>28</v>
      </c>
      <c r="AZ8" s="20">
        <v>29</v>
      </c>
      <c r="BA8" s="20">
        <v>33</v>
      </c>
      <c r="BB8" s="20">
        <v>23</v>
      </c>
      <c r="BC8" s="20">
        <v>21</v>
      </c>
      <c r="BD8" s="20">
        <v>14</v>
      </c>
      <c r="BE8" s="20">
        <v>18</v>
      </c>
      <c r="BF8" s="20">
        <v>15</v>
      </c>
      <c r="BG8" s="20">
        <v>13</v>
      </c>
      <c r="BH8" s="20">
        <v>13</v>
      </c>
      <c r="BI8" s="20">
        <v>14</v>
      </c>
      <c r="BJ8" s="20">
        <v>13</v>
      </c>
      <c r="BK8" s="20">
        <v>17</v>
      </c>
      <c r="BL8" s="20">
        <v>5</v>
      </c>
      <c r="BM8" s="20">
        <v>6</v>
      </c>
      <c r="BN8" s="20">
        <v>5</v>
      </c>
      <c r="BO8" s="20">
        <v>6</v>
      </c>
      <c r="BP8" s="20">
        <v>6</v>
      </c>
      <c r="BQ8" s="20">
        <v>5</v>
      </c>
      <c r="BR8" s="20">
        <v>3</v>
      </c>
      <c r="BS8" s="20">
        <v>2</v>
      </c>
      <c r="BT8" s="20">
        <v>2</v>
      </c>
      <c r="BU8" s="20">
        <v>2</v>
      </c>
      <c r="BV8" s="20">
        <v>2</v>
      </c>
      <c r="BW8" s="20">
        <v>2</v>
      </c>
      <c r="BX8" s="20"/>
      <c r="BY8" s="20"/>
      <c r="BZ8" s="20"/>
      <c r="CA8" s="20"/>
    </row>
    <row r="9" spans="1:79" hidden="1" outlineLevel="1" x14ac:dyDescent="0.3">
      <c r="A9" s="52" t="s">
        <v>56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v>40</v>
      </c>
      <c r="Y9" s="20">
        <v>46</v>
      </c>
      <c r="Z9" s="20">
        <v>51</v>
      </c>
      <c r="AA9" s="20">
        <v>51</v>
      </c>
      <c r="AB9" s="20">
        <v>53</v>
      </c>
      <c r="AC9" s="20">
        <v>54</v>
      </c>
      <c r="AD9" s="20">
        <v>79</v>
      </c>
      <c r="AE9" s="20">
        <v>71</v>
      </c>
      <c r="AF9" s="20">
        <v>73</v>
      </c>
      <c r="AG9" s="20">
        <v>92</v>
      </c>
      <c r="AH9" s="20">
        <v>78</v>
      </c>
      <c r="AI9" s="20">
        <v>78</v>
      </c>
      <c r="AJ9" s="20">
        <v>76</v>
      </c>
      <c r="AK9" s="20">
        <v>89</v>
      </c>
      <c r="AL9" s="20">
        <v>77</v>
      </c>
      <c r="AM9" s="20">
        <v>81</v>
      </c>
      <c r="AN9" s="20">
        <v>71</v>
      </c>
      <c r="AO9" s="20">
        <v>71</v>
      </c>
      <c r="AP9" s="20">
        <v>66</v>
      </c>
      <c r="AQ9" s="20">
        <v>60</v>
      </c>
      <c r="AR9" s="20">
        <v>57</v>
      </c>
      <c r="AS9" s="20">
        <v>60</v>
      </c>
      <c r="AT9" s="20">
        <v>53</v>
      </c>
      <c r="AU9" s="20">
        <v>54</v>
      </c>
      <c r="AV9" s="20">
        <v>47</v>
      </c>
      <c r="AW9" s="20">
        <v>48</v>
      </c>
      <c r="AX9" s="20">
        <v>49</v>
      </c>
      <c r="AY9" s="20">
        <v>45</v>
      </c>
      <c r="AZ9" s="20">
        <v>46</v>
      </c>
      <c r="BA9" s="20">
        <v>41</v>
      </c>
      <c r="BB9" s="20">
        <v>40</v>
      </c>
      <c r="BC9" s="20">
        <v>38</v>
      </c>
      <c r="BD9" s="20">
        <v>37</v>
      </c>
      <c r="BE9" s="20">
        <v>34</v>
      </c>
      <c r="BF9" s="20">
        <v>28</v>
      </c>
      <c r="BG9" s="20">
        <v>28</v>
      </c>
      <c r="BH9" s="20">
        <v>28</v>
      </c>
      <c r="BI9" s="20">
        <v>26</v>
      </c>
      <c r="BJ9" s="20">
        <v>21</v>
      </c>
      <c r="BK9" s="20">
        <v>16</v>
      </c>
      <c r="BL9" s="20">
        <v>15</v>
      </c>
      <c r="BM9" s="20">
        <v>15</v>
      </c>
      <c r="BN9" s="20">
        <v>14</v>
      </c>
      <c r="BO9" s="20">
        <v>15</v>
      </c>
      <c r="BP9" s="20">
        <v>17</v>
      </c>
      <c r="BQ9" s="20">
        <v>26</v>
      </c>
      <c r="BR9" s="20">
        <v>19</v>
      </c>
      <c r="BS9" s="20">
        <v>16</v>
      </c>
      <c r="BT9" s="20">
        <v>14</v>
      </c>
      <c r="BU9" s="20">
        <v>15</v>
      </c>
      <c r="BV9" s="20">
        <v>15</v>
      </c>
      <c r="BW9" s="20">
        <v>16</v>
      </c>
      <c r="BX9" s="20"/>
      <c r="BY9" s="20"/>
      <c r="BZ9" s="20"/>
      <c r="CA9" s="20"/>
    </row>
    <row r="10" spans="1:79" collapsed="1" x14ac:dyDescent="0.3">
      <c r="A10" s="2" t="s">
        <v>3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30"/>
      <c r="O10" s="30"/>
      <c r="P10" s="30"/>
      <c r="Q10" s="30"/>
      <c r="R10" s="30">
        <v>61</v>
      </c>
      <c r="S10" s="30">
        <v>73</v>
      </c>
      <c r="T10" s="30">
        <v>94</v>
      </c>
      <c r="U10" s="30">
        <v>141</v>
      </c>
      <c r="V10" s="30">
        <v>190</v>
      </c>
      <c r="W10" s="30"/>
      <c r="X10" s="30">
        <f t="shared" ref="X10:AO10" si="0">SUM(X4:X9)</f>
        <v>455</v>
      </c>
      <c r="Y10" s="30">
        <f t="shared" si="0"/>
        <v>548</v>
      </c>
      <c r="Z10" s="30">
        <f t="shared" si="0"/>
        <v>587</v>
      </c>
      <c r="AA10" s="30">
        <f t="shared" si="0"/>
        <v>710</v>
      </c>
      <c r="AB10" s="30">
        <f t="shared" si="0"/>
        <v>914</v>
      </c>
      <c r="AC10" s="30">
        <f t="shared" si="0"/>
        <v>1012</v>
      </c>
      <c r="AD10" s="30">
        <f t="shared" si="0"/>
        <v>1049</v>
      </c>
      <c r="AE10" s="30">
        <f t="shared" si="0"/>
        <v>1130</v>
      </c>
      <c r="AF10" s="30">
        <f t="shared" si="0"/>
        <v>1147</v>
      </c>
      <c r="AG10" s="30">
        <f t="shared" si="0"/>
        <v>1199</v>
      </c>
      <c r="AH10" s="30">
        <f t="shared" si="0"/>
        <v>1170</v>
      </c>
      <c r="AI10" s="30">
        <f t="shared" si="0"/>
        <v>1182</v>
      </c>
      <c r="AJ10" s="30">
        <f t="shared" si="0"/>
        <v>1169</v>
      </c>
      <c r="AK10" s="30">
        <f t="shared" si="0"/>
        <v>1070</v>
      </c>
      <c r="AL10" s="30">
        <f t="shared" si="0"/>
        <v>1018</v>
      </c>
      <c r="AM10" s="30">
        <f t="shared" si="0"/>
        <v>1017</v>
      </c>
      <c r="AN10" s="30">
        <f t="shared" si="0"/>
        <v>972</v>
      </c>
      <c r="AO10" s="30">
        <f t="shared" si="0"/>
        <v>903</v>
      </c>
      <c r="AP10" s="30">
        <f t="shared" ref="AP10:BW10" si="1">SUM(AP4:AP9)</f>
        <v>804</v>
      </c>
      <c r="AQ10" s="30">
        <f t="shared" si="1"/>
        <v>736</v>
      </c>
      <c r="AR10" s="30">
        <f t="shared" si="1"/>
        <v>680</v>
      </c>
      <c r="AS10" s="30">
        <f t="shared" si="1"/>
        <v>699</v>
      </c>
      <c r="AT10" s="30">
        <f t="shared" si="1"/>
        <v>663</v>
      </c>
      <c r="AU10" s="30">
        <f t="shared" si="1"/>
        <v>636</v>
      </c>
      <c r="AV10" s="30">
        <f t="shared" si="1"/>
        <v>594</v>
      </c>
      <c r="AW10" s="30">
        <f t="shared" si="1"/>
        <v>549</v>
      </c>
      <c r="AX10" s="30">
        <f t="shared" si="1"/>
        <v>535</v>
      </c>
      <c r="AY10" s="30">
        <f t="shared" si="1"/>
        <v>493</v>
      </c>
      <c r="AZ10" s="30">
        <f t="shared" si="1"/>
        <v>487</v>
      </c>
      <c r="BA10" s="30">
        <f t="shared" si="1"/>
        <v>478</v>
      </c>
      <c r="BB10" s="30">
        <f t="shared" si="1"/>
        <v>448</v>
      </c>
      <c r="BC10" s="30">
        <f t="shared" si="1"/>
        <v>438</v>
      </c>
      <c r="BD10" s="30">
        <f t="shared" si="1"/>
        <v>405</v>
      </c>
      <c r="BE10" s="30">
        <f t="shared" si="1"/>
        <v>387</v>
      </c>
      <c r="BF10" s="30">
        <f t="shared" si="1"/>
        <v>345</v>
      </c>
      <c r="BG10" s="30">
        <f t="shared" si="1"/>
        <v>335</v>
      </c>
      <c r="BH10" s="30">
        <f t="shared" si="1"/>
        <v>330</v>
      </c>
      <c r="BI10" s="30">
        <f t="shared" si="1"/>
        <v>324</v>
      </c>
      <c r="BJ10" s="30">
        <f t="shared" si="1"/>
        <v>298</v>
      </c>
      <c r="BK10" s="30">
        <f t="shared" si="1"/>
        <v>281</v>
      </c>
      <c r="BL10" s="30">
        <f t="shared" si="1"/>
        <v>251</v>
      </c>
      <c r="BM10" s="30">
        <f t="shared" si="1"/>
        <v>250</v>
      </c>
      <c r="BN10" s="30">
        <f t="shared" si="1"/>
        <v>236</v>
      </c>
      <c r="BO10" s="30">
        <f t="shared" si="1"/>
        <v>238</v>
      </c>
      <c r="BP10" s="30">
        <f t="shared" si="1"/>
        <v>240</v>
      </c>
      <c r="BQ10" s="30">
        <f t="shared" si="1"/>
        <v>252</v>
      </c>
      <c r="BR10" s="30">
        <f t="shared" si="1"/>
        <v>231</v>
      </c>
      <c r="BS10" s="30">
        <f t="shared" si="1"/>
        <v>220</v>
      </c>
      <c r="BT10" s="30">
        <f t="shared" si="1"/>
        <v>177</v>
      </c>
      <c r="BU10" s="30">
        <f t="shared" si="1"/>
        <v>179</v>
      </c>
      <c r="BV10" s="30">
        <f t="shared" si="1"/>
        <v>173</v>
      </c>
      <c r="BW10" s="30">
        <f t="shared" si="1"/>
        <v>150</v>
      </c>
      <c r="BX10" s="30"/>
      <c r="BY10" s="30"/>
      <c r="BZ10" s="30"/>
      <c r="CA10" s="30"/>
    </row>
    <row r="11" spans="1:79" hidden="1" outlineLevel="1" x14ac:dyDescent="0.3">
      <c r="A11" s="52" t="s">
        <v>57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249</v>
      </c>
      <c r="Y11" s="20">
        <v>286</v>
      </c>
      <c r="Z11" s="20">
        <v>323</v>
      </c>
      <c r="AA11" s="20">
        <v>398</v>
      </c>
      <c r="AB11" s="20">
        <v>424</v>
      </c>
      <c r="AC11" s="20">
        <v>492</v>
      </c>
      <c r="AD11" s="20">
        <v>502</v>
      </c>
      <c r="AE11" s="20">
        <v>551</v>
      </c>
      <c r="AF11" s="20">
        <v>576</v>
      </c>
      <c r="AG11" s="20">
        <v>545</v>
      </c>
      <c r="AH11" s="20">
        <v>554</v>
      </c>
      <c r="AI11" s="20">
        <v>570</v>
      </c>
      <c r="AJ11" s="20">
        <v>585</v>
      </c>
      <c r="AK11" s="20">
        <v>575</v>
      </c>
      <c r="AL11" s="20">
        <v>577</v>
      </c>
      <c r="AM11" s="20">
        <v>568</v>
      </c>
      <c r="AN11" s="20">
        <v>531</v>
      </c>
      <c r="AO11" s="20">
        <v>489</v>
      </c>
      <c r="AP11" s="20">
        <v>460</v>
      </c>
      <c r="AQ11" s="20">
        <v>435</v>
      </c>
      <c r="AR11" s="20">
        <v>395</v>
      </c>
      <c r="AS11" s="20">
        <v>372</v>
      </c>
      <c r="AT11" s="20">
        <v>333</v>
      </c>
      <c r="AU11" s="20">
        <v>311</v>
      </c>
      <c r="AV11" s="20">
        <v>288</v>
      </c>
      <c r="AW11" s="20">
        <v>288</v>
      </c>
      <c r="AX11" s="20">
        <v>270</v>
      </c>
      <c r="AY11" s="20">
        <v>228</v>
      </c>
      <c r="AZ11" s="20">
        <v>226</v>
      </c>
      <c r="BA11" s="20">
        <v>233</v>
      </c>
      <c r="BB11" s="20">
        <v>221</v>
      </c>
      <c r="BC11" s="20">
        <v>209</v>
      </c>
      <c r="BD11" s="20">
        <v>201</v>
      </c>
      <c r="BE11" s="20">
        <v>188</v>
      </c>
      <c r="BF11" s="20">
        <v>175</v>
      </c>
      <c r="BG11" s="20">
        <v>157</v>
      </c>
      <c r="BH11" s="20">
        <v>164</v>
      </c>
      <c r="BI11" s="20">
        <v>157</v>
      </c>
      <c r="BJ11" s="20">
        <v>150</v>
      </c>
      <c r="BK11" s="20">
        <v>138</v>
      </c>
      <c r="BL11" s="20">
        <v>123</v>
      </c>
      <c r="BM11" s="20">
        <v>123</v>
      </c>
      <c r="BN11" s="20">
        <v>119</v>
      </c>
      <c r="BO11" s="20">
        <v>115</v>
      </c>
      <c r="BP11" s="20">
        <v>108</v>
      </c>
      <c r="BQ11" s="20">
        <v>106</v>
      </c>
      <c r="BR11" s="20">
        <v>95</v>
      </c>
      <c r="BS11" s="20">
        <v>87</v>
      </c>
      <c r="BT11" s="20">
        <v>83</v>
      </c>
      <c r="BU11" s="20">
        <v>84</v>
      </c>
      <c r="BV11" s="20">
        <v>84</v>
      </c>
      <c r="BW11" s="20">
        <v>72</v>
      </c>
      <c r="BX11" s="20"/>
      <c r="BY11" s="20"/>
      <c r="BZ11" s="20"/>
      <c r="CA11" s="20"/>
    </row>
    <row r="12" spans="1:79" hidden="1" outlineLevel="1" x14ac:dyDescent="0.3">
      <c r="A12" s="52" t="s">
        <v>58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>
        <v>7</v>
      </c>
      <c r="Y12" s="20">
        <v>7</v>
      </c>
      <c r="Z12" s="20">
        <v>5</v>
      </c>
      <c r="AA12" s="20">
        <v>5</v>
      </c>
      <c r="AB12" s="20">
        <v>45</v>
      </c>
      <c r="AC12" s="20">
        <v>53</v>
      </c>
      <c r="AD12" s="20">
        <v>59</v>
      </c>
      <c r="AE12" s="20">
        <v>58</v>
      </c>
      <c r="AF12" s="20">
        <v>60</v>
      </c>
      <c r="AG12" s="20">
        <v>56</v>
      </c>
      <c r="AH12" s="20">
        <v>58</v>
      </c>
      <c r="AI12" s="20">
        <v>57</v>
      </c>
      <c r="AJ12" s="20">
        <v>56</v>
      </c>
      <c r="AK12" s="20">
        <v>51</v>
      </c>
      <c r="AL12" s="20">
        <v>47</v>
      </c>
      <c r="AM12" s="20">
        <v>39</v>
      </c>
      <c r="AN12" s="20">
        <v>30</v>
      </c>
      <c r="AO12" s="20">
        <v>30</v>
      </c>
      <c r="AP12" s="20">
        <v>30</v>
      </c>
      <c r="AQ12" s="20">
        <v>29</v>
      </c>
      <c r="AR12" s="20">
        <v>29</v>
      </c>
      <c r="AS12" s="20">
        <v>26</v>
      </c>
      <c r="AT12" s="20">
        <v>22</v>
      </c>
      <c r="AU12" s="20">
        <v>19</v>
      </c>
      <c r="AV12" s="20">
        <v>20</v>
      </c>
      <c r="AW12" s="20">
        <v>17</v>
      </c>
      <c r="AX12" s="20">
        <v>20</v>
      </c>
      <c r="AY12" s="20">
        <v>10</v>
      </c>
      <c r="AZ12" s="20">
        <v>10</v>
      </c>
      <c r="BA12" s="20">
        <v>9</v>
      </c>
      <c r="BB12" s="20">
        <v>8</v>
      </c>
      <c r="BC12" s="20">
        <v>8</v>
      </c>
      <c r="BD12" s="20">
        <v>9</v>
      </c>
      <c r="BE12" s="20">
        <v>9</v>
      </c>
      <c r="BF12" s="20">
        <v>10</v>
      </c>
      <c r="BG12" s="20">
        <v>6</v>
      </c>
      <c r="BH12" s="20">
        <v>12</v>
      </c>
      <c r="BI12" s="20">
        <v>10</v>
      </c>
      <c r="BJ12" s="20">
        <v>8</v>
      </c>
      <c r="BK12" s="20">
        <v>7</v>
      </c>
      <c r="BL12" s="20">
        <v>4</v>
      </c>
      <c r="BM12" s="20">
        <v>3</v>
      </c>
      <c r="BN12" s="20">
        <v>1</v>
      </c>
      <c r="BO12" s="20">
        <v>1</v>
      </c>
      <c r="BP12" s="20">
        <v>1</v>
      </c>
      <c r="BQ12" s="20">
        <v>1</v>
      </c>
      <c r="BR12" s="20">
        <v>1</v>
      </c>
      <c r="BS12" s="20">
        <v>2</v>
      </c>
      <c r="BT12" s="20">
        <v>0</v>
      </c>
      <c r="BU12" s="20">
        <v>0</v>
      </c>
      <c r="BV12" s="20">
        <v>0</v>
      </c>
      <c r="BW12" s="20">
        <v>1</v>
      </c>
      <c r="BX12" s="20"/>
      <c r="BY12" s="20"/>
      <c r="BZ12" s="20"/>
      <c r="CA12" s="20"/>
    </row>
    <row r="13" spans="1:79" hidden="1" outlineLevel="1" x14ac:dyDescent="0.3">
      <c r="A13" s="52" t="s">
        <v>59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62</v>
      </c>
      <c r="Y13" s="20">
        <v>70</v>
      </c>
      <c r="Z13" s="20">
        <v>79</v>
      </c>
      <c r="AA13" s="20">
        <v>85</v>
      </c>
      <c r="AB13" s="20">
        <v>110</v>
      </c>
      <c r="AC13" s="20">
        <v>101</v>
      </c>
      <c r="AD13" s="20">
        <v>110</v>
      </c>
      <c r="AE13" s="20">
        <v>119</v>
      </c>
      <c r="AF13" s="20">
        <v>101</v>
      </c>
      <c r="AG13" s="20">
        <v>121</v>
      </c>
      <c r="AH13" s="20">
        <v>129</v>
      </c>
      <c r="AI13" s="20">
        <v>118</v>
      </c>
      <c r="AJ13" s="20">
        <v>117</v>
      </c>
      <c r="AK13" s="20">
        <v>108</v>
      </c>
      <c r="AL13" s="20">
        <v>103</v>
      </c>
      <c r="AM13" s="20">
        <v>100</v>
      </c>
      <c r="AN13" s="20">
        <v>92</v>
      </c>
      <c r="AO13" s="20">
        <v>84</v>
      </c>
      <c r="AP13" s="20">
        <v>66</v>
      </c>
      <c r="AQ13" s="20">
        <v>60</v>
      </c>
      <c r="AR13" s="20">
        <v>61</v>
      </c>
      <c r="AS13" s="20">
        <v>59</v>
      </c>
      <c r="AT13" s="20">
        <v>66</v>
      </c>
      <c r="AU13" s="20">
        <v>57</v>
      </c>
      <c r="AV13" s="20">
        <v>61</v>
      </c>
      <c r="AW13" s="20">
        <v>56</v>
      </c>
      <c r="AX13" s="20">
        <v>58</v>
      </c>
      <c r="AY13" s="20">
        <v>49</v>
      </c>
      <c r="AZ13" s="20">
        <v>48</v>
      </c>
      <c r="BA13" s="20">
        <v>46</v>
      </c>
      <c r="BB13" s="20">
        <v>44</v>
      </c>
      <c r="BC13" s="20">
        <v>34</v>
      </c>
      <c r="BD13" s="20">
        <v>34</v>
      </c>
      <c r="BE13" s="20">
        <v>38</v>
      </c>
      <c r="BF13" s="20">
        <v>37</v>
      </c>
      <c r="BG13" s="20">
        <v>37</v>
      </c>
      <c r="BH13" s="20">
        <v>34</v>
      </c>
      <c r="BI13" s="20">
        <v>29</v>
      </c>
      <c r="BJ13" s="20">
        <v>22</v>
      </c>
      <c r="BK13" s="20">
        <v>23</v>
      </c>
      <c r="BL13" s="20">
        <v>23</v>
      </c>
      <c r="BM13" s="20">
        <v>32</v>
      </c>
      <c r="BN13" s="20">
        <v>27</v>
      </c>
      <c r="BO13" s="20">
        <v>25</v>
      </c>
      <c r="BP13" s="20">
        <v>22</v>
      </c>
      <c r="BQ13" s="20">
        <v>16</v>
      </c>
      <c r="BR13" s="20">
        <v>18</v>
      </c>
      <c r="BS13" s="20">
        <v>17</v>
      </c>
      <c r="BT13" s="20">
        <v>11</v>
      </c>
      <c r="BU13" s="20">
        <v>15</v>
      </c>
      <c r="BV13" s="20">
        <v>16</v>
      </c>
      <c r="BW13" s="20">
        <v>14</v>
      </c>
      <c r="BX13" s="20"/>
      <c r="BY13" s="20"/>
      <c r="BZ13" s="20"/>
      <c r="CA13" s="20"/>
    </row>
    <row r="14" spans="1:79" hidden="1" outlineLevel="1" x14ac:dyDescent="0.3">
      <c r="A14" s="52" t="s">
        <v>60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>
        <v>39</v>
      </c>
      <c r="Y14" s="20">
        <v>41</v>
      </c>
      <c r="Z14" s="20">
        <v>50</v>
      </c>
      <c r="AA14" s="20">
        <v>53</v>
      </c>
      <c r="AB14" s="20">
        <v>64</v>
      </c>
      <c r="AC14" s="20">
        <v>66</v>
      </c>
      <c r="AD14" s="20">
        <v>70</v>
      </c>
      <c r="AE14" s="20">
        <v>71</v>
      </c>
      <c r="AF14" s="20">
        <v>71</v>
      </c>
      <c r="AG14" s="20">
        <v>67</v>
      </c>
      <c r="AH14" s="20">
        <v>66</v>
      </c>
      <c r="AI14" s="20">
        <v>54</v>
      </c>
      <c r="AJ14" s="20">
        <v>51</v>
      </c>
      <c r="AK14" s="20">
        <v>49</v>
      </c>
      <c r="AL14" s="20">
        <v>49</v>
      </c>
      <c r="AM14" s="20">
        <v>49</v>
      </c>
      <c r="AN14" s="20">
        <v>49</v>
      </c>
      <c r="AO14" s="20">
        <v>47</v>
      </c>
      <c r="AP14" s="20">
        <v>39</v>
      </c>
      <c r="AQ14" s="20">
        <v>38</v>
      </c>
      <c r="AR14" s="20">
        <v>32</v>
      </c>
      <c r="AS14" s="20">
        <v>30</v>
      </c>
      <c r="AT14" s="20">
        <v>33</v>
      </c>
      <c r="AU14" s="20">
        <v>29</v>
      </c>
      <c r="AV14" s="20">
        <v>37</v>
      </c>
      <c r="AW14" s="20">
        <v>36</v>
      </c>
      <c r="AX14" s="20">
        <v>37</v>
      </c>
      <c r="AY14" s="20">
        <v>36</v>
      </c>
      <c r="AZ14" s="20">
        <v>33</v>
      </c>
      <c r="BA14" s="20">
        <v>30</v>
      </c>
      <c r="BB14" s="20">
        <v>30</v>
      </c>
      <c r="BC14" s="20">
        <v>29</v>
      </c>
      <c r="BD14" s="20">
        <v>28</v>
      </c>
      <c r="BE14" s="20">
        <v>17</v>
      </c>
      <c r="BF14" s="20">
        <v>17</v>
      </c>
      <c r="BG14" s="20">
        <v>14</v>
      </c>
      <c r="BH14" s="20">
        <v>14</v>
      </c>
      <c r="BI14" s="20">
        <v>10</v>
      </c>
      <c r="BJ14" s="20">
        <v>10</v>
      </c>
      <c r="BK14" s="20">
        <v>7</v>
      </c>
      <c r="BL14" s="20">
        <v>5</v>
      </c>
      <c r="BM14" s="20">
        <v>7</v>
      </c>
      <c r="BN14" s="20">
        <v>8</v>
      </c>
      <c r="BO14" s="20">
        <v>8</v>
      </c>
      <c r="BP14" s="20">
        <v>6</v>
      </c>
      <c r="BQ14" s="20">
        <v>6</v>
      </c>
      <c r="BR14" s="20">
        <v>7</v>
      </c>
      <c r="BS14" s="20">
        <v>6</v>
      </c>
      <c r="BT14" s="20">
        <v>6</v>
      </c>
      <c r="BU14" s="20">
        <v>5</v>
      </c>
      <c r="BV14" s="20">
        <v>5</v>
      </c>
      <c r="BW14" s="20">
        <v>5</v>
      </c>
      <c r="BX14" s="20"/>
      <c r="BY14" s="20"/>
      <c r="BZ14" s="20"/>
      <c r="CA14" s="20"/>
    </row>
    <row r="15" spans="1:79" collapsed="1" x14ac:dyDescent="0.3">
      <c r="A15" s="2" t="s">
        <v>2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20"/>
      <c r="O15" s="20"/>
      <c r="P15" s="20"/>
      <c r="Q15" s="20"/>
      <c r="R15" s="20">
        <v>78</v>
      </c>
      <c r="S15" s="20">
        <v>92</v>
      </c>
      <c r="T15" s="20">
        <v>118</v>
      </c>
      <c r="U15" s="20">
        <v>133</v>
      </c>
      <c r="V15" s="20">
        <v>177</v>
      </c>
      <c r="W15" s="20"/>
      <c r="X15" s="20">
        <f t="shared" ref="X15:AO15" si="2">SUM(X11:X14)</f>
        <v>357</v>
      </c>
      <c r="Y15" s="20">
        <f t="shared" si="2"/>
        <v>404</v>
      </c>
      <c r="Z15" s="20">
        <f t="shared" si="2"/>
        <v>457</v>
      </c>
      <c r="AA15" s="20">
        <f t="shared" si="2"/>
        <v>541</v>
      </c>
      <c r="AB15" s="20">
        <f t="shared" si="2"/>
        <v>643</v>
      </c>
      <c r="AC15" s="20">
        <f t="shared" si="2"/>
        <v>712</v>
      </c>
      <c r="AD15" s="20">
        <f t="shared" si="2"/>
        <v>741</v>
      </c>
      <c r="AE15" s="20">
        <f t="shared" si="2"/>
        <v>799</v>
      </c>
      <c r="AF15" s="20">
        <f t="shared" si="2"/>
        <v>808</v>
      </c>
      <c r="AG15" s="20">
        <f t="shared" si="2"/>
        <v>789</v>
      </c>
      <c r="AH15" s="20">
        <f t="shared" si="2"/>
        <v>807</v>
      </c>
      <c r="AI15" s="20">
        <f t="shared" si="2"/>
        <v>799</v>
      </c>
      <c r="AJ15" s="20">
        <f t="shared" si="2"/>
        <v>809</v>
      </c>
      <c r="AK15" s="20">
        <f t="shared" si="2"/>
        <v>783</v>
      </c>
      <c r="AL15" s="20">
        <f t="shared" si="2"/>
        <v>776</v>
      </c>
      <c r="AM15" s="20">
        <f t="shared" si="2"/>
        <v>756</v>
      </c>
      <c r="AN15" s="20">
        <f t="shared" si="2"/>
        <v>702</v>
      </c>
      <c r="AO15" s="20">
        <f t="shared" si="2"/>
        <v>650</v>
      </c>
      <c r="AP15" s="20">
        <f t="shared" ref="AP15:BW15" si="3">SUM(AP11:AP14)</f>
        <v>595</v>
      </c>
      <c r="AQ15" s="20">
        <f t="shared" si="3"/>
        <v>562</v>
      </c>
      <c r="AR15" s="20">
        <f t="shared" si="3"/>
        <v>517</v>
      </c>
      <c r="AS15" s="20">
        <f t="shared" si="3"/>
        <v>487</v>
      </c>
      <c r="AT15" s="20">
        <f t="shared" si="3"/>
        <v>454</v>
      </c>
      <c r="AU15" s="20">
        <f t="shared" si="3"/>
        <v>416</v>
      </c>
      <c r="AV15" s="20">
        <f t="shared" si="3"/>
        <v>406</v>
      </c>
      <c r="AW15" s="20">
        <f t="shared" si="3"/>
        <v>397</v>
      </c>
      <c r="AX15" s="20">
        <f t="shared" si="3"/>
        <v>385</v>
      </c>
      <c r="AY15" s="20">
        <f t="shared" si="3"/>
        <v>323</v>
      </c>
      <c r="AZ15" s="20">
        <f t="shared" si="3"/>
        <v>317</v>
      </c>
      <c r="BA15" s="20">
        <f t="shared" si="3"/>
        <v>318</v>
      </c>
      <c r="BB15" s="20">
        <f t="shared" si="3"/>
        <v>303</v>
      </c>
      <c r="BC15" s="20">
        <f t="shared" si="3"/>
        <v>280</v>
      </c>
      <c r="BD15" s="20">
        <f t="shared" si="3"/>
        <v>272</v>
      </c>
      <c r="BE15" s="20">
        <f t="shared" si="3"/>
        <v>252</v>
      </c>
      <c r="BF15" s="20">
        <f t="shared" si="3"/>
        <v>239</v>
      </c>
      <c r="BG15" s="20">
        <f t="shared" si="3"/>
        <v>214</v>
      </c>
      <c r="BH15" s="20">
        <f t="shared" si="3"/>
        <v>224</v>
      </c>
      <c r="BI15" s="20">
        <f t="shared" si="3"/>
        <v>206</v>
      </c>
      <c r="BJ15" s="20">
        <f t="shared" si="3"/>
        <v>190</v>
      </c>
      <c r="BK15" s="20">
        <f t="shared" si="3"/>
        <v>175</v>
      </c>
      <c r="BL15" s="20">
        <f t="shared" si="3"/>
        <v>155</v>
      </c>
      <c r="BM15" s="20">
        <f t="shared" si="3"/>
        <v>165</v>
      </c>
      <c r="BN15" s="20">
        <f t="shared" si="3"/>
        <v>155</v>
      </c>
      <c r="BO15" s="20">
        <f t="shared" si="3"/>
        <v>149</v>
      </c>
      <c r="BP15" s="20">
        <f t="shared" si="3"/>
        <v>137</v>
      </c>
      <c r="BQ15" s="20">
        <f t="shared" si="3"/>
        <v>129</v>
      </c>
      <c r="BR15" s="20">
        <f t="shared" si="3"/>
        <v>121</v>
      </c>
      <c r="BS15" s="20">
        <f t="shared" si="3"/>
        <v>112</v>
      </c>
      <c r="BT15" s="20">
        <f t="shared" si="3"/>
        <v>100</v>
      </c>
      <c r="BU15" s="20">
        <f t="shared" si="3"/>
        <v>104</v>
      </c>
      <c r="BV15" s="20">
        <f t="shared" si="3"/>
        <v>105</v>
      </c>
      <c r="BW15" s="20">
        <f t="shared" si="3"/>
        <v>92</v>
      </c>
      <c r="BX15" s="20"/>
      <c r="BY15" s="20"/>
      <c r="BZ15" s="20"/>
      <c r="CA15" s="20"/>
    </row>
    <row r="16" spans="1:79" hidden="1" outlineLevel="1" x14ac:dyDescent="0.3">
      <c r="A16" s="52" t="s">
        <v>49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>
        <v>411</v>
      </c>
      <c r="Y16" s="20">
        <v>461</v>
      </c>
      <c r="Z16" s="20">
        <v>488</v>
      </c>
      <c r="AA16" s="20">
        <v>466</v>
      </c>
      <c r="AB16" s="20">
        <v>464</v>
      </c>
      <c r="AC16" s="20">
        <v>536</v>
      </c>
      <c r="AD16" s="20">
        <v>550</v>
      </c>
      <c r="AE16" s="20">
        <v>565</v>
      </c>
      <c r="AF16" s="20">
        <v>590</v>
      </c>
      <c r="AG16" s="20">
        <v>600</v>
      </c>
      <c r="AH16" s="20">
        <v>590</v>
      </c>
      <c r="AI16" s="20">
        <v>587</v>
      </c>
      <c r="AJ16" s="20">
        <v>584</v>
      </c>
      <c r="AK16" s="20">
        <v>552</v>
      </c>
      <c r="AL16" s="20">
        <v>564</v>
      </c>
      <c r="AM16" s="20">
        <v>571</v>
      </c>
      <c r="AN16" s="20">
        <v>529</v>
      </c>
      <c r="AO16" s="20">
        <v>511</v>
      </c>
      <c r="AP16" s="20">
        <v>487</v>
      </c>
      <c r="AQ16" s="20">
        <v>472</v>
      </c>
      <c r="AR16" s="20">
        <v>454</v>
      </c>
      <c r="AS16" s="20">
        <v>451</v>
      </c>
      <c r="AT16" s="20">
        <v>449</v>
      </c>
      <c r="AU16" s="20">
        <v>421</v>
      </c>
      <c r="AV16" s="20">
        <v>412</v>
      </c>
      <c r="AW16" s="20">
        <v>373</v>
      </c>
      <c r="AX16" s="20">
        <v>370</v>
      </c>
      <c r="AY16" s="20">
        <v>346</v>
      </c>
      <c r="AZ16" s="20">
        <v>340</v>
      </c>
      <c r="BA16" s="20">
        <v>338</v>
      </c>
      <c r="BB16" s="20">
        <v>313</v>
      </c>
      <c r="BC16" s="20">
        <v>297</v>
      </c>
      <c r="BD16" s="20">
        <v>255</v>
      </c>
      <c r="BE16" s="20">
        <v>244</v>
      </c>
      <c r="BF16" s="20">
        <v>235</v>
      </c>
      <c r="BG16" s="20">
        <v>228</v>
      </c>
      <c r="BH16" s="20">
        <v>231</v>
      </c>
      <c r="BI16" s="20">
        <v>224</v>
      </c>
      <c r="BJ16" s="20">
        <v>208</v>
      </c>
      <c r="BK16" s="20">
        <v>185</v>
      </c>
      <c r="BL16" s="20">
        <v>168</v>
      </c>
      <c r="BM16" s="20">
        <v>166</v>
      </c>
      <c r="BN16" s="20">
        <v>165</v>
      </c>
      <c r="BO16" s="20">
        <v>167</v>
      </c>
      <c r="BP16" s="20">
        <v>170</v>
      </c>
      <c r="BQ16" s="20">
        <v>173</v>
      </c>
      <c r="BR16" s="20">
        <v>168</v>
      </c>
      <c r="BS16" s="20">
        <v>161</v>
      </c>
      <c r="BT16" s="20">
        <v>152</v>
      </c>
      <c r="BU16" s="20">
        <v>158</v>
      </c>
      <c r="BV16" s="20">
        <v>147</v>
      </c>
      <c r="BW16" s="20">
        <v>142</v>
      </c>
      <c r="BX16" s="20"/>
      <c r="BY16" s="20"/>
      <c r="BZ16" s="20"/>
      <c r="CA16" s="20"/>
    </row>
    <row r="17" spans="1:79" hidden="1" outlineLevel="1" x14ac:dyDescent="0.3">
      <c r="A17" s="52" t="s">
        <v>48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2</v>
      </c>
      <c r="Y17" s="20">
        <v>2</v>
      </c>
      <c r="Z17" s="20">
        <v>4</v>
      </c>
      <c r="AA17" s="20">
        <v>5</v>
      </c>
      <c r="AB17" s="20">
        <v>6</v>
      </c>
      <c r="AC17" s="20">
        <v>7</v>
      </c>
      <c r="AD17" s="20">
        <v>7</v>
      </c>
      <c r="AE17" s="20">
        <v>7</v>
      </c>
      <c r="AF17" s="20">
        <v>7</v>
      </c>
      <c r="AG17" s="20">
        <v>6</v>
      </c>
      <c r="AH17" s="20">
        <v>6</v>
      </c>
      <c r="AI17" s="20">
        <v>5</v>
      </c>
      <c r="AJ17" s="20">
        <v>5</v>
      </c>
      <c r="AK17" s="20">
        <v>5</v>
      </c>
      <c r="AL17" s="20">
        <v>5</v>
      </c>
      <c r="AM17" s="20">
        <v>5</v>
      </c>
      <c r="AN17" s="20">
        <v>5</v>
      </c>
      <c r="AO17" s="20">
        <v>3</v>
      </c>
      <c r="AP17" s="20">
        <v>2</v>
      </c>
      <c r="AQ17" s="20">
        <v>2</v>
      </c>
      <c r="AR17" s="20">
        <v>2</v>
      </c>
      <c r="AS17" s="20">
        <v>2</v>
      </c>
      <c r="AT17" s="20">
        <v>2</v>
      </c>
      <c r="AU17" s="20">
        <v>2</v>
      </c>
      <c r="AV17" s="20">
        <v>1</v>
      </c>
      <c r="AW17" s="20">
        <v>1</v>
      </c>
      <c r="AX17" s="20">
        <v>3</v>
      </c>
      <c r="AY17" s="20">
        <v>3</v>
      </c>
      <c r="AZ17" s="20">
        <v>3</v>
      </c>
      <c r="BA17" s="20">
        <v>3</v>
      </c>
      <c r="BB17" s="20">
        <v>3</v>
      </c>
      <c r="BC17" s="20">
        <v>3</v>
      </c>
      <c r="BD17" s="20">
        <v>3</v>
      </c>
      <c r="BE17" s="20">
        <v>3</v>
      </c>
      <c r="BF17" s="20">
        <v>1</v>
      </c>
      <c r="BG17" s="20">
        <v>3</v>
      </c>
      <c r="BH17" s="20">
        <v>3</v>
      </c>
      <c r="BI17" s="20">
        <v>3</v>
      </c>
      <c r="BJ17" s="20">
        <v>4</v>
      </c>
      <c r="BK17" s="20">
        <v>3</v>
      </c>
      <c r="BL17" s="20">
        <v>3</v>
      </c>
      <c r="BM17" s="20">
        <v>3</v>
      </c>
      <c r="BN17" s="20">
        <v>3</v>
      </c>
      <c r="BO17" s="20">
        <v>3</v>
      </c>
      <c r="BP17" s="20">
        <v>3</v>
      </c>
      <c r="BQ17" s="20">
        <v>3</v>
      </c>
      <c r="BR17" s="20">
        <v>3</v>
      </c>
      <c r="BS17" s="20">
        <v>3</v>
      </c>
      <c r="BT17" s="20">
        <v>3</v>
      </c>
      <c r="BU17" s="20">
        <v>3</v>
      </c>
      <c r="BV17" s="20">
        <v>3</v>
      </c>
      <c r="BW17" s="20">
        <v>3</v>
      </c>
      <c r="BX17" s="20"/>
      <c r="BY17" s="20"/>
      <c r="BZ17" s="20"/>
      <c r="CA17" s="20"/>
    </row>
    <row r="18" spans="1:79" hidden="1" outlineLevel="1" x14ac:dyDescent="0.3">
      <c r="A18" s="52" t="s">
        <v>50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>
        <v>72</v>
      </c>
      <c r="Y18" s="20">
        <v>108</v>
      </c>
      <c r="Z18" s="20">
        <v>121</v>
      </c>
      <c r="AA18" s="20">
        <v>66</v>
      </c>
      <c r="AB18" s="20">
        <v>179</v>
      </c>
      <c r="AC18" s="20">
        <v>178</v>
      </c>
      <c r="AD18" s="20">
        <v>161</v>
      </c>
      <c r="AE18" s="20">
        <v>137</v>
      </c>
      <c r="AF18" s="20">
        <v>145</v>
      </c>
      <c r="AG18" s="20">
        <v>140</v>
      </c>
      <c r="AH18" s="20">
        <v>135</v>
      </c>
      <c r="AI18" s="20">
        <v>132</v>
      </c>
      <c r="AJ18" s="20">
        <v>129</v>
      </c>
      <c r="AK18" s="20">
        <v>125</v>
      </c>
      <c r="AL18" s="20">
        <v>129</v>
      </c>
      <c r="AM18" s="20">
        <v>137</v>
      </c>
      <c r="AN18" s="20">
        <v>127</v>
      </c>
      <c r="AO18" s="20">
        <v>122</v>
      </c>
      <c r="AP18" s="20">
        <v>123</v>
      </c>
      <c r="AQ18" s="20">
        <v>106</v>
      </c>
      <c r="AR18" s="20">
        <v>119</v>
      </c>
      <c r="AS18" s="20">
        <v>116</v>
      </c>
      <c r="AT18" s="20">
        <v>114</v>
      </c>
      <c r="AU18" s="20">
        <v>111</v>
      </c>
      <c r="AV18" s="20">
        <v>102</v>
      </c>
      <c r="AW18" s="20">
        <v>92</v>
      </c>
      <c r="AX18" s="20">
        <v>84</v>
      </c>
      <c r="AY18" s="20">
        <v>71</v>
      </c>
      <c r="AZ18" s="20">
        <v>74</v>
      </c>
      <c r="BA18" s="20">
        <v>75</v>
      </c>
      <c r="BB18" s="20">
        <v>69</v>
      </c>
      <c r="BC18" s="20">
        <v>61</v>
      </c>
      <c r="BD18" s="20">
        <v>65</v>
      </c>
      <c r="BE18" s="20">
        <v>58</v>
      </c>
      <c r="BF18" s="20">
        <v>54</v>
      </c>
      <c r="BG18" s="20">
        <v>54</v>
      </c>
      <c r="BH18" s="20">
        <v>51</v>
      </c>
      <c r="BI18" s="20">
        <v>48</v>
      </c>
      <c r="BJ18" s="20">
        <v>45</v>
      </c>
      <c r="BK18" s="20">
        <v>39</v>
      </c>
      <c r="BL18" s="20">
        <v>34</v>
      </c>
      <c r="BM18" s="20">
        <v>36</v>
      </c>
      <c r="BN18" s="20">
        <v>37</v>
      </c>
      <c r="BO18" s="20">
        <v>33</v>
      </c>
      <c r="BP18" s="20">
        <v>33</v>
      </c>
      <c r="BQ18" s="20">
        <v>31</v>
      </c>
      <c r="BR18" s="20">
        <v>25</v>
      </c>
      <c r="BS18" s="20">
        <v>29</v>
      </c>
      <c r="BT18" s="20">
        <v>30</v>
      </c>
      <c r="BU18" s="20">
        <v>28</v>
      </c>
      <c r="BV18" s="20">
        <v>25</v>
      </c>
      <c r="BW18" s="20">
        <v>20</v>
      </c>
      <c r="BX18" s="20"/>
      <c r="BY18" s="20"/>
      <c r="BZ18" s="20"/>
      <c r="CA18" s="20"/>
    </row>
    <row r="19" spans="1:79" collapsed="1" x14ac:dyDescent="0.3">
      <c r="A19" s="2" t="s">
        <v>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20"/>
      <c r="O19" s="20"/>
      <c r="P19" s="20"/>
      <c r="Q19" s="20"/>
      <c r="R19" s="20">
        <v>88</v>
      </c>
      <c r="S19" s="20">
        <v>107</v>
      </c>
      <c r="T19" s="20">
        <v>210</v>
      </c>
      <c r="U19" s="20">
        <v>191</v>
      </c>
      <c r="V19" s="20">
        <v>271</v>
      </c>
      <c r="W19" s="20"/>
      <c r="X19" s="38">
        <f t="shared" ref="X19:AO19" si="4">SUM(X16:X18)</f>
        <v>485</v>
      </c>
      <c r="Y19" s="38">
        <f t="shared" si="4"/>
        <v>571</v>
      </c>
      <c r="Z19" s="38">
        <f t="shared" si="4"/>
        <v>613</v>
      </c>
      <c r="AA19" s="20">
        <f t="shared" si="4"/>
        <v>537</v>
      </c>
      <c r="AB19" s="20">
        <f t="shared" si="4"/>
        <v>649</v>
      </c>
      <c r="AC19" s="20">
        <f t="shared" si="4"/>
        <v>721</v>
      </c>
      <c r="AD19" s="20">
        <f t="shared" si="4"/>
        <v>718</v>
      </c>
      <c r="AE19" s="20">
        <f t="shared" si="4"/>
        <v>709</v>
      </c>
      <c r="AF19" s="20">
        <f t="shared" si="4"/>
        <v>742</v>
      </c>
      <c r="AG19" s="20">
        <f t="shared" si="4"/>
        <v>746</v>
      </c>
      <c r="AH19" s="20">
        <f t="shared" si="4"/>
        <v>731</v>
      </c>
      <c r="AI19" s="20">
        <f t="shared" si="4"/>
        <v>724</v>
      </c>
      <c r="AJ19" s="20">
        <f t="shared" si="4"/>
        <v>718</v>
      </c>
      <c r="AK19" s="20">
        <f t="shared" si="4"/>
        <v>682</v>
      </c>
      <c r="AL19" s="20">
        <f t="shared" si="4"/>
        <v>698</v>
      </c>
      <c r="AM19" s="20">
        <f t="shared" si="4"/>
        <v>713</v>
      </c>
      <c r="AN19" s="20">
        <f t="shared" si="4"/>
        <v>661</v>
      </c>
      <c r="AO19" s="20">
        <f t="shared" si="4"/>
        <v>636</v>
      </c>
      <c r="AP19" s="20">
        <f t="shared" ref="AP19:BW19" si="5">SUM(AP16:AP18)</f>
        <v>612</v>
      </c>
      <c r="AQ19" s="20">
        <f t="shared" si="5"/>
        <v>580</v>
      </c>
      <c r="AR19" s="20">
        <f t="shared" si="5"/>
        <v>575</v>
      </c>
      <c r="AS19" s="20">
        <f t="shared" si="5"/>
        <v>569</v>
      </c>
      <c r="AT19" s="20">
        <f t="shared" si="5"/>
        <v>565</v>
      </c>
      <c r="AU19" s="20">
        <f t="shared" si="5"/>
        <v>534</v>
      </c>
      <c r="AV19" s="20">
        <f t="shared" si="5"/>
        <v>515</v>
      </c>
      <c r="AW19" s="20">
        <f t="shared" si="5"/>
        <v>466</v>
      </c>
      <c r="AX19" s="20">
        <f t="shared" si="5"/>
        <v>457</v>
      </c>
      <c r="AY19" s="20">
        <f t="shared" si="5"/>
        <v>420</v>
      </c>
      <c r="AZ19" s="20">
        <f t="shared" si="5"/>
        <v>417</v>
      </c>
      <c r="BA19" s="20">
        <f t="shared" si="5"/>
        <v>416</v>
      </c>
      <c r="BB19" s="20">
        <f t="shared" si="5"/>
        <v>385</v>
      </c>
      <c r="BC19" s="20">
        <f t="shared" si="5"/>
        <v>361</v>
      </c>
      <c r="BD19" s="20">
        <f t="shared" si="5"/>
        <v>323</v>
      </c>
      <c r="BE19" s="20">
        <f t="shared" si="5"/>
        <v>305</v>
      </c>
      <c r="BF19" s="20">
        <f t="shared" si="5"/>
        <v>290</v>
      </c>
      <c r="BG19" s="20">
        <f t="shared" si="5"/>
        <v>285</v>
      </c>
      <c r="BH19" s="20">
        <f t="shared" si="5"/>
        <v>285</v>
      </c>
      <c r="BI19" s="20">
        <f t="shared" si="5"/>
        <v>275</v>
      </c>
      <c r="BJ19" s="20">
        <f t="shared" si="5"/>
        <v>257</v>
      </c>
      <c r="BK19" s="20">
        <f t="shared" si="5"/>
        <v>227</v>
      </c>
      <c r="BL19" s="20">
        <f t="shared" si="5"/>
        <v>205</v>
      </c>
      <c r="BM19" s="20">
        <f t="shared" si="5"/>
        <v>205</v>
      </c>
      <c r="BN19" s="20">
        <f t="shared" si="5"/>
        <v>205</v>
      </c>
      <c r="BO19" s="20">
        <f t="shared" si="5"/>
        <v>203</v>
      </c>
      <c r="BP19" s="20">
        <f t="shared" si="5"/>
        <v>206</v>
      </c>
      <c r="BQ19" s="20">
        <f t="shared" si="5"/>
        <v>207</v>
      </c>
      <c r="BR19" s="20">
        <f t="shared" si="5"/>
        <v>196</v>
      </c>
      <c r="BS19" s="20">
        <f t="shared" si="5"/>
        <v>193</v>
      </c>
      <c r="BT19" s="20">
        <f t="shared" si="5"/>
        <v>185</v>
      </c>
      <c r="BU19" s="20">
        <f t="shared" si="5"/>
        <v>189</v>
      </c>
      <c r="BV19" s="20">
        <f t="shared" si="5"/>
        <v>175</v>
      </c>
      <c r="BW19" s="20">
        <f t="shared" si="5"/>
        <v>165</v>
      </c>
      <c r="BX19" s="20"/>
      <c r="BY19" s="20"/>
      <c r="BZ19" s="20"/>
      <c r="CA19" s="20"/>
    </row>
    <row r="20" spans="1:79" outlineLevel="1" x14ac:dyDescent="0.3">
      <c r="A20" s="52" t="s">
        <v>61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20"/>
      <c r="O20" s="20"/>
      <c r="P20" s="20"/>
      <c r="Q20" s="20"/>
      <c r="R20" s="20">
        <v>49</v>
      </c>
      <c r="S20" s="20">
        <v>55</v>
      </c>
      <c r="T20" s="20">
        <v>102</v>
      </c>
      <c r="U20" s="20">
        <v>125</v>
      </c>
      <c r="V20" s="20">
        <v>137</v>
      </c>
      <c r="W20" s="20"/>
      <c r="X20" s="38">
        <v>159</v>
      </c>
      <c r="Y20" s="38">
        <v>179</v>
      </c>
      <c r="Z20" s="38">
        <v>149</v>
      </c>
      <c r="AA20" s="20">
        <v>133</v>
      </c>
      <c r="AB20" s="20">
        <v>320</v>
      </c>
      <c r="AC20" s="20">
        <v>341</v>
      </c>
      <c r="AD20" s="20">
        <v>326</v>
      </c>
      <c r="AE20" s="20">
        <v>315</v>
      </c>
      <c r="AF20" s="20">
        <v>312</v>
      </c>
      <c r="AG20" s="20">
        <v>310</v>
      </c>
      <c r="AH20" s="20">
        <v>295</v>
      </c>
      <c r="AI20" s="20">
        <v>283</v>
      </c>
      <c r="AJ20" s="20">
        <v>279</v>
      </c>
      <c r="AK20" s="20">
        <v>260</v>
      </c>
      <c r="AL20" s="20">
        <v>253</v>
      </c>
      <c r="AM20" s="20">
        <v>270</v>
      </c>
      <c r="AN20" s="20">
        <v>248</v>
      </c>
      <c r="AO20" s="20">
        <v>246</v>
      </c>
      <c r="AP20" s="20">
        <v>248</v>
      </c>
      <c r="AQ20" s="20">
        <v>200</v>
      </c>
      <c r="AR20" s="20">
        <v>177</v>
      </c>
      <c r="AS20" s="20">
        <v>185</v>
      </c>
      <c r="AT20" s="20">
        <v>184</v>
      </c>
      <c r="AU20" s="20">
        <v>178</v>
      </c>
      <c r="AV20" s="20">
        <v>189</v>
      </c>
      <c r="AW20" s="20">
        <v>142</v>
      </c>
      <c r="AX20" s="20">
        <v>166</v>
      </c>
      <c r="AY20" s="20">
        <v>134</v>
      </c>
      <c r="AZ20" s="20">
        <v>134</v>
      </c>
      <c r="BA20" s="20">
        <v>130</v>
      </c>
      <c r="BB20" s="20">
        <v>130</v>
      </c>
      <c r="BC20" s="20">
        <v>121</v>
      </c>
      <c r="BD20" s="20">
        <v>121</v>
      </c>
      <c r="BE20" s="20">
        <v>111</v>
      </c>
      <c r="BF20" s="20">
        <v>109</v>
      </c>
      <c r="BG20" s="20">
        <v>107</v>
      </c>
      <c r="BH20" s="20">
        <v>112</v>
      </c>
      <c r="BI20" s="20">
        <v>104</v>
      </c>
      <c r="BJ20" s="20">
        <v>99</v>
      </c>
      <c r="BK20" s="20">
        <v>79</v>
      </c>
      <c r="BL20" s="20">
        <v>74</v>
      </c>
      <c r="BM20" s="20">
        <v>68</v>
      </c>
      <c r="BN20" s="20">
        <v>70</v>
      </c>
      <c r="BO20" s="20">
        <v>70</v>
      </c>
      <c r="BP20" s="20">
        <v>69</v>
      </c>
      <c r="BQ20" s="20">
        <v>63</v>
      </c>
      <c r="BR20" s="20">
        <v>56</v>
      </c>
      <c r="BS20" s="20">
        <v>48</v>
      </c>
      <c r="BT20" s="20">
        <v>39</v>
      </c>
      <c r="BU20" s="20">
        <v>39</v>
      </c>
      <c r="BV20" s="20">
        <v>38</v>
      </c>
      <c r="BW20" s="20">
        <v>39</v>
      </c>
      <c r="BX20" s="20"/>
      <c r="BY20" s="20"/>
      <c r="BZ20" s="20"/>
      <c r="CA20" s="20"/>
    </row>
    <row r="21" spans="1:79" x14ac:dyDescent="0.3">
      <c r="A21" s="2" t="s">
        <v>1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20"/>
      <c r="O21" s="20"/>
      <c r="P21" s="20"/>
      <c r="Q21" s="20"/>
      <c r="R21" s="20">
        <f>SUM(R20)</f>
        <v>49</v>
      </c>
      <c r="S21" s="20">
        <f>SUM(S20)</f>
        <v>55</v>
      </c>
      <c r="T21" s="20">
        <f>SUM(T20)</f>
        <v>102</v>
      </c>
      <c r="U21" s="20">
        <f>SUM(U20)</f>
        <v>125</v>
      </c>
      <c r="V21" s="20">
        <f>SUM(V20)</f>
        <v>137</v>
      </c>
      <c r="W21" s="20"/>
      <c r="X21" s="20">
        <f t="shared" ref="X21:BW21" si="6">SUM(X20)</f>
        <v>159</v>
      </c>
      <c r="Y21" s="20">
        <f t="shared" si="6"/>
        <v>179</v>
      </c>
      <c r="Z21" s="20">
        <f t="shared" si="6"/>
        <v>149</v>
      </c>
      <c r="AA21" s="20">
        <f t="shared" si="6"/>
        <v>133</v>
      </c>
      <c r="AB21" s="20">
        <f t="shared" si="6"/>
        <v>320</v>
      </c>
      <c r="AC21" s="20">
        <f t="shared" si="6"/>
        <v>341</v>
      </c>
      <c r="AD21" s="20">
        <f t="shared" si="6"/>
        <v>326</v>
      </c>
      <c r="AE21" s="20">
        <f t="shared" si="6"/>
        <v>315</v>
      </c>
      <c r="AF21" s="20">
        <f t="shared" si="6"/>
        <v>312</v>
      </c>
      <c r="AG21" s="20">
        <f t="shared" si="6"/>
        <v>310</v>
      </c>
      <c r="AH21" s="20">
        <f t="shared" si="6"/>
        <v>295</v>
      </c>
      <c r="AI21" s="20">
        <f t="shared" si="6"/>
        <v>283</v>
      </c>
      <c r="AJ21" s="20">
        <f t="shared" si="6"/>
        <v>279</v>
      </c>
      <c r="AK21" s="20">
        <f t="shared" si="6"/>
        <v>260</v>
      </c>
      <c r="AL21" s="20">
        <f t="shared" si="6"/>
        <v>253</v>
      </c>
      <c r="AM21" s="20">
        <f t="shared" si="6"/>
        <v>270</v>
      </c>
      <c r="AN21" s="20">
        <f t="shared" si="6"/>
        <v>248</v>
      </c>
      <c r="AO21" s="20">
        <f t="shared" si="6"/>
        <v>246</v>
      </c>
      <c r="AP21" s="20">
        <f t="shared" si="6"/>
        <v>248</v>
      </c>
      <c r="AQ21" s="20">
        <f t="shared" si="6"/>
        <v>200</v>
      </c>
      <c r="AR21" s="20">
        <f t="shared" si="6"/>
        <v>177</v>
      </c>
      <c r="AS21" s="20">
        <f t="shared" si="6"/>
        <v>185</v>
      </c>
      <c r="AT21" s="20">
        <f t="shared" si="6"/>
        <v>184</v>
      </c>
      <c r="AU21" s="20">
        <f t="shared" si="6"/>
        <v>178</v>
      </c>
      <c r="AV21" s="20">
        <f t="shared" si="6"/>
        <v>189</v>
      </c>
      <c r="AW21" s="20">
        <f t="shared" si="6"/>
        <v>142</v>
      </c>
      <c r="AX21" s="20">
        <f t="shared" si="6"/>
        <v>166</v>
      </c>
      <c r="AY21" s="20">
        <f t="shared" si="6"/>
        <v>134</v>
      </c>
      <c r="AZ21" s="20">
        <f t="shared" si="6"/>
        <v>134</v>
      </c>
      <c r="BA21" s="20">
        <f t="shared" si="6"/>
        <v>130</v>
      </c>
      <c r="BB21" s="20">
        <f t="shared" si="6"/>
        <v>130</v>
      </c>
      <c r="BC21" s="20">
        <f t="shared" si="6"/>
        <v>121</v>
      </c>
      <c r="BD21" s="20">
        <f t="shared" si="6"/>
        <v>121</v>
      </c>
      <c r="BE21" s="20">
        <f t="shared" si="6"/>
        <v>111</v>
      </c>
      <c r="BF21" s="20">
        <f t="shared" si="6"/>
        <v>109</v>
      </c>
      <c r="BG21" s="20">
        <f t="shared" si="6"/>
        <v>107</v>
      </c>
      <c r="BH21" s="20">
        <f t="shared" si="6"/>
        <v>112</v>
      </c>
      <c r="BI21" s="20">
        <f t="shared" si="6"/>
        <v>104</v>
      </c>
      <c r="BJ21" s="20">
        <f t="shared" si="6"/>
        <v>99</v>
      </c>
      <c r="BK21" s="20">
        <f t="shared" si="6"/>
        <v>79</v>
      </c>
      <c r="BL21" s="20">
        <f t="shared" si="6"/>
        <v>74</v>
      </c>
      <c r="BM21" s="20">
        <f t="shared" si="6"/>
        <v>68</v>
      </c>
      <c r="BN21" s="20">
        <f t="shared" si="6"/>
        <v>70</v>
      </c>
      <c r="BO21" s="20">
        <f t="shared" si="6"/>
        <v>70</v>
      </c>
      <c r="BP21" s="20">
        <f t="shared" si="6"/>
        <v>69</v>
      </c>
      <c r="BQ21" s="20">
        <f t="shared" si="6"/>
        <v>63</v>
      </c>
      <c r="BR21" s="20">
        <f t="shared" si="6"/>
        <v>56</v>
      </c>
      <c r="BS21" s="20">
        <f t="shared" si="6"/>
        <v>48</v>
      </c>
      <c r="BT21" s="20">
        <f t="shared" si="6"/>
        <v>39</v>
      </c>
      <c r="BU21" s="20">
        <f t="shared" si="6"/>
        <v>39</v>
      </c>
      <c r="BV21" s="20">
        <f t="shared" si="6"/>
        <v>38</v>
      </c>
      <c r="BW21" s="20">
        <f t="shared" si="6"/>
        <v>39</v>
      </c>
      <c r="BX21" s="20"/>
      <c r="BY21" s="20"/>
      <c r="BZ21" s="20"/>
      <c r="CA21" s="20"/>
    </row>
    <row r="22" spans="1:79" outlineLevel="1" x14ac:dyDescent="0.3">
      <c r="A22" s="52" t="s">
        <v>62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20"/>
      <c r="O22" s="20"/>
      <c r="P22" s="20"/>
      <c r="Q22" s="20"/>
      <c r="R22" s="20">
        <v>23</v>
      </c>
      <c r="S22" s="20">
        <v>23</v>
      </c>
      <c r="T22" s="20">
        <v>30</v>
      </c>
      <c r="U22" s="20">
        <v>47</v>
      </c>
      <c r="V22" s="20">
        <v>67</v>
      </c>
      <c r="W22" s="20"/>
      <c r="X22" s="20">
        <v>118</v>
      </c>
      <c r="Y22" s="20">
        <v>121</v>
      </c>
      <c r="Z22" s="20">
        <v>146</v>
      </c>
      <c r="AA22" s="20">
        <v>146</v>
      </c>
      <c r="AB22" s="20">
        <v>181</v>
      </c>
      <c r="AC22" s="20">
        <v>191</v>
      </c>
      <c r="AD22" s="20">
        <v>184</v>
      </c>
      <c r="AE22" s="20">
        <v>181</v>
      </c>
      <c r="AF22" s="20">
        <v>189</v>
      </c>
      <c r="AG22" s="20">
        <v>186</v>
      </c>
      <c r="AH22" s="20">
        <v>181</v>
      </c>
      <c r="AI22" s="20">
        <v>177</v>
      </c>
      <c r="AJ22" s="20">
        <v>158</v>
      </c>
      <c r="AK22" s="20">
        <v>155</v>
      </c>
      <c r="AL22" s="20">
        <v>156</v>
      </c>
      <c r="AM22" s="20">
        <v>153</v>
      </c>
      <c r="AN22" s="20">
        <v>141</v>
      </c>
      <c r="AO22" s="20">
        <v>136</v>
      </c>
      <c r="AP22" s="20">
        <v>134</v>
      </c>
      <c r="AQ22" s="20">
        <v>120</v>
      </c>
      <c r="AR22" s="20">
        <v>118</v>
      </c>
      <c r="AS22" s="20">
        <v>107</v>
      </c>
      <c r="AT22" s="20">
        <v>107</v>
      </c>
      <c r="AU22" s="20">
        <v>103</v>
      </c>
      <c r="AV22" s="20">
        <v>95</v>
      </c>
      <c r="AW22" s="20">
        <v>82</v>
      </c>
      <c r="AX22" s="20">
        <v>82</v>
      </c>
      <c r="AY22" s="20">
        <v>88</v>
      </c>
      <c r="AZ22" s="20">
        <v>75</v>
      </c>
      <c r="BA22" s="20">
        <v>80</v>
      </c>
      <c r="BB22" s="20">
        <v>70</v>
      </c>
      <c r="BC22" s="20">
        <v>61</v>
      </c>
      <c r="BD22" s="20">
        <v>51</v>
      </c>
      <c r="BE22" s="20">
        <v>46</v>
      </c>
      <c r="BF22" s="20">
        <v>43</v>
      </c>
      <c r="BG22" s="20">
        <v>48</v>
      </c>
      <c r="BH22" s="20">
        <v>44</v>
      </c>
      <c r="BI22" s="20">
        <v>41</v>
      </c>
      <c r="BJ22" s="20">
        <v>34</v>
      </c>
      <c r="BK22" s="20">
        <v>29</v>
      </c>
      <c r="BL22" s="20">
        <v>28</v>
      </c>
      <c r="BM22" s="20">
        <v>25</v>
      </c>
      <c r="BN22" s="20">
        <v>28</v>
      </c>
      <c r="BO22" s="20">
        <v>28</v>
      </c>
      <c r="BP22" s="20">
        <v>27</v>
      </c>
      <c r="BQ22" s="20">
        <v>20</v>
      </c>
      <c r="BR22" s="20">
        <v>15</v>
      </c>
      <c r="BS22" s="20">
        <v>15</v>
      </c>
      <c r="BT22" s="20">
        <v>12</v>
      </c>
      <c r="BU22" s="20">
        <v>12</v>
      </c>
      <c r="BV22" s="20">
        <v>14</v>
      </c>
      <c r="BW22" s="20">
        <v>14</v>
      </c>
      <c r="BX22" s="20"/>
      <c r="BY22" s="20"/>
      <c r="BZ22" s="20"/>
      <c r="CA22" s="20"/>
    </row>
    <row r="23" spans="1:79" x14ac:dyDescent="0.3">
      <c r="A23" s="2" t="s">
        <v>5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4"/>
      <c r="O23" s="44"/>
      <c r="P23" s="44"/>
      <c r="Q23" s="44"/>
      <c r="R23" s="44">
        <f>SUM(R22)</f>
        <v>23</v>
      </c>
      <c r="S23" s="44">
        <f>SUM(S22)</f>
        <v>23</v>
      </c>
      <c r="T23" s="44">
        <f>SUM(T22)</f>
        <v>30</v>
      </c>
      <c r="U23" s="44">
        <f>SUM(U22)</f>
        <v>47</v>
      </c>
      <c r="V23" s="44">
        <f>SUM(V22)</f>
        <v>67</v>
      </c>
      <c r="W23" s="44"/>
      <c r="X23" s="44">
        <f>SUM(X22)</f>
        <v>118</v>
      </c>
      <c r="Y23" s="44">
        <v>124</v>
      </c>
      <c r="Z23" s="44">
        <f t="shared" ref="Z23:BV23" si="7">SUM(Z22)</f>
        <v>146</v>
      </c>
      <c r="AA23" s="44">
        <f t="shared" si="7"/>
        <v>146</v>
      </c>
      <c r="AB23" s="44">
        <f t="shared" si="7"/>
        <v>181</v>
      </c>
      <c r="AC23" s="44">
        <f t="shared" si="7"/>
        <v>191</v>
      </c>
      <c r="AD23" s="44">
        <f t="shared" si="7"/>
        <v>184</v>
      </c>
      <c r="AE23" s="44">
        <f t="shared" si="7"/>
        <v>181</v>
      </c>
      <c r="AF23" s="44">
        <f t="shared" si="7"/>
        <v>189</v>
      </c>
      <c r="AG23" s="44">
        <f t="shared" si="7"/>
        <v>186</v>
      </c>
      <c r="AH23" s="44">
        <f t="shared" si="7"/>
        <v>181</v>
      </c>
      <c r="AI23" s="44">
        <f t="shared" si="7"/>
        <v>177</v>
      </c>
      <c r="AJ23" s="44">
        <f t="shared" si="7"/>
        <v>158</v>
      </c>
      <c r="AK23" s="44">
        <f t="shared" si="7"/>
        <v>155</v>
      </c>
      <c r="AL23" s="44">
        <f t="shared" si="7"/>
        <v>156</v>
      </c>
      <c r="AM23" s="44">
        <f t="shared" si="7"/>
        <v>153</v>
      </c>
      <c r="AN23" s="44">
        <f t="shared" si="7"/>
        <v>141</v>
      </c>
      <c r="AO23" s="44">
        <f t="shared" si="7"/>
        <v>136</v>
      </c>
      <c r="AP23" s="44">
        <f t="shared" si="7"/>
        <v>134</v>
      </c>
      <c r="AQ23" s="44">
        <f t="shared" si="7"/>
        <v>120</v>
      </c>
      <c r="AR23" s="44">
        <f t="shared" si="7"/>
        <v>118</v>
      </c>
      <c r="AS23" s="44">
        <f t="shared" si="7"/>
        <v>107</v>
      </c>
      <c r="AT23" s="44">
        <f t="shared" si="7"/>
        <v>107</v>
      </c>
      <c r="AU23" s="44">
        <f t="shared" si="7"/>
        <v>103</v>
      </c>
      <c r="AV23" s="44">
        <f t="shared" si="7"/>
        <v>95</v>
      </c>
      <c r="AW23" s="44">
        <f t="shared" si="7"/>
        <v>82</v>
      </c>
      <c r="AX23" s="44">
        <f t="shared" si="7"/>
        <v>82</v>
      </c>
      <c r="AY23" s="44">
        <f t="shared" si="7"/>
        <v>88</v>
      </c>
      <c r="AZ23" s="44">
        <f t="shared" si="7"/>
        <v>75</v>
      </c>
      <c r="BA23" s="44">
        <f t="shared" si="7"/>
        <v>80</v>
      </c>
      <c r="BB23" s="44">
        <f t="shared" si="7"/>
        <v>70</v>
      </c>
      <c r="BC23" s="44">
        <f t="shared" si="7"/>
        <v>61</v>
      </c>
      <c r="BD23" s="44">
        <f t="shared" si="7"/>
        <v>51</v>
      </c>
      <c r="BE23" s="44">
        <f t="shared" si="7"/>
        <v>46</v>
      </c>
      <c r="BF23" s="44">
        <f t="shared" si="7"/>
        <v>43</v>
      </c>
      <c r="BG23" s="44">
        <f t="shared" si="7"/>
        <v>48</v>
      </c>
      <c r="BH23" s="44">
        <f t="shared" si="7"/>
        <v>44</v>
      </c>
      <c r="BI23" s="44">
        <f t="shared" si="7"/>
        <v>41</v>
      </c>
      <c r="BJ23" s="44">
        <f t="shared" si="7"/>
        <v>34</v>
      </c>
      <c r="BK23" s="44">
        <f t="shared" si="7"/>
        <v>29</v>
      </c>
      <c r="BL23" s="44">
        <f t="shared" si="7"/>
        <v>28</v>
      </c>
      <c r="BM23" s="44">
        <f t="shared" si="7"/>
        <v>25</v>
      </c>
      <c r="BN23" s="44">
        <f t="shared" si="7"/>
        <v>28</v>
      </c>
      <c r="BO23" s="44">
        <f t="shared" si="7"/>
        <v>28</v>
      </c>
      <c r="BP23" s="44">
        <f t="shared" si="7"/>
        <v>27</v>
      </c>
      <c r="BQ23" s="44">
        <f t="shared" si="7"/>
        <v>20</v>
      </c>
      <c r="BR23" s="44">
        <f t="shared" si="7"/>
        <v>15</v>
      </c>
      <c r="BS23" s="44">
        <f t="shared" si="7"/>
        <v>15</v>
      </c>
      <c r="BT23" s="44">
        <f t="shared" si="7"/>
        <v>12</v>
      </c>
      <c r="BU23" s="44">
        <f t="shared" si="7"/>
        <v>12</v>
      </c>
      <c r="BV23" s="44">
        <f t="shared" si="7"/>
        <v>14</v>
      </c>
      <c r="BW23" s="44">
        <f t="shared" ref="BW23" si="8">SUM(BW22)</f>
        <v>14</v>
      </c>
      <c r="BX23" s="44"/>
      <c r="BY23" s="44"/>
      <c r="BZ23" s="44"/>
      <c r="CA23" s="44"/>
    </row>
    <row r="24" spans="1:79" ht="15" thickBot="1" x14ac:dyDescent="0.35">
      <c r="A24" s="45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6"/>
      <c r="O24" s="46"/>
      <c r="P24" s="46"/>
      <c r="Q24" s="46"/>
      <c r="R24" s="46">
        <f>SUM(R10,R15,R19,R21,R23)</f>
        <v>299</v>
      </c>
      <c r="S24" s="46">
        <f>SUM(S10,S15,S19,S21,S23)</f>
        <v>350</v>
      </c>
      <c r="T24" s="46">
        <f>SUM(T10,T15,T19,T21,T23)</f>
        <v>554</v>
      </c>
      <c r="U24" s="46">
        <f>SUM(U10,U15,U19,U21,U23)</f>
        <v>637</v>
      </c>
      <c r="V24" s="46">
        <f>SUM(V10,V15,V19,V21,V23)</f>
        <v>842</v>
      </c>
      <c r="W24" s="46"/>
      <c r="X24" s="46">
        <f t="shared" ref="X24:BV24" si="9">SUM(X10,X15,X19,X21,X23)</f>
        <v>1574</v>
      </c>
      <c r="Y24" s="46">
        <f t="shared" si="9"/>
        <v>1826</v>
      </c>
      <c r="Z24" s="46">
        <f t="shared" si="9"/>
        <v>1952</v>
      </c>
      <c r="AA24" s="46">
        <f t="shared" si="9"/>
        <v>2067</v>
      </c>
      <c r="AB24" s="46">
        <f t="shared" si="9"/>
        <v>2707</v>
      </c>
      <c r="AC24" s="46">
        <f t="shared" si="9"/>
        <v>2977</v>
      </c>
      <c r="AD24" s="46">
        <f t="shared" si="9"/>
        <v>3018</v>
      </c>
      <c r="AE24" s="46">
        <f t="shared" si="9"/>
        <v>3134</v>
      </c>
      <c r="AF24" s="46">
        <f t="shared" si="9"/>
        <v>3198</v>
      </c>
      <c r="AG24" s="46">
        <f t="shared" si="9"/>
        <v>3230</v>
      </c>
      <c r="AH24" s="46">
        <f t="shared" si="9"/>
        <v>3184</v>
      </c>
      <c r="AI24" s="46">
        <f t="shared" si="9"/>
        <v>3165</v>
      </c>
      <c r="AJ24" s="46">
        <f t="shared" si="9"/>
        <v>3133</v>
      </c>
      <c r="AK24" s="46">
        <f t="shared" si="9"/>
        <v>2950</v>
      </c>
      <c r="AL24" s="46">
        <f t="shared" si="9"/>
        <v>2901</v>
      </c>
      <c r="AM24" s="46">
        <f t="shared" si="9"/>
        <v>2909</v>
      </c>
      <c r="AN24" s="46">
        <f t="shared" si="9"/>
        <v>2724</v>
      </c>
      <c r="AO24" s="46">
        <f t="shared" si="9"/>
        <v>2571</v>
      </c>
      <c r="AP24" s="46">
        <f t="shared" si="9"/>
        <v>2393</v>
      </c>
      <c r="AQ24" s="46">
        <f t="shared" si="9"/>
        <v>2198</v>
      </c>
      <c r="AR24" s="46">
        <f t="shared" si="9"/>
        <v>2067</v>
      </c>
      <c r="AS24" s="46">
        <f t="shared" si="9"/>
        <v>2047</v>
      </c>
      <c r="AT24" s="46">
        <f t="shared" si="9"/>
        <v>1973</v>
      </c>
      <c r="AU24" s="46">
        <f t="shared" si="9"/>
        <v>1867</v>
      </c>
      <c r="AV24" s="46">
        <f t="shared" si="9"/>
        <v>1799</v>
      </c>
      <c r="AW24" s="46">
        <f t="shared" si="9"/>
        <v>1636</v>
      </c>
      <c r="AX24" s="46">
        <f t="shared" si="9"/>
        <v>1625</v>
      </c>
      <c r="AY24" s="46">
        <f t="shared" si="9"/>
        <v>1458</v>
      </c>
      <c r="AZ24" s="46">
        <f t="shared" si="9"/>
        <v>1430</v>
      </c>
      <c r="BA24" s="46">
        <f t="shared" si="9"/>
        <v>1422</v>
      </c>
      <c r="BB24" s="46">
        <f t="shared" si="9"/>
        <v>1336</v>
      </c>
      <c r="BC24" s="46">
        <f t="shared" si="9"/>
        <v>1261</v>
      </c>
      <c r="BD24" s="46">
        <f t="shared" si="9"/>
        <v>1172</v>
      </c>
      <c r="BE24" s="46">
        <f t="shared" si="9"/>
        <v>1101</v>
      </c>
      <c r="BF24" s="46">
        <f t="shared" si="9"/>
        <v>1026</v>
      </c>
      <c r="BG24" s="46">
        <f t="shared" si="9"/>
        <v>989</v>
      </c>
      <c r="BH24" s="46">
        <f t="shared" si="9"/>
        <v>995</v>
      </c>
      <c r="BI24" s="46">
        <f t="shared" si="9"/>
        <v>950</v>
      </c>
      <c r="BJ24" s="46">
        <f t="shared" si="9"/>
        <v>878</v>
      </c>
      <c r="BK24" s="46">
        <f t="shared" si="9"/>
        <v>791</v>
      </c>
      <c r="BL24" s="46">
        <f t="shared" si="9"/>
        <v>713</v>
      </c>
      <c r="BM24" s="46">
        <f t="shared" si="9"/>
        <v>713</v>
      </c>
      <c r="BN24" s="46">
        <f t="shared" si="9"/>
        <v>694</v>
      </c>
      <c r="BO24" s="46">
        <f t="shared" si="9"/>
        <v>688</v>
      </c>
      <c r="BP24" s="46">
        <f t="shared" si="9"/>
        <v>679</v>
      </c>
      <c r="BQ24" s="46">
        <f t="shared" si="9"/>
        <v>671</v>
      </c>
      <c r="BR24" s="46">
        <f t="shared" si="9"/>
        <v>619</v>
      </c>
      <c r="BS24" s="46">
        <f t="shared" si="9"/>
        <v>588</v>
      </c>
      <c r="BT24" s="46">
        <f t="shared" si="9"/>
        <v>513</v>
      </c>
      <c r="BU24" s="46">
        <f t="shared" si="9"/>
        <v>523</v>
      </c>
      <c r="BV24" s="46">
        <f t="shared" si="9"/>
        <v>505</v>
      </c>
      <c r="BW24" s="46">
        <f t="shared" ref="BW24" si="10">SUM(BW10,BW15,BW19,BW21,BW23)</f>
        <v>460</v>
      </c>
      <c r="BX24" s="46"/>
      <c r="BY24" s="46"/>
      <c r="BZ24" s="46"/>
      <c r="CA24" s="46"/>
    </row>
    <row r="27" spans="1:79" ht="15" thickBot="1" x14ac:dyDescent="0.35">
      <c r="A27" s="35" t="s">
        <v>74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</row>
    <row r="28" spans="1:79" ht="15" thickTop="1" x14ac:dyDescent="0.3">
      <c r="A28" s="2" t="s">
        <v>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O28" s="20"/>
      <c r="P28" s="20"/>
      <c r="Q28" s="20"/>
      <c r="R28" s="20"/>
      <c r="S28" s="20">
        <f>S10-R10</f>
        <v>12</v>
      </c>
      <c r="T28" s="20">
        <f>T10-S10</f>
        <v>21</v>
      </c>
      <c r="U28" s="20">
        <f>U10-T10</f>
        <v>47</v>
      </c>
      <c r="V28" s="20">
        <f>V10-U10</f>
        <v>49</v>
      </c>
      <c r="W28" s="20"/>
      <c r="X28" s="20">
        <f>X10-V10</f>
        <v>265</v>
      </c>
      <c r="Y28" s="20">
        <f t="shared" ref="Y28:BW28" si="11">Y10-X10</f>
        <v>93</v>
      </c>
      <c r="Z28" s="20">
        <f t="shared" si="11"/>
        <v>39</v>
      </c>
      <c r="AA28" s="20">
        <f t="shared" si="11"/>
        <v>123</v>
      </c>
      <c r="AB28" s="20">
        <f t="shared" si="11"/>
        <v>204</v>
      </c>
      <c r="AC28" s="20">
        <f t="shared" si="11"/>
        <v>98</v>
      </c>
      <c r="AD28" s="20">
        <f t="shared" si="11"/>
        <v>37</v>
      </c>
      <c r="AE28" s="20">
        <f t="shared" si="11"/>
        <v>81</v>
      </c>
      <c r="AF28" s="20">
        <f t="shared" si="11"/>
        <v>17</v>
      </c>
      <c r="AG28" s="20">
        <f t="shared" si="11"/>
        <v>52</v>
      </c>
      <c r="AH28" s="20">
        <f t="shared" si="11"/>
        <v>-29</v>
      </c>
      <c r="AI28" s="20">
        <f t="shared" si="11"/>
        <v>12</v>
      </c>
      <c r="AJ28" s="20">
        <f t="shared" si="11"/>
        <v>-13</v>
      </c>
      <c r="AK28" s="20">
        <f t="shared" si="11"/>
        <v>-99</v>
      </c>
      <c r="AL28" s="20">
        <f t="shared" si="11"/>
        <v>-52</v>
      </c>
      <c r="AM28" s="20">
        <f t="shared" si="11"/>
        <v>-1</v>
      </c>
      <c r="AN28" s="20">
        <f t="shared" si="11"/>
        <v>-45</v>
      </c>
      <c r="AO28" s="20">
        <f t="shared" si="11"/>
        <v>-69</v>
      </c>
      <c r="AP28" s="20">
        <f t="shared" si="11"/>
        <v>-99</v>
      </c>
      <c r="AQ28" s="20">
        <f t="shared" si="11"/>
        <v>-68</v>
      </c>
      <c r="AR28" s="20">
        <f t="shared" si="11"/>
        <v>-56</v>
      </c>
      <c r="AS28" s="20">
        <f t="shared" si="11"/>
        <v>19</v>
      </c>
      <c r="AT28" s="20">
        <f t="shared" si="11"/>
        <v>-36</v>
      </c>
      <c r="AU28" s="20">
        <f t="shared" si="11"/>
        <v>-27</v>
      </c>
      <c r="AV28" s="20">
        <f t="shared" si="11"/>
        <v>-42</v>
      </c>
      <c r="AW28" s="20">
        <f t="shared" si="11"/>
        <v>-45</v>
      </c>
      <c r="AX28" s="20">
        <f t="shared" si="11"/>
        <v>-14</v>
      </c>
      <c r="AY28" s="20">
        <f t="shared" si="11"/>
        <v>-42</v>
      </c>
      <c r="AZ28" s="20">
        <f t="shared" si="11"/>
        <v>-6</v>
      </c>
      <c r="BA28" s="20">
        <f t="shared" si="11"/>
        <v>-9</v>
      </c>
      <c r="BB28" s="20">
        <f t="shared" si="11"/>
        <v>-30</v>
      </c>
      <c r="BC28" s="20">
        <f t="shared" si="11"/>
        <v>-10</v>
      </c>
      <c r="BD28" s="20">
        <f t="shared" si="11"/>
        <v>-33</v>
      </c>
      <c r="BE28" s="20">
        <f t="shared" si="11"/>
        <v>-18</v>
      </c>
      <c r="BF28" s="20">
        <f t="shared" si="11"/>
        <v>-42</v>
      </c>
      <c r="BG28" s="20">
        <f t="shared" si="11"/>
        <v>-10</v>
      </c>
      <c r="BH28" s="20">
        <f t="shared" si="11"/>
        <v>-5</v>
      </c>
      <c r="BI28" s="20">
        <f t="shared" si="11"/>
        <v>-6</v>
      </c>
      <c r="BJ28" s="20">
        <f t="shared" si="11"/>
        <v>-26</v>
      </c>
      <c r="BK28" s="20">
        <f t="shared" si="11"/>
        <v>-17</v>
      </c>
      <c r="BL28" s="20">
        <f t="shared" si="11"/>
        <v>-30</v>
      </c>
      <c r="BM28" s="20">
        <f t="shared" si="11"/>
        <v>-1</v>
      </c>
      <c r="BN28" s="20">
        <f t="shared" si="11"/>
        <v>-14</v>
      </c>
      <c r="BO28" s="20">
        <f t="shared" si="11"/>
        <v>2</v>
      </c>
      <c r="BP28" s="20">
        <f t="shared" si="11"/>
        <v>2</v>
      </c>
      <c r="BQ28" s="20">
        <f t="shared" si="11"/>
        <v>12</v>
      </c>
      <c r="BR28" s="20">
        <f t="shared" si="11"/>
        <v>-21</v>
      </c>
      <c r="BS28" s="20">
        <f t="shared" si="11"/>
        <v>-11</v>
      </c>
      <c r="BT28" s="20">
        <f t="shared" si="11"/>
        <v>-43</v>
      </c>
      <c r="BU28" s="20">
        <f t="shared" si="11"/>
        <v>2</v>
      </c>
      <c r="BV28" s="20">
        <f t="shared" si="11"/>
        <v>-6</v>
      </c>
      <c r="BW28" s="20">
        <f t="shared" si="11"/>
        <v>-23</v>
      </c>
      <c r="BX28" s="20"/>
      <c r="BY28" s="20"/>
      <c r="BZ28" s="20"/>
      <c r="CA28" s="20"/>
    </row>
    <row r="29" spans="1:79" x14ac:dyDescent="0.3">
      <c r="A29" s="2" t="s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41"/>
      <c r="O29" s="20"/>
      <c r="P29" s="20"/>
      <c r="Q29" s="20"/>
      <c r="R29" s="20"/>
      <c r="S29" s="20">
        <f>S15-R15</f>
        <v>14</v>
      </c>
      <c r="T29" s="20">
        <f>T15-S15</f>
        <v>26</v>
      </c>
      <c r="U29" s="20">
        <f>U15-T15</f>
        <v>15</v>
      </c>
      <c r="V29" s="20">
        <f>V15-U15</f>
        <v>44</v>
      </c>
      <c r="W29" s="20"/>
      <c r="X29" s="20">
        <f>X15-V15</f>
        <v>180</v>
      </c>
      <c r="Y29" s="20">
        <f t="shared" ref="Y29:BW29" si="12">Y15-X15</f>
        <v>47</v>
      </c>
      <c r="Z29" s="20">
        <f t="shared" si="12"/>
        <v>53</v>
      </c>
      <c r="AA29" s="20">
        <f t="shared" si="12"/>
        <v>84</v>
      </c>
      <c r="AB29" s="20">
        <f t="shared" si="12"/>
        <v>102</v>
      </c>
      <c r="AC29" s="20">
        <f t="shared" si="12"/>
        <v>69</v>
      </c>
      <c r="AD29" s="20">
        <f t="shared" si="12"/>
        <v>29</v>
      </c>
      <c r="AE29" s="20">
        <f t="shared" si="12"/>
        <v>58</v>
      </c>
      <c r="AF29" s="20">
        <f t="shared" si="12"/>
        <v>9</v>
      </c>
      <c r="AG29" s="20">
        <f t="shared" si="12"/>
        <v>-19</v>
      </c>
      <c r="AH29" s="20">
        <f t="shared" si="12"/>
        <v>18</v>
      </c>
      <c r="AI29" s="20">
        <f t="shared" si="12"/>
        <v>-8</v>
      </c>
      <c r="AJ29" s="20">
        <f t="shared" si="12"/>
        <v>10</v>
      </c>
      <c r="AK29" s="20">
        <f t="shared" si="12"/>
        <v>-26</v>
      </c>
      <c r="AL29" s="20">
        <f t="shared" si="12"/>
        <v>-7</v>
      </c>
      <c r="AM29" s="20">
        <f t="shared" si="12"/>
        <v>-20</v>
      </c>
      <c r="AN29" s="20">
        <f t="shared" si="12"/>
        <v>-54</v>
      </c>
      <c r="AO29" s="20">
        <f t="shared" si="12"/>
        <v>-52</v>
      </c>
      <c r="AP29" s="20">
        <f t="shared" si="12"/>
        <v>-55</v>
      </c>
      <c r="AQ29" s="20">
        <f t="shared" si="12"/>
        <v>-33</v>
      </c>
      <c r="AR29" s="20">
        <f t="shared" si="12"/>
        <v>-45</v>
      </c>
      <c r="AS29" s="20">
        <f t="shared" si="12"/>
        <v>-30</v>
      </c>
      <c r="AT29" s="20">
        <f t="shared" si="12"/>
        <v>-33</v>
      </c>
      <c r="AU29" s="20">
        <f t="shared" si="12"/>
        <v>-38</v>
      </c>
      <c r="AV29" s="20">
        <f t="shared" si="12"/>
        <v>-10</v>
      </c>
      <c r="AW29" s="20">
        <f t="shared" si="12"/>
        <v>-9</v>
      </c>
      <c r="AX29" s="20">
        <f t="shared" si="12"/>
        <v>-12</v>
      </c>
      <c r="AY29" s="20">
        <f t="shared" si="12"/>
        <v>-62</v>
      </c>
      <c r="AZ29" s="20">
        <f t="shared" si="12"/>
        <v>-6</v>
      </c>
      <c r="BA29" s="20">
        <f t="shared" si="12"/>
        <v>1</v>
      </c>
      <c r="BB29" s="20">
        <f t="shared" si="12"/>
        <v>-15</v>
      </c>
      <c r="BC29" s="20">
        <f t="shared" si="12"/>
        <v>-23</v>
      </c>
      <c r="BD29" s="20">
        <f t="shared" si="12"/>
        <v>-8</v>
      </c>
      <c r="BE29" s="20">
        <f t="shared" si="12"/>
        <v>-20</v>
      </c>
      <c r="BF29" s="20">
        <f t="shared" si="12"/>
        <v>-13</v>
      </c>
      <c r="BG29" s="20">
        <f t="shared" si="12"/>
        <v>-25</v>
      </c>
      <c r="BH29" s="20">
        <f t="shared" si="12"/>
        <v>10</v>
      </c>
      <c r="BI29" s="20">
        <f t="shared" si="12"/>
        <v>-18</v>
      </c>
      <c r="BJ29" s="20">
        <f t="shared" si="12"/>
        <v>-16</v>
      </c>
      <c r="BK29" s="20">
        <f t="shared" si="12"/>
        <v>-15</v>
      </c>
      <c r="BL29" s="20">
        <f t="shared" si="12"/>
        <v>-20</v>
      </c>
      <c r="BM29" s="20">
        <f t="shared" si="12"/>
        <v>10</v>
      </c>
      <c r="BN29" s="20">
        <f t="shared" si="12"/>
        <v>-10</v>
      </c>
      <c r="BO29" s="20">
        <f t="shared" si="12"/>
        <v>-6</v>
      </c>
      <c r="BP29" s="20">
        <f t="shared" si="12"/>
        <v>-12</v>
      </c>
      <c r="BQ29" s="20">
        <f t="shared" si="12"/>
        <v>-8</v>
      </c>
      <c r="BR29" s="20">
        <f t="shared" si="12"/>
        <v>-8</v>
      </c>
      <c r="BS29" s="20">
        <f t="shared" si="12"/>
        <v>-9</v>
      </c>
      <c r="BT29" s="20">
        <f t="shared" si="12"/>
        <v>-12</v>
      </c>
      <c r="BU29" s="20">
        <f t="shared" si="12"/>
        <v>4</v>
      </c>
      <c r="BV29" s="20">
        <f t="shared" si="12"/>
        <v>1</v>
      </c>
      <c r="BW29" s="20">
        <f t="shared" si="12"/>
        <v>-13</v>
      </c>
      <c r="BX29" s="20"/>
      <c r="BY29" s="20"/>
      <c r="BZ29" s="20"/>
      <c r="CA29" s="20"/>
    </row>
    <row r="30" spans="1:79" x14ac:dyDescent="0.3">
      <c r="A30" s="2" t="s">
        <v>4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41"/>
      <c r="O30" s="20"/>
      <c r="P30" s="20"/>
      <c r="Q30" s="20"/>
      <c r="R30" s="20"/>
      <c r="S30" s="20">
        <f>S19-R19</f>
        <v>19</v>
      </c>
      <c r="T30" s="20">
        <f>T19-S19</f>
        <v>103</v>
      </c>
      <c r="U30" s="20">
        <f>U19-T19</f>
        <v>-19</v>
      </c>
      <c r="V30" s="20">
        <f>V19-U19</f>
        <v>80</v>
      </c>
      <c r="W30" s="20"/>
      <c r="X30" s="20">
        <f>X19-V19</f>
        <v>214</v>
      </c>
      <c r="Y30" s="20">
        <f t="shared" ref="Y30:BW30" si="13">Y19-X19</f>
        <v>86</v>
      </c>
      <c r="Z30" s="20">
        <f t="shared" si="13"/>
        <v>42</v>
      </c>
      <c r="AA30" s="20">
        <f t="shared" si="13"/>
        <v>-76</v>
      </c>
      <c r="AB30" s="20">
        <f t="shared" si="13"/>
        <v>112</v>
      </c>
      <c r="AC30" s="20">
        <f t="shared" si="13"/>
        <v>72</v>
      </c>
      <c r="AD30" s="20">
        <f t="shared" si="13"/>
        <v>-3</v>
      </c>
      <c r="AE30" s="20">
        <f t="shared" si="13"/>
        <v>-9</v>
      </c>
      <c r="AF30" s="20">
        <f t="shared" si="13"/>
        <v>33</v>
      </c>
      <c r="AG30" s="20">
        <f t="shared" si="13"/>
        <v>4</v>
      </c>
      <c r="AH30" s="20">
        <f t="shared" si="13"/>
        <v>-15</v>
      </c>
      <c r="AI30" s="20">
        <f t="shared" si="13"/>
        <v>-7</v>
      </c>
      <c r="AJ30" s="20">
        <f t="shared" si="13"/>
        <v>-6</v>
      </c>
      <c r="AK30" s="20">
        <f t="shared" si="13"/>
        <v>-36</v>
      </c>
      <c r="AL30" s="20">
        <f t="shared" si="13"/>
        <v>16</v>
      </c>
      <c r="AM30" s="20">
        <f t="shared" si="13"/>
        <v>15</v>
      </c>
      <c r="AN30" s="20">
        <f t="shared" si="13"/>
        <v>-52</v>
      </c>
      <c r="AO30" s="20">
        <f t="shared" si="13"/>
        <v>-25</v>
      </c>
      <c r="AP30" s="20">
        <f t="shared" si="13"/>
        <v>-24</v>
      </c>
      <c r="AQ30" s="20">
        <f t="shared" si="13"/>
        <v>-32</v>
      </c>
      <c r="AR30" s="20">
        <f t="shared" si="13"/>
        <v>-5</v>
      </c>
      <c r="AS30" s="20">
        <f t="shared" si="13"/>
        <v>-6</v>
      </c>
      <c r="AT30" s="20">
        <f t="shared" si="13"/>
        <v>-4</v>
      </c>
      <c r="AU30" s="20">
        <f t="shared" si="13"/>
        <v>-31</v>
      </c>
      <c r="AV30" s="20">
        <f t="shared" si="13"/>
        <v>-19</v>
      </c>
      <c r="AW30" s="20">
        <f t="shared" si="13"/>
        <v>-49</v>
      </c>
      <c r="AX30" s="20">
        <f t="shared" si="13"/>
        <v>-9</v>
      </c>
      <c r="AY30" s="20">
        <f t="shared" si="13"/>
        <v>-37</v>
      </c>
      <c r="AZ30" s="20">
        <f t="shared" si="13"/>
        <v>-3</v>
      </c>
      <c r="BA30" s="20">
        <f t="shared" si="13"/>
        <v>-1</v>
      </c>
      <c r="BB30" s="20">
        <f t="shared" si="13"/>
        <v>-31</v>
      </c>
      <c r="BC30" s="20">
        <f t="shared" si="13"/>
        <v>-24</v>
      </c>
      <c r="BD30" s="20">
        <f t="shared" si="13"/>
        <v>-38</v>
      </c>
      <c r="BE30" s="20">
        <f t="shared" si="13"/>
        <v>-18</v>
      </c>
      <c r="BF30" s="20">
        <f t="shared" si="13"/>
        <v>-15</v>
      </c>
      <c r="BG30" s="20">
        <f t="shared" si="13"/>
        <v>-5</v>
      </c>
      <c r="BH30" s="20">
        <f t="shared" si="13"/>
        <v>0</v>
      </c>
      <c r="BI30" s="20">
        <f t="shared" si="13"/>
        <v>-10</v>
      </c>
      <c r="BJ30" s="20">
        <f t="shared" si="13"/>
        <v>-18</v>
      </c>
      <c r="BK30" s="20">
        <f t="shared" si="13"/>
        <v>-30</v>
      </c>
      <c r="BL30" s="20">
        <f t="shared" si="13"/>
        <v>-22</v>
      </c>
      <c r="BM30" s="20">
        <f t="shared" si="13"/>
        <v>0</v>
      </c>
      <c r="BN30" s="20">
        <f t="shared" si="13"/>
        <v>0</v>
      </c>
      <c r="BO30" s="20">
        <f t="shared" si="13"/>
        <v>-2</v>
      </c>
      <c r="BP30" s="20">
        <f t="shared" si="13"/>
        <v>3</v>
      </c>
      <c r="BQ30" s="20">
        <f t="shared" si="13"/>
        <v>1</v>
      </c>
      <c r="BR30" s="20">
        <f t="shared" si="13"/>
        <v>-11</v>
      </c>
      <c r="BS30" s="20">
        <f t="shared" si="13"/>
        <v>-3</v>
      </c>
      <c r="BT30" s="20">
        <f t="shared" si="13"/>
        <v>-8</v>
      </c>
      <c r="BU30" s="20">
        <f t="shared" si="13"/>
        <v>4</v>
      </c>
      <c r="BV30" s="20">
        <f t="shared" si="13"/>
        <v>-14</v>
      </c>
      <c r="BW30" s="20">
        <f t="shared" si="13"/>
        <v>-10</v>
      </c>
      <c r="BX30" s="20"/>
      <c r="BY30" s="20"/>
      <c r="BZ30" s="20"/>
      <c r="CA30" s="20"/>
    </row>
    <row r="31" spans="1:79" x14ac:dyDescent="0.3">
      <c r="A31" s="2" t="s">
        <v>1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41"/>
      <c r="O31" s="20"/>
      <c r="P31" s="20"/>
      <c r="Q31" s="20"/>
      <c r="R31" s="20"/>
      <c r="S31" s="20">
        <f>S21-R21</f>
        <v>6</v>
      </c>
      <c r="T31" s="20">
        <f>T21-S21</f>
        <v>47</v>
      </c>
      <c r="U31" s="20">
        <f>U21-T21</f>
        <v>23</v>
      </c>
      <c r="V31" s="20">
        <f>V21-U21</f>
        <v>12</v>
      </c>
      <c r="W31" s="20"/>
      <c r="X31" s="20">
        <f>X21-V21</f>
        <v>22</v>
      </c>
      <c r="Y31" s="20">
        <f t="shared" ref="Y31:BW31" si="14">Y21-X21</f>
        <v>20</v>
      </c>
      <c r="Z31" s="20">
        <f t="shared" si="14"/>
        <v>-30</v>
      </c>
      <c r="AA31" s="20">
        <f t="shared" si="14"/>
        <v>-16</v>
      </c>
      <c r="AB31" s="20">
        <f t="shared" si="14"/>
        <v>187</v>
      </c>
      <c r="AC31" s="20">
        <f t="shared" si="14"/>
        <v>21</v>
      </c>
      <c r="AD31" s="20">
        <f t="shared" si="14"/>
        <v>-15</v>
      </c>
      <c r="AE31" s="20">
        <f t="shared" si="14"/>
        <v>-11</v>
      </c>
      <c r="AF31" s="20">
        <f t="shared" si="14"/>
        <v>-3</v>
      </c>
      <c r="AG31" s="20">
        <f t="shared" si="14"/>
        <v>-2</v>
      </c>
      <c r="AH31" s="20">
        <f t="shared" si="14"/>
        <v>-15</v>
      </c>
      <c r="AI31" s="20">
        <f t="shared" si="14"/>
        <v>-12</v>
      </c>
      <c r="AJ31" s="20">
        <f t="shared" si="14"/>
        <v>-4</v>
      </c>
      <c r="AK31" s="20">
        <f t="shared" si="14"/>
        <v>-19</v>
      </c>
      <c r="AL31" s="20">
        <f t="shared" si="14"/>
        <v>-7</v>
      </c>
      <c r="AM31" s="20">
        <f t="shared" si="14"/>
        <v>17</v>
      </c>
      <c r="AN31" s="20">
        <f t="shared" si="14"/>
        <v>-22</v>
      </c>
      <c r="AO31" s="20">
        <f t="shared" si="14"/>
        <v>-2</v>
      </c>
      <c r="AP31" s="20">
        <f t="shared" si="14"/>
        <v>2</v>
      </c>
      <c r="AQ31" s="20">
        <f t="shared" si="14"/>
        <v>-48</v>
      </c>
      <c r="AR31" s="20">
        <f t="shared" si="14"/>
        <v>-23</v>
      </c>
      <c r="AS31" s="20">
        <f t="shared" si="14"/>
        <v>8</v>
      </c>
      <c r="AT31" s="20">
        <f t="shared" si="14"/>
        <v>-1</v>
      </c>
      <c r="AU31" s="20">
        <f t="shared" si="14"/>
        <v>-6</v>
      </c>
      <c r="AV31" s="20">
        <f t="shared" si="14"/>
        <v>11</v>
      </c>
      <c r="AW31" s="20">
        <f t="shared" si="14"/>
        <v>-47</v>
      </c>
      <c r="AX31" s="20">
        <f t="shared" si="14"/>
        <v>24</v>
      </c>
      <c r="AY31" s="20">
        <f t="shared" si="14"/>
        <v>-32</v>
      </c>
      <c r="AZ31" s="20">
        <f t="shared" si="14"/>
        <v>0</v>
      </c>
      <c r="BA31" s="20">
        <f t="shared" si="14"/>
        <v>-4</v>
      </c>
      <c r="BB31" s="20">
        <f t="shared" si="14"/>
        <v>0</v>
      </c>
      <c r="BC31" s="20">
        <f t="shared" si="14"/>
        <v>-9</v>
      </c>
      <c r="BD31" s="20">
        <f t="shared" si="14"/>
        <v>0</v>
      </c>
      <c r="BE31" s="20">
        <f t="shared" si="14"/>
        <v>-10</v>
      </c>
      <c r="BF31" s="20">
        <f t="shared" si="14"/>
        <v>-2</v>
      </c>
      <c r="BG31" s="20">
        <f t="shared" si="14"/>
        <v>-2</v>
      </c>
      <c r="BH31" s="20">
        <f t="shared" si="14"/>
        <v>5</v>
      </c>
      <c r="BI31" s="20">
        <f t="shared" si="14"/>
        <v>-8</v>
      </c>
      <c r="BJ31" s="20">
        <f t="shared" si="14"/>
        <v>-5</v>
      </c>
      <c r="BK31" s="20">
        <f t="shared" si="14"/>
        <v>-20</v>
      </c>
      <c r="BL31" s="20">
        <f t="shared" si="14"/>
        <v>-5</v>
      </c>
      <c r="BM31" s="20">
        <f t="shared" si="14"/>
        <v>-6</v>
      </c>
      <c r="BN31" s="20">
        <f t="shared" si="14"/>
        <v>2</v>
      </c>
      <c r="BO31" s="20">
        <f t="shared" si="14"/>
        <v>0</v>
      </c>
      <c r="BP31" s="20">
        <f t="shared" si="14"/>
        <v>-1</v>
      </c>
      <c r="BQ31" s="20">
        <f t="shared" si="14"/>
        <v>-6</v>
      </c>
      <c r="BR31" s="20">
        <f t="shared" si="14"/>
        <v>-7</v>
      </c>
      <c r="BS31" s="20">
        <f t="shared" si="14"/>
        <v>-8</v>
      </c>
      <c r="BT31" s="20">
        <f t="shared" si="14"/>
        <v>-9</v>
      </c>
      <c r="BU31" s="20">
        <f t="shared" si="14"/>
        <v>0</v>
      </c>
      <c r="BV31" s="20">
        <f t="shared" si="14"/>
        <v>-1</v>
      </c>
      <c r="BW31" s="20">
        <f t="shared" si="14"/>
        <v>1</v>
      </c>
      <c r="BX31" s="20"/>
      <c r="BY31" s="20"/>
      <c r="BZ31" s="20"/>
      <c r="CA31" s="20"/>
    </row>
    <row r="32" spans="1:79" x14ac:dyDescent="0.3">
      <c r="A32" s="2" t="s">
        <v>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50"/>
      <c r="O32" s="44"/>
      <c r="P32" s="44"/>
      <c r="Q32" s="44"/>
      <c r="R32" s="44"/>
      <c r="S32" s="44">
        <f t="shared" ref="S32:V33" si="15">S23-R23</f>
        <v>0</v>
      </c>
      <c r="T32" s="44">
        <f t="shared" si="15"/>
        <v>7</v>
      </c>
      <c r="U32" s="44">
        <f t="shared" si="15"/>
        <v>17</v>
      </c>
      <c r="V32" s="44">
        <f t="shared" si="15"/>
        <v>20</v>
      </c>
      <c r="W32" s="44"/>
      <c r="X32" s="44">
        <f>X23-V23</f>
        <v>51</v>
      </c>
      <c r="Y32" s="44">
        <f t="shared" ref="Y32:BW32" si="16">Y23-X23</f>
        <v>6</v>
      </c>
      <c r="Z32" s="44">
        <f t="shared" si="16"/>
        <v>22</v>
      </c>
      <c r="AA32" s="44">
        <f t="shared" si="16"/>
        <v>0</v>
      </c>
      <c r="AB32" s="44">
        <f t="shared" si="16"/>
        <v>35</v>
      </c>
      <c r="AC32" s="44">
        <f t="shared" si="16"/>
        <v>10</v>
      </c>
      <c r="AD32" s="44">
        <f t="shared" si="16"/>
        <v>-7</v>
      </c>
      <c r="AE32" s="44">
        <f t="shared" si="16"/>
        <v>-3</v>
      </c>
      <c r="AF32" s="44">
        <f t="shared" si="16"/>
        <v>8</v>
      </c>
      <c r="AG32" s="44">
        <f t="shared" si="16"/>
        <v>-3</v>
      </c>
      <c r="AH32" s="44">
        <f t="shared" si="16"/>
        <v>-5</v>
      </c>
      <c r="AI32" s="44">
        <f t="shared" si="16"/>
        <v>-4</v>
      </c>
      <c r="AJ32" s="44">
        <f t="shared" si="16"/>
        <v>-19</v>
      </c>
      <c r="AK32" s="44">
        <f t="shared" si="16"/>
        <v>-3</v>
      </c>
      <c r="AL32" s="44">
        <f t="shared" si="16"/>
        <v>1</v>
      </c>
      <c r="AM32" s="44">
        <f t="shared" si="16"/>
        <v>-3</v>
      </c>
      <c r="AN32" s="44">
        <f t="shared" si="16"/>
        <v>-12</v>
      </c>
      <c r="AO32" s="44">
        <f t="shared" si="16"/>
        <v>-5</v>
      </c>
      <c r="AP32" s="44">
        <f t="shared" si="16"/>
        <v>-2</v>
      </c>
      <c r="AQ32" s="44">
        <f t="shared" si="16"/>
        <v>-14</v>
      </c>
      <c r="AR32" s="44">
        <f t="shared" si="16"/>
        <v>-2</v>
      </c>
      <c r="AS32" s="44">
        <f t="shared" si="16"/>
        <v>-11</v>
      </c>
      <c r="AT32" s="44">
        <f t="shared" si="16"/>
        <v>0</v>
      </c>
      <c r="AU32" s="44">
        <f t="shared" si="16"/>
        <v>-4</v>
      </c>
      <c r="AV32" s="44">
        <f t="shared" si="16"/>
        <v>-8</v>
      </c>
      <c r="AW32" s="44">
        <f t="shared" si="16"/>
        <v>-13</v>
      </c>
      <c r="AX32" s="44">
        <f t="shared" si="16"/>
        <v>0</v>
      </c>
      <c r="AY32" s="44">
        <f t="shared" si="16"/>
        <v>6</v>
      </c>
      <c r="AZ32" s="44">
        <f t="shared" si="16"/>
        <v>-13</v>
      </c>
      <c r="BA32" s="44">
        <f t="shared" si="16"/>
        <v>5</v>
      </c>
      <c r="BB32" s="44">
        <f t="shared" si="16"/>
        <v>-10</v>
      </c>
      <c r="BC32" s="44">
        <f t="shared" si="16"/>
        <v>-9</v>
      </c>
      <c r="BD32" s="44">
        <f t="shared" si="16"/>
        <v>-10</v>
      </c>
      <c r="BE32" s="44">
        <f t="shared" si="16"/>
        <v>-5</v>
      </c>
      <c r="BF32" s="44">
        <f t="shared" si="16"/>
        <v>-3</v>
      </c>
      <c r="BG32" s="44">
        <f t="shared" si="16"/>
        <v>5</v>
      </c>
      <c r="BH32" s="44">
        <f t="shared" si="16"/>
        <v>-4</v>
      </c>
      <c r="BI32" s="44">
        <f t="shared" si="16"/>
        <v>-3</v>
      </c>
      <c r="BJ32" s="44">
        <f t="shared" si="16"/>
        <v>-7</v>
      </c>
      <c r="BK32" s="44">
        <f t="shared" si="16"/>
        <v>-5</v>
      </c>
      <c r="BL32" s="44">
        <f t="shared" si="16"/>
        <v>-1</v>
      </c>
      <c r="BM32" s="44">
        <f t="shared" si="16"/>
        <v>-3</v>
      </c>
      <c r="BN32" s="44">
        <f t="shared" si="16"/>
        <v>3</v>
      </c>
      <c r="BO32" s="44">
        <f t="shared" si="16"/>
        <v>0</v>
      </c>
      <c r="BP32" s="44">
        <f t="shared" si="16"/>
        <v>-1</v>
      </c>
      <c r="BQ32" s="44">
        <f t="shared" si="16"/>
        <v>-7</v>
      </c>
      <c r="BR32" s="44">
        <f t="shared" si="16"/>
        <v>-5</v>
      </c>
      <c r="BS32" s="44">
        <f t="shared" si="16"/>
        <v>0</v>
      </c>
      <c r="BT32" s="44">
        <f t="shared" si="16"/>
        <v>-3</v>
      </c>
      <c r="BU32" s="44">
        <f t="shared" si="16"/>
        <v>0</v>
      </c>
      <c r="BV32" s="44">
        <f t="shared" si="16"/>
        <v>2</v>
      </c>
      <c r="BW32" s="44">
        <f t="shared" si="16"/>
        <v>0</v>
      </c>
      <c r="BX32" s="44"/>
      <c r="BY32" s="44"/>
      <c r="BZ32" s="44"/>
      <c r="CA32" s="44"/>
    </row>
    <row r="33" spans="1:79" ht="15" thickBot="1" x14ac:dyDescent="0.35">
      <c r="A33" s="45" t="s">
        <v>8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>
        <f t="shared" si="15"/>
        <v>51</v>
      </c>
      <c r="T33" s="49">
        <f t="shared" si="15"/>
        <v>204</v>
      </c>
      <c r="U33" s="49">
        <f t="shared" si="15"/>
        <v>83</v>
      </c>
      <c r="V33" s="49">
        <f t="shared" si="15"/>
        <v>205</v>
      </c>
      <c r="W33" s="49"/>
      <c r="X33" s="49">
        <f>X24-V24</f>
        <v>732</v>
      </c>
      <c r="Y33" s="49">
        <f t="shared" ref="Y33:BW33" si="17">Y24-X24</f>
        <v>252</v>
      </c>
      <c r="Z33" s="49">
        <f t="shared" si="17"/>
        <v>126</v>
      </c>
      <c r="AA33" s="49">
        <f t="shared" si="17"/>
        <v>115</v>
      </c>
      <c r="AB33" s="49">
        <f t="shared" si="17"/>
        <v>640</v>
      </c>
      <c r="AC33" s="49">
        <f t="shared" si="17"/>
        <v>270</v>
      </c>
      <c r="AD33" s="49">
        <f t="shared" si="17"/>
        <v>41</v>
      </c>
      <c r="AE33" s="49">
        <f t="shared" si="17"/>
        <v>116</v>
      </c>
      <c r="AF33" s="49">
        <f t="shared" si="17"/>
        <v>64</v>
      </c>
      <c r="AG33" s="49">
        <f t="shared" si="17"/>
        <v>32</v>
      </c>
      <c r="AH33" s="49">
        <f t="shared" si="17"/>
        <v>-46</v>
      </c>
      <c r="AI33" s="49">
        <f t="shared" si="17"/>
        <v>-19</v>
      </c>
      <c r="AJ33" s="49">
        <f t="shared" si="17"/>
        <v>-32</v>
      </c>
      <c r="AK33" s="49">
        <f t="shared" si="17"/>
        <v>-183</v>
      </c>
      <c r="AL33" s="49">
        <f t="shared" si="17"/>
        <v>-49</v>
      </c>
      <c r="AM33" s="49">
        <f t="shared" si="17"/>
        <v>8</v>
      </c>
      <c r="AN33" s="49">
        <f t="shared" si="17"/>
        <v>-185</v>
      </c>
      <c r="AO33" s="49">
        <f t="shared" si="17"/>
        <v>-153</v>
      </c>
      <c r="AP33" s="49">
        <f t="shared" si="17"/>
        <v>-178</v>
      </c>
      <c r="AQ33" s="49">
        <f t="shared" si="17"/>
        <v>-195</v>
      </c>
      <c r="AR33" s="49">
        <f t="shared" si="17"/>
        <v>-131</v>
      </c>
      <c r="AS33" s="49">
        <f t="shared" si="17"/>
        <v>-20</v>
      </c>
      <c r="AT33" s="49">
        <f t="shared" si="17"/>
        <v>-74</v>
      </c>
      <c r="AU33" s="49">
        <f t="shared" si="17"/>
        <v>-106</v>
      </c>
      <c r="AV33" s="49">
        <f t="shared" si="17"/>
        <v>-68</v>
      </c>
      <c r="AW33" s="49">
        <f t="shared" si="17"/>
        <v>-163</v>
      </c>
      <c r="AX33" s="49">
        <f t="shared" si="17"/>
        <v>-11</v>
      </c>
      <c r="AY33" s="49">
        <f t="shared" si="17"/>
        <v>-167</v>
      </c>
      <c r="AZ33" s="49">
        <f t="shared" si="17"/>
        <v>-28</v>
      </c>
      <c r="BA33" s="49">
        <f t="shared" si="17"/>
        <v>-8</v>
      </c>
      <c r="BB33" s="49">
        <f t="shared" si="17"/>
        <v>-86</v>
      </c>
      <c r="BC33" s="49">
        <f t="shared" si="17"/>
        <v>-75</v>
      </c>
      <c r="BD33" s="49">
        <f t="shared" si="17"/>
        <v>-89</v>
      </c>
      <c r="BE33" s="49">
        <f t="shared" si="17"/>
        <v>-71</v>
      </c>
      <c r="BF33" s="49">
        <f t="shared" si="17"/>
        <v>-75</v>
      </c>
      <c r="BG33" s="49">
        <f t="shared" si="17"/>
        <v>-37</v>
      </c>
      <c r="BH33" s="49">
        <f t="shared" si="17"/>
        <v>6</v>
      </c>
      <c r="BI33" s="49">
        <f t="shared" si="17"/>
        <v>-45</v>
      </c>
      <c r="BJ33" s="49">
        <f t="shared" si="17"/>
        <v>-72</v>
      </c>
      <c r="BK33" s="49">
        <f t="shared" si="17"/>
        <v>-87</v>
      </c>
      <c r="BL33" s="49">
        <f t="shared" si="17"/>
        <v>-78</v>
      </c>
      <c r="BM33" s="49">
        <f t="shared" si="17"/>
        <v>0</v>
      </c>
      <c r="BN33" s="49">
        <f t="shared" si="17"/>
        <v>-19</v>
      </c>
      <c r="BO33" s="49">
        <f t="shared" si="17"/>
        <v>-6</v>
      </c>
      <c r="BP33" s="49">
        <f t="shared" si="17"/>
        <v>-9</v>
      </c>
      <c r="BQ33" s="49">
        <f t="shared" si="17"/>
        <v>-8</v>
      </c>
      <c r="BR33" s="49">
        <f t="shared" si="17"/>
        <v>-52</v>
      </c>
      <c r="BS33" s="49">
        <f t="shared" si="17"/>
        <v>-31</v>
      </c>
      <c r="BT33" s="49">
        <f t="shared" si="17"/>
        <v>-75</v>
      </c>
      <c r="BU33" s="49">
        <f t="shared" si="17"/>
        <v>10</v>
      </c>
      <c r="BV33" s="49">
        <f t="shared" si="17"/>
        <v>-18</v>
      </c>
      <c r="BW33" s="49">
        <f t="shared" si="17"/>
        <v>-45</v>
      </c>
      <c r="BX33" s="49"/>
      <c r="BY33" s="49"/>
      <c r="BZ33" s="49"/>
      <c r="CA33" s="49"/>
    </row>
    <row r="65" spans="6:49" x14ac:dyDescent="0.3">
      <c r="F65">
        <f>LOOKUP(10000, 4:4)</f>
        <v>33</v>
      </c>
      <c r="G65">
        <f>LOOKUP(10000, 5:5)</f>
        <v>8</v>
      </c>
      <c r="H65">
        <f>LOOKUP(10000, 6:6)</f>
        <v>41</v>
      </c>
      <c r="I65">
        <f>LOOKUP(10000, 7:7)</f>
        <v>50</v>
      </c>
      <c r="J65">
        <f>LOOKUP(10000, 8:8)</f>
        <v>2</v>
      </c>
      <c r="K65">
        <f>LOOKUP(10000, 9:9)</f>
        <v>16</v>
      </c>
      <c r="Q65">
        <f>LOOKUP(10000, 11:11)</f>
        <v>72</v>
      </c>
      <c r="R65">
        <f>LOOKUP(10000, 12:12)</f>
        <v>1</v>
      </c>
      <c r="S65">
        <f>LOOKUP(10000, 13:13)</f>
        <v>14</v>
      </c>
      <c r="T65">
        <f>LOOKUP(10000, 14:14)</f>
        <v>5</v>
      </c>
      <c r="AA65">
        <f>LOOKUP(10000, 16:16)</f>
        <v>142</v>
      </c>
      <c r="AB65">
        <f>LOOKUP(10000, 17:17)</f>
        <v>3</v>
      </c>
      <c r="AC65">
        <f>LOOKUP(10000, 18:18)</f>
        <v>20</v>
      </c>
      <c r="AL65">
        <f>LOOKUP(10000, 20:20)</f>
        <v>39</v>
      </c>
      <c r="AM65">
        <f>LOOKUP(10000, 22:22)</f>
        <v>14</v>
      </c>
      <c r="AS65">
        <f>LOOKUP(10000, 10:10)</f>
        <v>150</v>
      </c>
      <c r="AT65">
        <f>LOOKUP(10000, 15:15)</f>
        <v>92</v>
      </c>
      <c r="AU65">
        <f>LOOKUP(10000, 19:19)</f>
        <v>165</v>
      </c>
      <c r="AV65">
        <f>LOOKUP(10000, 21:21)</f>
        <v>39</v>
      </c>
      <c r="AW65">
        <f>LOOKUP(10000, 23:23)</f>
        <v>14</v>
      </c>
    </row>
  </sheetData>
  <conditionalFormatting sqref="CB10:XFD10 A10:BZ1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5:XFD15 A15:BZ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9:XFD19 A19:BZ1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1:XFD21 A21:BZ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3:XFD23 A23:BZ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0:XFD20 A20:AW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:XFD22 A22:AW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CA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CA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3CBE8245-11C2-4F6B-8335-A136A9E5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CB28:XFD32 A28:BZ32</xm:sqref>
        </x14:conditionalFormatting>
        <x14:conditionalFormatting xmlns:xm="http://schemas.microsoft.com/office/excel/2006/main">
          <x14:cfRule type="iconSet" priority="12" id="{E934AB13-D255-4107-8AE8-D8ED0DD70A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CA28:CA32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002-0ED6-47CE-ADB8-8D29A5CFFF46}">
  <dimension ref="A1:BS27"/>
  <sheetViews>
    <sheetView zoomScaleNormal="100" workbookViewId="0">
      <pane xSplit="1" topLeftCell="BI1" activePane="topRight" state="frozen"/>
      <selection pane="topRight" activeCell="BP20" sqref="BP20"/>
    </sheetView>
  </sheetViews>
  <sheetFormatPr baseColWidth="10" defaultRowHeight="14.4" x14ac:dyDescent="0.3"/>
  <cols>
    <col min="1" max="1" width="17.5546875" bestFit="1" customWidth="1"/>
    <col min="2" max="4" width="6.33203125" customWidth="1"/>
    <col min="5" max="5" width="7.109375" bestFit="1" customWidth="1"/>
    <col min="6" max="6" width="7.6640625" bestFit="1" customWidth="1"/>
    <col min="7" max="7" width="8" bestFit="1" customWidth="1"/>
    <col min="8" max="8" width="7.109375" bestFit="1" customWidth="1"/>
    <col min="9" max="9" width="8" bestFit="1" customWidth="1"/>
    <col min="10" max="50" width="7.109375" bestFit="1" customWidth="1"/>
    <col min="51" max="70" width="7" customWidth="1"/>
    <col min="71" max="71" width="7" bestFit="1" customWidth="1"/>
  </cols>
  <sheetData>
    <row r="1" spans="1:71" ht="37.200000000000003" x14ac:dyDescent="0.3">
      <c r="A1" s="22" t="s">
        <v>0</v>
      </c>
      <c r="B1" s="22">
        <v>43899</v>
      </c>
      <c r="C1" s="22">
        <v>43900</v>
      </c>
      <c r="D1" s="22">
        <v>43901</v>
      </c>
      <c r="E1" s="22">
        <v>43902</v>
      </c>
      <c r="F1" s="22">
        <v>43903</v>
      </c>
      <c r="G1" s="22">
        <v>43904</v>
      </c>
      <c r="H1" s="24">
        <v>43905</v>
      </c>
      <c r="I1" s="22">
        <v>43906</v>
      </c>
      <c r="J1" s="22">
        <v>43907</v>
      </c>
      <c r="K1" s="22">
        <v>43908</v>
      </c>
      <c r="L1" s="22">
        <v>43909</v>
      </c>
      <c r="M1" s="22">
        <v>43910</v>
      </c>
      <c r="N1" s="22">
        <v>43911</v>
      </c>
      <c r="O1" s="24">
        <v>43912</v>
      </c>
      <c r="P1" s="22">
        <v>43913</v>
      </c>
      <c r="Q1" s="22">
        <v>43914</v>
      </c>
      <c r="R1" s="22">
        <v>43915</v>
      </c>
      <c r="S1" s="22">
        <v>43916</v>
      </c>
      <c r="T1" s="22">
        <v>43917</v>
      </c>
      <c r="U1" s="22">
        <v>43918</v>
      </c>
      <c r="V1" s="25">
        <v>43919</v>
      </c>
      <c r="W1" s="22">
        <v>43920</v>
      </c>
      <c r="X1" s="22">
        <v>43921</v>
      </c>
      <c r="Y1" s="22">
        <v>43922</v>
      </c>
      <c r="Z1" s="22">
        <v>43923</v>
      </c>
      <c r="AA1" s="22">
        <v>43924</v>
      </c>
      <c r="AB1" s="22">
        <v>43925</v>
      </c>
      <c r="AC1" s="22">
        <v>43926</v>
      </c>
      <c r="AD1" s="22">
        <v>43927</v>
      </c>
      <c r="AE1" s="22">
        <v>43928</v>
      </c>
      <c r="AF1" s="22">
        <v>43929</v>
      </c>
      <c r="AG1" s="22">
        <v>43930</v>
      </c>
      <c r="AH1" s="22">
        <v>43931</v>
      </c>
      <c r="AI1" s="22">
        <v>43932</v>
      </c>
      <c r="AJ1" s="22">
        <v>43933</v>
      </c>
      <c r="AK1" s="53">
        <v>43934</v>
      </c>
      <c r="AL1" s="22">
        <v>43935</v>
      </c>
      <c r="AM1" s="22">
        <v>43936</v>
      </c>
      <c r="AN1" s="22">
        <v>43937</v>
      </c>
      <c r="AO1" s="22">
        <v>43938</v>
      </c>
      <c r="AP1" s="22">
        <v>43939</v>
      </c>
      <c r="AQ1" s="22">
        <v>43940</v>
      </c>
      <c r="AR1" s="22">
        <v>43941</v>
      </c>
      <c r="AS1" s="22">
        <v>43942</v>
      </c>
      <c r="AT1" s="22">
        <v>43943</v>
      </c>
      <c r="AU1" s="22">
        <v>43944</v>
      </c>
      <c r="AV1" s="22">
        <v>43945</v>
      </c>
      <c r="AW1" s="22">
        <v>43946</v>
      </c>
      <c r="AX1" s="55">
        <v>43947</v>
      </c>
      <c r="AY1" s="22">
        <v>43948</v>
      </c>
      <c r="AZ1" s="22">
        <v>43949</v>
      </c>
      <c r="BA1" s="22">
        <v>43950</v>
      </c>
      <c r="BB1" s="22">
        <v>43951</v>
      </c>
      <c r="BC1" s="22">
        <v>43952</v>
      </c>
      <c r="BD1" s="22">
        <v>43953</v>
      </c>
      <c r="BE1" s="22">
        <v>43954</v>
      </c>
      <c r="BF1" s="55">
        <v>43955</v>
      </c>
      <c r="BG1" s="22">
        <v>43956</v>
      </c>
      <c r="BH1" s="22">
        <v>43957</v>
      </c>
      <c r="BI1" s="22">
        <v>43958</v>
      </c>
      <c r="BJ1" s="22">
        <v>43959</v>
      </c>
      <c r="BK1" s="22">
        <v>43960</v>
      </c>
      <c r="BL1" s="22">
        <v>43961</v>
      </c>
      <c r="BM1" s="22">
        <v>43962</v>
      </c>
      <c r="BN1" s="22">
        <v>43963</v>
      </c>
      <c r="BO1" s="22">
        <v>43964</v>
      </c>
      <c r="BP1" s="22"/>
      <c r="BQ1" s="22"/>
      <c r="BR1" s="22"/>
      <c r="BS1" s="22"/>
    </row>
    <row r="2" spans="1:71" x14ac:dyDescent="0.3">
      <c r="A2" s="31"/>
      <c r="B2" s="31" t="s">
        <v>65</v>
      </c>
      <c r="C2" s="31" t="s">
        <v>66</v>
      </c>
      <c r="D2" s="31" t="s">
        <v>67</v>
      </c>
      <c r="E2" s="31" t="s">
        <v>68</v>
      </c>
      <c r="F2" s="31" t="s">
        <v>69</v>
      </c>
      <c r="G2" s="31" t="s">
        <v>70</v>
      </c>
      <c r="H2" s="33" t="s">
        <v>64</v>
      </c>
      <c r="I2" s="31" t="s">
        <v>65</v>
      </c>
      <c r="J2" s="31" t="s">
        <v>66</v>
      </c>
      <c r="K2" s="31" t="s">
        <v>67</v>
      </c>
      <c r="L2" s="31" t="s">
        <v>68</v>
      </c>
      <c r="M2" s="31" t="s">
        <v>69</v>
      </c>
      <c r="N2" s="31" t="s">
        <v>70</v>
      </c>
      <c r="O2" s="33" t="s">
        <v>64</v>
      </c>
      <c r="P2" s="31" t="s">
        <v>65</v>
      </c>
      <c r="Q2" s="31" t="s">
        <v>66</v>
      </c>
      <c r="R2" s="31" t="s">
        <v>67</v>
      </c>
      <c r="S2" s="31" t="s">
        <v>68</v>
      </c>
      <c r="T2" s="31" t="s">
        <v>69</v>
      </c>
      <c r="U2" s="31" t="s">
        <v>70</v>
      </c>
      <c r="V2" s="33" t="s">
        <v>64</v>
      </c>
      <c r="W2" s="31" t="s">
        <v>65</v>
      </c>
      <c r="X2" s="31" t="s">
        <v>66</v>
      </c>
      <c r="Y2" s="31" t="s">
        <v>67</v>
      </c>
      <c r="Z2" s="31" t="s">
        <v>68</v>
      </c>
      <c r="AA2" s="31" t="s">
        <v>69</v>
      </c>
      <c r="AB2" s="31" t="s">
        <v>70</v>
      </c>
      <c r="AC2" s="33" t="s">
        <v>64</v>
      </c>
      <c r="AD2" s="31" t="s">
        <v>65</v>
      </c>
      <c r="AE2" s="31" t="s">
        <v>66</v>
      </c>
      <c r="AF2" s="31" t="s">
        <v>67</v>
      </c>
      <c r="AG2" s="31" t="s">
        <v>68</v>
      </c>
      <c r="AH2" s="31" t="s">
        <v>69</v>
      </c>
      <c r="AI2" s="31" t="s">
        <v>70</v>
      </c>
      <c r="AJ2" s="33" t="s">
        <v>64</v>
      </c>
      <c r="AK2" s="31" t="s">
        <v>65</v>
      </c>
      <c r="AL2" s="31" t="s">
        <v>66</v>
      </c>
      <c r="AM2" s="31" t="s">
        <v>67</v>
      </c>
      <c r="AN2" s="31" t="s">
        <v>68</v>
      </c>
      <c r="AO2" s="31" t="s">
        <v>69</v>
      </c>
      <c r="AP2" s="31" t="s">
        <v>70</v>
      </c>
      <c r="AQ2" s="33" t="s">
        <v>64</v>
      </c>
      <c r="AR2" s="31" t="s">
        <v>65</v>
      </c>
      <c r="AS2" s="31" t="s">
        <v>66</v>
      </c>
      <c r="AT2" s="31" t="s">
        <v>67</v>
      </c>
      <c r="AU2" s="31" t="s">
        <v>68</v>
      </c>
      <c r="AV2" s="31" t="s">
        <v>69</v>
      </c>
      <c r="AW2" s="31" t="s">
        <v>70</v>
      </c>
      <c r="AX2" s="33" t="s">
        <v>64</v>
      </c>
      <c r="AY2" s="31" t="s">
        <v>65</v>
      </c>
      <c r="AZ2" s="31" t="s">
        <v>66</v>
      </c>
      <c r="BA2" s="31" t="s">
        <v>67</v>
      </c>
      <c r="BB2" s="31" t="s">
        <v>68</v>
      </c>
      <c r="BC2" s="31" t="s">
        <v>69</v>
      </c>
      <c r="BD2" s="31" t="s">
        <v>70</v>
      </c>
      <c r="BE2" s="33" t="s">
        <v>64</v>
      </c>
      <c r="BF2" s="31" t="s">
        <v>65</v>
      </c>
      <c r="BG2" s="31" t="s">
        <v>66</v>
      </c>
      <c r="BH2" s="31" t="s">
        <v>67</v>
      </c>
      <c r="BI2" s="31" t="s">
        <v>68</v>
      </c>
      <c r="BJ2" s="31" t="s">
        <v>69</v>
      </c>
      <c r="BK2" s="31" t="s">
        <v>70</v>
      </c>
      <c r="BL2" s="33" t="s">
        <v>64</v>
      </c>
      <c r="BM2" s="31" t="s">
        <v>65</v>
      </c>
      <c r="BN2" s="31" t="s">
        <v>66</v>
      </c>
      <c r="BO2" s="31" t="s">
        <v>67</v>
      </c>
      <c r="BP2" s="31" t="s">
        <v>68</v>
      </c>
      <c r="BQ2" s="31" t="s">
        <v>69</v>
      </c>
      <c r="BR2" s="31" t="s">
        <v>70</v>
      </c>
      <c r="BS2" s="33" t="s">
        <v>64</v>
      </c>
    </row>
    <row r="3" spans="1:71" ht="15" thickBot="1" x14ac:dyDescent="0.35">
      <c r="A3" s="35" t="s">
        <v>108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</row>
    <row r="4" spans="1:71" ht="15" thickTop="1" x14ac:dyDescent="0.3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>
        <v>1472</v>
      </c>
      <c r="AW4" s="29">
        <v>1475</v>
      </c>
      <c r="AX4" s="29">
        <v>1720</v>
      </c>
      <c r="AY4" s="29">
        <v>1777</v>
      </c>
      <c r="AZ4" s="29">
        <v>1787</v>
      </c>
      <c r="BA4" s="29">
        <v>1793</v>
      </c>
      <c r="BB4" s="29">
        <v>1821</v>
      </c>
      <c r="BC4" s="29">
        <v>1849</v>
      </c>
      <c r="BD4" s="29">
        <v>1870</v>
      </c>
      <c r="BE4" s="29">
        <v>1897</v>
      </c>
      <c r="BF4" s="29">
        <v>1899</v>
      </c>
      <c r="BG4" s="29">
        <v>1901</v>
      </c>
      <c r="BH4" s="29">
        <v>1904</v>
      </c>
      <c r="BI4" s="29">
        <v>1904</v>
      </c>
      <c r="BJ4" s="29">
        <v>1926</v>
      </c>
      <c r="BK4" s="29">
        <v>1945</v>
      </c>
      <c r="BL4" s="29">
        <v>1967</v>
      </c>
      <c r="BM4" s="29">
        <v>1989</v>
      </c>
      <c r="BN4" s="29">
        <v>1993</v>
      </c>
      <c r="BO4" s="29">
        <v>1992</v>
      </c>
      <c r="BP4" s="29"/>
      <c r="BQ4" s="29"/>
      <c r="BR4" s="29"/>
      <c r="BS4" s="29"/>
    </row>
    <row r="5" spans="1:71" x14ac:dyDescent="0.3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>
        <v>1162</v>
      </c>
      <c r="AW5" s="19">
        <v>1177</v>
      </c>
      <c r="AX5" s="19">
        <v>1193</v>
      </c>
      <c r="AY5" s="19">
        <v>1200</v>
      </c>
      <c r="AZ5" s="19">
        <v>1204</v>
      </c>
      <c r="BA5" s="19">
        <v>1219</v>
      </c>
      <c r="BB5" s="19">
        <v>1236</v>
      </c>
      <c r="BC5" s="19">
        <v>1262</v>
      </c>
      <c r="BD5" s="19">
        <v>1277</v>
      </c>
      <c r="BE5" s="19">
        <v>1280</v>
      </c>
      <c r="BF5" s="19">
        <v>1281</v>
      </c>
      <c r="BG5" s="19">
        <v>1283</v>
      </c>
      <c r="BH5" s="19">
        <v>1292</v>
      </c>
      <c r="BI5" s="19">
        <v>1300</v>
      </c>
      <c r="BJ5" s="19">
        <v>1311</v>
      </c>
      <c r="BK5" s="19">
        <v>1322</v>
      </c>
      <c r="BL5" s="19">
        <v>1335</v>
      </c>
      <c r="BM5" s="19">
        <v>1339</v>
      </c>
      <c r="BN5" s="19">
        <v>1341</v>
      </c>
      <c r="BO5" s="19">
        <v>1352</v>
      </c>
      <c r="BP5" s="19"/>
      <c r="BQ5" s="19"/>
      <c r="BR5" s="19"/>
      <c r="BS5" s="19"/>
    </row>
    <row r="6" spans="1:71" x14ac:dyDescent="0.3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>
        <v>1418</v>
      </c>
      <c r="AW6" s="19">
        <v>1491</v>
      </c>
      <c r="AX6" s="19">
        <v>1514</v>
      </c>
      <c r="AY6" s="19">
        <v>1522</v>
      </c>
      <c r="AZ6" s="19">
        <v>1530</v>
      </c>
      <c r="BA6" s="19">
        <v>1567</v>
      </c>
      <c r="BB6" s="19">
        <v>1602</v>
      </c>
      <c r="BC6" s="19">
        <v>1636</v>
      </c>
      <c r="BD6" s="19">
        <v>1668</v>
      </c>
      <c r="BE6" s="19">
        <v>1706</v>
      </c>
      <c r="BF6" s="19">
        <v>1722</v>
      </c>
      <c r="BG6" s="19">
        <v>1748</v>
      </c>
      <c r="BH6" s="19">
        <v>1769</v>
      </c>
      <c r="BI6" s="19">
        <v>1792</v>
      </c>
      <c r="BJ6" s="19">
        <v>1814</v>
      </c>
      <c r="BK6" s="19">
        <v>1855</v>
      </c>
      <c r="BL6" s="19">
        <v>1883</v>
      </c>
      <c r="BM6" s="19">
        <v>1893</v>
      </c>
      <c r="BN6" s="19">
        <v>1896</v>
      </c>
      <c r="BO6" s="19">
        <v>1908</v>
      </c>
      <c r="BP6" s="19"/>
      <c r="BQ6" s="19"/>
      <c r="BR6" s="19"/>
      <c r="BS6" s="19"/>
    </row>
    <row r="7" spans="1:71" x14ac:dyDescent="0.3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>
        <v>310</v>
      </c>
      <c r="AW7" s="19">
        <v>313</v>
      </c>
      <c r="AX7" s="19">
        <v>315</v>
      </c>
      <c r="AY7" s="19">
        <v>321</v>
      </c>
      <c r="AZ7" s="19">
        <v>321</v>
      </c>
      <c r="BA7" s="19">
        <v>321</v>
      </c>
      <c r="BB7" s="19">
        <v>332</v>
      </c>
      <c r="BC7" s="19">
        <v>340</v>
      </c>
      <c r="BD7" s="19">
        <v>348</v>
      </c>
      <c r="BE7" s="19">
        <v>348</v>
      </c>
      <c r="BF7" s="19">
        <v>348</v>
      </c>
      <c r="BG7" s="19">
        <v>348</v>
      </c>
      <c r="BH7" s="19">
        <v>353</v>
      </c>
      <c r="BI7" s="19">
        <v>355</v>
      </c>
      <c r="BJ7" s="19">
        <v>357</v>
      </c>
      <c r="BK7" s="19">
        <v>361</v>
      </c>
      <c r="BL7" s="19">
        <v>365</v>
      </c>
      <c r="BM7" s="19">
        <v>365</v>
      </c>
      <c r="BN7" s="19">
        <v>365</v>
      </c>
      <c r="BO7" s="19">
        <v>365</v>
      </c>
      <c r="BP7" s="19"/>
      <c r="BQ7" s="19"/>
      <c r="BR7" s="19"/>
      <c r="BS7" s="19"/>
    </row>
    <row r="8" spans="1:71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>
        <v>420</v>
      </c>
      <c r="AW8" s="43">
        <v>420</v>
      </c>
      <c r="AX8" s="43">
        <v>454</v>
      </c>
      <c r="AY8" s="43">
        <v>462</v>
      </c>
      <c r="AZ8" s="43">
        <v>464</v>
      </c>
      <c r="BA8" s="43">
        <v>482</v>
      </c>
      <c r="BB8" s="43">
        <v>521</v>
      </c>
      <c r="BC8" s="43">
        <v>528</v>
      </c>
      <c r="BD8" s="43">
        <v>539</v>
      </c>
      <c r="BE8" s="43">
        <v>541</v>
      </c>
      <c r="BF8" s="43">
        <v>544</v>
      </c>
      <c r="BG8" s="43">
        <v>544</v>
      </c>
      <c r="BH8" s="43">
        <v>544</v>
      </c>
      <c r="BI8" s="43">
        <v>544</v>
      </c>
      <c r="BJ8" s="43">
        <v>573</v>
      </c>
      <c r="BK8" s="43">
        <v>579</v>
      </c>
      <c r="BL8" s="43">
        <v>579</v>
      </c>
      <c r="BM8" s="43">
        <v>586</v>
      </c>
      <c r="BN8" s="43">
        <v>586</v>
      </c>
      <c r="BO8" s="43">
        <v>588</v>
      </c>
      <c r="BP8" s="43"/>
      <c r="BQ8" s="43"/>
      <c r="BR8" s="43"/>
      <c r="BS8" s="43"/>
    </row>
    <row r="9" spans="1:71" ht="15" thickBot="1" x14ac:dyDescent="0.35">
      <c r="A9" s="45" t="s">
        <v>6</v>
      </c>
      <c r="B9" s="46">
        <v>2</v>
      </c>
      <c r="C9" s="46">
        <v>2</v>
      </c>
      <c r="D9" s="46">
        <v>2</v>
      </c>
      <c r="E9" s="46">
        <v>2</v>
      </c>
      <c r="F9" s="46">
        <v>1</v>
      </c>
      <c r="G9" s="46">
        <v>5</v>
      </c>
      <c r="H9" s="46">
        <v>5</v>
      </c>
      <c r="I9" s="46">
        <v>12</v>
      </c>
      <c r="J9" s="46">
        <v>12</v>
      </c>
      <c r="K9" s="46">
        <v>15</v>
      </c>
      <c r="L9" s="46">
        <v>27</v>
      </c>
      <c r="M9" s="46">
        <v>27</v>
      </c>
      <c r="N9" s="46">
        <v>38</v>
      </c>
      <c r="O9" s="46">
        <v>48</v>
      </c>
      <c r="P9" s="46">
        <v>51</v>
      </c>
      <c r="Q9" s="46">
        <v>53</v>
      </c>
      <c r="R9" s="46">
        <v>71</v>
      </c>
      <c r="S9" s="46">
        <v>95</v>
      </c>
      <c r="T9" s="46">
        <v>153</v>
      </c>
      <c r="U9" s="46">
        <v>197</v>
      </c>
      <c r="V9" s="46">
        <v>236</v>
      </c>
      <c r="W9" s="46">
        <v>252</v>
      </c>
      <c r="X9" s="46">
        <v>296</v>
      </c>
      <c r="Y9" s="46">
        <v>397</v>
      </c>
      <c r="Z9" s="46">
        <v>494</v>
      </c>
      <c r="AA9" s="46">
        <v>579</v>
      </c>
      <c r="AB9" s="46">
        <v>657</v>
      </c>
      <c r="AC9" s="46">
        <v>1149</v>
      </c>
      <c r="AD9" s="46">
        <v>1259</v>
      </c>
      <c r="AE9" s="46">
        <v>1353</v>
      </c>
      <c r="AF9" s="46">
        <v>1557</v>
      </c>
      <c r="AG9" s="46">
        <v>1766</v>
      </c>
      <c r="AH9" s="46">
        <v>1982</v>
      </c>
      <c r="AI9" s="46">
        <v>2205</v>
      </c>
      <c r="AJ9" s="46">
        <v>2365</v>
      </c>
      <c r="AK9" s="46">
        <v>2532</v>
      </c>
      <c r="AL9" s="46">
        <v>2943</v>
      </c>
      <c r="AM9" s="46">
        <v>2998</v>
      </c>
      <c r="AN9" s="46">
        <v>3378</v>
      </c>
      <c r="AO9" s="46">
        <v>3600</v>
      </c>
      <c r="AP9" s="46">
        <v>3838</v>
      </c>
      <c r="AQ9" s="46">
        <v>3963</v>
      </c>
      <c r="AR9" s="46">
        <v>4178</v>
      </c>
      <c r="AS9" s="46">
        <v>4242</v>
      </c>
      <c r="AT9" s="46">
        <v>4337</v>
      </c>
      <c r="AU9" s="46">
        <v>4577</v>
      </c>
      <c r="AV9" s="46">
        <f t="shared" ref="AV9:BA9" si="0">SUM(AV4:AV8)</f>
        <v>4782</v>
      </c>
      <c r="AW9" s="46">
        <f t="shared" si="0"/>
        <v>4876</v>
      </c>
      <c r="AX9" s="46">
        <f t="shared" si="0"/>
        <v>5196</v>
      </c>
      <c r="AY9" s="46">
        <f t="shared" si="0"/>
        <v>5282</v>
      </c>
      <c r="AZ9" s="46">
        <f t="shared" si="0"/>
        <v>5306</v>
      </c>
      <c r="BA9" s="46">
        <f t="shared" si="0"/>
        <v>5382</v>
      </c>
      <c r="BB9" s="46">
        <f t="shared" ref="BB9:BO9" si="1">SUM(BB4:BB8)</f>
        <v>5512</v>
      </c>
      <c r="BC9" s="46">
        <f t="shared" si="1"/>
        <v>5615</v>
      </c>
      <c r="BD9" s="46">
        <f t="shared" si="1"/>
        <v>5702</v>
      </c>
      <c r="BE9" s="46">
        <f t="shared" si="1"/>
        <v>5772</v>
      </c>
      <c r="BF9" s="46">
        <f t="shared" si="1"/>
        <v>5794</v>
      </c>
      <c r="BG9" s="46">
        <f t="shared" si="1"/>
        <v>5824</v>
      </c>
      <c r="BH9" s="46">
        <f t="shared" si="1"/>
        <v>5862</v>
      </c>
      <c r="BI9" s="46">
        <f t="shared" si="1"/>
        <v>5895</v>
      </c>
      <c r="BJ9" s="46">
        <f t="shared" si="1"/>
        <v>5981</v>
      </c>
      <c r="BK9" s="46">
        <f t="shared" si="1"/>
        <v>6062</v>
      </c>
      <c r="BL9" s="46">
        <f t="shared" si="1"/>
        <v>6129</v>
      </c>
      <c r="BM9" s="46">
        <f t="shared" si="1"/>
        <v>6172</v>
      </c>
      <c r="BN9" s="46">
        <f t="shared" si="1"/>
        <v>6181</v>
      </c>
      <c r="BO9" s="46">
        <f t="shared" si="1"/>
        <v>6205</v>
      </c>
      <c r="BP9" s="46"/>
      <c r="BQ9" s="46"/>
      <c r="BR9" s="46"/>
      <c r="BS9" s="46"/>
    </row>
    <row r="12" spans="1:71" ht="15" thickBot="1" x14ac:dyDescent="0.35">
      <c r="A12" s="35" t="s">
        <v>107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</row>
    <row r="13" spans="1:71" ht="15" thickTop="1" x14ac:dyDescent="0.3">
      <c r="A13" s="28" t="s">
        <v>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>
        <f t="shared" ref="AW13:BB13" si="2">AW4-AV4</f>
        <v>3</v>
      </c>
      <c r="AX13" s="30">
        <f t="shared" si="2"/>
        <v>245</v>
      </c>
      <c r="AY13" s="30">
        <f t="shared" si="2"/>
        <v>57</v>
      </c>
      <c r="AZ13" s="30">
        <f t="shared" si="2"/>
        <v>10</v>
      </c>
      <c r="BA13" s="30">
        <f t="shared" si="2"/>
        <v>6</v>
      </c>
      <c r="BB13" s="30">
        <f t="shared" si="2"/>
        <v>28</v>
      </c>
      <c r="BC13" s="30">
        <f t="shared" ref="BC13:BO13" si="3">BC4-BB4</f>
        <v>28</v>
      </c>
      <c r="BD13" s="30">
        <f t="shared" si="3"/>
        <v>21</v>
      </c>
      <c r="BE13" s="30">
        <f t="shared" si="3"/>
        <v>27</v>
      </c>
      <c r="BF13" s="30">
        <f t="shared" si="3"/>
        <v>2</v>
      </c>
      <c r="BG13" s="30">
        <f t="shared" si="3"/>
        <v>2</v>
      </c>
      <c r="BH13" s="30">
        <f t="shared" si="3"/>
        <v>3</v>
      </c>
      <c r="BI13" s="30">
        <f t="shared" si="3"/>
        <v>0</v>
      </c>
      <c r="BJ13" s="30">
        <f t="shared" si="3"/>
        <v>22</v>
      </c>
      <c r="BK13" s="30">
        <f t="shared" si="3"/>
        <v>19</v>
      </c>
      <c r="BL13" s="30">
        <f t="shared" si="3"/>
        <v>22</v>
      </c>
      <c r="BM13" s="30">
        <f t="shared" si="3"/>
        <v>22</v>
      </c>
      <c r="BN13" s="30">
        <f t="shared" si="3"/>
        <v>4</v>
      </c>
      <c r="BO13" s="30">
        <f t="shared" si="3"/>
        <v>-1</v>
      </c>
      <c r="BP13" s="30"/>
      <c r="BQ13" s="30"/>
      <c r="BR13" s="30"/>
      <c r="BS13" s="30"/>
    </row>
    <row r="14" spans="1:71" x14ac:dyDescent="0.3">
      <c r="A14" s="14" t="s">
        <v>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30">
        <f t="shared" ref="AW14:BO18" si="4">AW5-AV5</f>
        <v>15</v>
      </c>
      <c r="AX14" s="30">
        <f t="shared" si="4"/>
        <v>16</v>
      </c>
      <c r="AY14" s="30">
        <f t="shared" si="4"/>
        <v>7</v>
      </c>
      <c r="AZ14" s="30">
        <f t="shared" si="4"/>
        <v>4</v>
      </c>
      <c r="BA14" s="30">
        <f t="shared" si="4"/>
        <v>15</v>
      </c>
      <c r="BB14" s="30">
        <f t="shared" si="4"/>
        <v>17</v>
      </c>
      <c r="BC14" s="30">
        <f t="shared" si="4"/>
        <v>26</v>
      </c>
      <c r="BD14" s="30">
        <f t="shared" si="4"/>
        <v>15</v>
      </c>
      <c r="BE14" s="30">
        <f t="shared" si="4"/>
        <v>3</v>
      </c>
      <c r="BF14" s="30">
        <f t="shared" si="4"/>
        <v>1</v>
      </c>
      <c r="BG14" s="30">
        <f t="shared" si="4"/>
        <v>2</v>
      </c>
      <c r="BH14" s="30">
        <f t="shared" si="4"/>
        <v>9</v>
      </c>
      <c r="BI14" s="30">
        <f t="shared" si="4"/>
        <v>8</v>
      </c>
      <c r="BJ14" s="30">
        <f t="shared" si="4"/>
        <v>11</v>
      </c>
      <c r="BK14" s="30">
        <f t="shared" si="4"/>
        <v>11</v>
      </c>
      <c r="BL14" s="30">
        <f t="shared" si="4"/>
        <v>13</v>
      </c>
      <c r="BM14" s="30">
        <f t="shared" si="4"/>
        <v>4</v>
      </c>
      <c r="BN14" s="30">
        <f t="shared" si="4"/>
        <v>2</v>
      </c>
      <c r="BO14" s="30">
        <f t="shared" si="4"/>
        <v>11</v>
      </c>
      <c r="BP14" s="30"/>
      <c r="BQ14" s="30"/>
      <c r="BR14" s="30"/>
      <c r="BS14" s="20"/>
    </row>
    <row r="15" spans="1:71" x14ac:dyDescent="0.3">
      <c r="A15" s="14" t="s">
        <v>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30">
        <f t="shared" si="4"/>
        <v>73</v>
      </c>
      <c r="AX15" s="30">
        <f t="shared" si="4"/>
        <v>23</v>
      </c>
      <c r="AY15" s="30">
        <f t="shared" si="4"/>
        <v>8</v>
      </c>
      <c r="AZ15" s="30">
        <f t="shared" si="4"/>
        <v>8</v>
      </c>
      <c r="BA15" s="30">
        <f t="shared" si="4"/>
        <v>37</v>
      </c>
      <c r="BB15" s="30">
        <f t="shared" si="4"/>
        <v>35</v>
      </c>
      <c r="BC15" s="30">
        <f t="shared" si="4"/>
        <v>34</v>
      </c>
      <c r="BD15" s="30">
        <f t="shared" si="4"/>
        <v>32</v>
      </c>
      <c r="BE15" s="30">
        <f t="shared" si="4"/>
        <v>38</v>
      </c>
      <c r="BF15" s="30">
        <f t="shared" si="4"/>
        <v>16</v>
      </c>
      <c r="BG15" s="30">
        <f t="shared" si="4"/>
        <v>26</v>
      </c>
      <c r="BH15" s="30">
        <f t="shared" si="4"/>
        <v>21</v>
      </c>
      <c r="BI15" s="30">
        <f t="shared" si="4"/>
        <v>23</v>
      </c>
      <c r="BJ15" s="30">
        <f t="shared" si="4"/>
        <v>22</v>
      </c>
      <c r="BK15" s="30">
        <f t="shared" si="4"/>
        <v>41</v>
      </c>
      <c r="BL15" s="30">
        <f t="shared" si="4"/>
        <v>28</v>
      </c>
      <c r="BM15" s="30">
        <f t="shared" si="4"/>
        <v>10</v>
      </c>
      <c r="BN15" s="30">
        <f t="shared" si="4"/>
        <v>3</v>
      </c>
      <c r="BO15" s="30">
        <f t="shared" si="4"/>
        <v>12</v>
      </c>
      <c r="BP15" s="30"/>
      <c r="BQ15" s="30"/>
      <c r="BR15" s="30"/>
      <c r="BS15" s="20"/>
    </row>
    <row r="16" spans="1:71" x14ac:dyDescent="0.3">
      <c r="A16" s="14" t="s">
        <v>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30">
        <f t="shared" si="4"/>
        <v>3</v>
      </c>
      <c r="AX16" s="30">
        <f t="shared" si="4"/>
        <v>2</v>
      </c>
      <c r="AY16" s="30">
        <f t="shared" si="4"/>
        <v>6</v>
      </c>
      <c r="AZ16" s="30">
        <f t="shared" si="4"/>
        <v>0</v>
      </c>
      <c r="BA16" s="30">
        <f t="shared" si="4"/>
        <v>0</v>
      </c>
      <c r="BB16" s="30">
        <f t="shared" si="4"/>
        <v>11</v>
      </c>
      <c r="BC16" s="30">
        <f t="shared" si="4"/>
        <v>8</v>
      </c>
      <c r="BD16" s="30">
        <f t="shared" si="4"/>
        <v>8</v>
      </c>
      <c r="BE16" s="30">
        <f t="shared" si="4"/>
        <v>0</v>
      </c>
      <c r="BF16" s="30">
        <f t="shared" si="4"/>
        <v>0</v>
      </c>
      <c r="BG16" s="30">
        <f t="shared" si="4"/>
        <v>0</v>
      </c>
      <c r="BH16" s="30">
        <f t="shared" si="4"/>
        <v>5</v>
      </c>
      <c r="BI16" s="30">
        <f t="shared" si="4"/>
        <v>2</v>
      </c>
      <c r="BJ16" s="30">
        <f t="shared" si="4"/>
        <v>2</v>
      </c>
      <c r="BK16" s="30">
        <f t="shared" si="4"/>
        <v>4</v>
      </c>
      <c r="BL16" s="30">
        <f t="shared" si="4"/>
        <v>4</v>
      </c>
      <c r="BM16" s="30">
        <f t="shared" si="4"/>
        <v>0</v>
      </c>
      <c r="BN16" s="30">
        <f t="shared" si="4"/>
        <v>0</v>
      </c>
      <c r="BO16" s="30">
        <f t="shared" si="4"/>
        <v>0</v>
      </c>
      <c r="BP16" s="30"/>
      <c r="BQ16" s="30"/>
      <c r="BR16" s="30"/>
      <c r="BS16" s="20"/>
    </row>
    <row r="17" spans="1:71" x14ac:dyDescent="0.3">
      <c r="A17" s="42" t="s">
        <v>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30">
        <f t="shared" si="4"/>
        <v>0</v>
      </c>
      <c r="AX17" s="30">
        <f t="shared" si="4"/>
        <v>34</v>
      </c>
      <c r="AY17" s="30">
        <f t="shared" si="4"/>
        <v>8</v>
      </c>
      <c r="AZ17" s="30">
        <f t="shared" si="4"/>
        <v>2</v>
      </c>
      <c r="BA17" s="30">
        <f t="shared" si="4"/>
        <v>18</v>
      </c>
      <c r="BB17" s="30">
        <f t="shared" si="4"/>
        <v>39</v>
      </c>
      <c r="BC17" s="30">
        <f t="shared" si="4"/>
        <v>7</v>
      </c>
      <c r="BD17" s="30">
        <f t="shared" si="4"/>
        <v>11</v>
      </c>
      <c r="BE17" s="30">
        <f t="shared" si="4"/>
        <v>2</v>
      </c>
      <c r="BF17" s="30">
        <f t="shared" si="4"/>
        <v>3</v>
      </c>
      <c r="BG17" s="30">
        <f t="shared" si="4"/>
        <v>0</v>
      </c>
      <c r="BH17" s="30">
        <f t="shared" si="4"/>
        <v>0</v>
      </c>
      <c r="BI17" s="30">
        <f t="shared" si="4"/>
        <v>0</v>
      </c>
      <c r="BJ17" s="30">
        <f t="shared" si="4"/>
        <v>29</v>
      </c>
      <c r="BK17" s="30">
        <f t="shared" si="4"/>
        <v>6</v>
      </c>
      <c r="BL17" s="30">
        <f t="shared" si="4"/>
        <v>0</v>
      </c>
      <c r="BM17" s="30">
        <f t="shared" si="4"/>
        <v>7</v>
      </c>
      <c r="BN17" s="30">
        <f t="shared" si="4"/>
        <v>0</v>
      </c>
      <c r="BO17" s="30">
        <f t="shared" si="4"/>
        <v>2</v>
      </c>
      <c r="BP17" s="54"/>
      <c r="BQ17" s="54"/>
      <c r="BR17" s="54"/>
      <c r="BS17" s="44"/>
    </row>
    <row r="18" spans="1:71" ht="15" thickBot="1" x14ac:dyDescent="0.35">
      <c r="A18" s="45" t="s">
        <v>63</v>
      </c>
      <c r="B18" s="46"/>
      <c r="C18" s="46">
        <f t="shared" ref="C18" si="5">C9-B9</f>
        <v>0</v>
      </c>
      <c r="D18" s="46">
        <f t="shared" ref="D18" si="6">D9-C9</f>
        <v>0</v>
      </c>
      <c r="E18" s="46">
        <f t="shared" ref="E18" si="7">E9-D9</f>
        <v>0</v>
      </c>
      <c r="F18" s="46">
        <f t="shared" ref="F18" si="8">F9-E9</f>
        <v>-1</v>
      </c>
      <c r="G18" s="46">
        <f t="shared" ref="G18" si="9">G9-F9</f>
        <v>4</v>
      </c>
      <c r="H18" s="46">
        <f t="shared" ref="H18" si="10">H9-G9</f>
        <v>0</v>
      </c>
      <c r="I18" s="46">
        <f t="shared" ref="I18" si="11">I9-H9</f>
        <v>7</v>
      </c>
      <c r="J18" s="46">
        <f t="shared" ref="J18" si="12">J9-I9</f>
        <v>0</v>
      </c>
      <c r="K18" s="46">
        <f t="shared" ref="K18" si="13">K9-J9</f>
        <v>3</v>
      </c>
      <c r="L18" s="46">
        <f t="shared" ref="L18" si="14">L9-K9</f>
        <v>12</v>
      </c>
      <c r="M18" s="46">
        <f t="shared" ref="M18" si="15">M9-L9</f>
        <v>0</v>
      </c>
      <c r="N18" s="46">
        <f t="shared" ref="N18" si="16">N9-M9</f>
        <v>11</v>
      </c>
      <c r="O18" s="46">
        <f t="shared" ref="O18" si="17">O9-N9</f>
        <v>10</v>
      </c>
      <c r="P18" s="46">
        <f t="shared" ref="P18" si="18">P9-O9</f>
        <v>3</v>
      </c>
      <c r="Q18" s="46">
        <f t="shared" ref="Q18" si="19">Q9-P9</f>
        <v>2</v>
      </c>
      <c r="R18" s="46">
        <f t="shared" ref="R18" si="20">R9-Q9</f>
        <v>18</v>
      </c>
      <c r="S18" s="46">
        <f t="shared" ref="S18" si="21">S9-R9</f>
        <v>24</v>
      </c>
      <c r="T18" s="46">
        <f t="shared" ref="T18" si="22">T9-S9</f>
        <v>58</v>
      </c>
      <c r="U18" s="46">
        <f t="shared" ref="U18" si="23">U9-T9</f>
        <v>44</v>
      </c>
      <c r="V18" s="46">
        <f t="shared" ref="V18" si="24">V9-U9</f>
        <v>39</v>
      </c>
      <c r="W18" s="46">
        <f t="shared" ref="W18" si="25">W9-V9</f>
        <v>16</v>
      </c>
      <c r="X18" s="46">
        <f t="shared" ref="X18" si="26">X9-W9</f>
        <v>44</v>
      </c>
      <c r="Y18" s="46">
        <f t="shared" ref="Y18" si="27">Y9-X9</f>
        <v>101</v>
      </c>
      <c r="Z18" s="46">
        <f t="shared" ref="Z18" si="28">Z9-Y9</f>
        <v>97</v>
      </c>
      <c r="AA18" s="46">
        <f t="shared" ref="AA18" si="29">AA9-Z9</f>
        <v>85</v>
      </c>
      <c r="AB18" s="46">
        <f t="shared" ref="AB18" si="30">AB9-AA9</f>
        <v>78</v>
      </c>
      <c r="AC18" s="46">
        <f t="shared" ref="AC18" si="31">AC9-AB9</f>
        <v>492</v>
      </c>
      <c r="AD18" s="46">
        <f t="shared" ref="AD18" si="32">AD9-AC9</f>
        <v>110</v>
      </c>
      <c r="AE18" s="46">
        <f t="shared" ref="AE18" si="33">AE9-AD9</f>
        <v>94</v>
      </c>
      <c r="AF18" s="46">
        <f t="shared" ref="AF18" si="34">AF9-AE9</f>
        <v>204</v>
      </c>
      <c r="AG18" s="46">
        <f t="shared" ref="AG18" si="35">AG9-AF9</f>
        <v>209</v>
      </c>
      <c r="AH18" s="46">
        <f t="shared" ref="AH18" si="36">AH9-AG9</f>
        <v>216</v>
      </c>
      <c r="AI18" s="46">
        <f t="shared" ref="AI18" si="37">AI9-AH9</f>
        <v>223</v>
      </c>
      <c r="AJ18" s="46">
        <f t="shared" ref="AJ18" si="38">AJ9-AI9</f>
        <v>160</v>
      </c>
      <c r="AK18" s="46">
        <f t="shared" ref="AK18" si="39">AK9-AJ9</f>
        <v>167</v>
      </c>
      <c r="AL18" s="46">
        <f t="shared" ref="AL18" si="40">AL9-AK9</f>
        <v>411</v>
      </c>
      <c r="AM18" s="46">
        <f t="shared" ref="AM18" si="41">AM9-AL9</f>
        <v>55</v>
      </c>
      <c r="AN18" s="46">
        <f t="shared" ref="AN18" si="42">AN9-AM9</f>
        <v>380</v>
      </c>
      <c r="AO18" s="46">
        <f t="shared" ref="AO18" si="43">AO9-AN9</f>
        <v>222</v>
      </c>
      <c r="AP18" s="46">
        <f t="shared" ref="AP18" si="44">AP9-AO9</f>
        <v>238</v>
      </c>
      <c r="AQ18" s="46">
        <f t="shared" ref="AQ18" si="45">AQ9-AP9</f>
        <v>125</v>
      </c>
      <c r="AR18" s="46">
        <f t="shared" ref="AR18" si="46">AR9-AQ9</f>
        <v>215</v>
      </c>
      <c r="AS18" s="46">
        <f t="shared" ref="AS18" si="47">AS9-AR9</f>
        <v>64</v>
      </c>
      <c r="AT18" s="46">
        <f t="shared" ref="AT18" si="48">AT9-AS9</f>
        <v>95</v>
      </c>
      <c r="AU18" s="46">
        <f t="shared" ref="AU18" si="49">AU9-AT9</f>
        <v>240</v>
      </c>
      <c r="AV18" s="46">
        <f t="shared" ref="AV18" si="50">AV9-AU9</f>
        <v>205</v>
      </c>
      <c r="AW18" s="46">
        <f t="shared" si="4"/>
        <v>94</v>
      </c>
      <c r="AX18" s="46">
        <f t="shared" si="4"/>
        <v>320</v>
      </c>
      <c r="AY18" s="46">
        <f t="shared" si="4"/>
        <v>86</v>
      </c>
      <c r="AZ18" s="46">
        <f t="shared" si="4"/>
        <v>24</v>
      </c>
      <c r="BA18" s="46">
        <f t="shared" si="4"/>
        <v>76</v>
      </c>
      <c r="BB18" s="46">
        <f t="shared" ref="BB18:BG18" si="51">BB9-BA9</f>
        <v>130</v>
      </c>
      <c r="BC18" s="46">
        <f t="shared" si="51"/>
        <v>103</v>
      </c>
      <c r="BD18" s="46">
        <f t="shared" si="51"/>
        <v>87</v>
      </c>
      <c r="BE18" s="46">
        <f t="shared" si="51"/>
        <v>70</v>
      </c>
      <c r="BF18" s="46">
        <f t="shared" si="51"/>
        <v>22</v>
      </c>
      <c r="BG18" s="46">
        <f t="shared" si="51"/>
        <v>30</v>
      </c>
      <c r="BH18" s="46">
        <f t="shared" ref="BH18:BI18" si="52">BH9-BG9</f>
        <v>38</v>
      </c>
      <c r="BI18" s="46">
        <f t="shared" si="52"/>
        <v>33</v>
      </c>
      <c r="BJ18" s="46">
        <f t="shared" ref="BJ18:BK18" si="53">BJ9-BI9</f>
        <v>86</v>
      </c>
      <c r="BK18" s="46">
        <f t="shared" si="53"/>
        <v>81</v>
      </c>
      <c r="BL18" s="46">
        <f t="shared" ref="BL18:BO18" si="54">BL9-BK9</f>
        <v>67</v>
      </c>
      <c r="BM18" s="46">
        <f t="shared" si="54"/>
        <v>43</v>
      </c>
      <c r="BN18" s="46">
        <f t="shared" si="54"/>
        <v>9</v>
      </c>
      <c r="BO18" s="46">
        <f t="shared" si="54"/>
        <v>24</v>
      </c>
      <c r="BP18" s="46"/>
      <c r="BQ18" s="46"/>
      <c r="BR18" s="46"/>
      <c r="BS18" s="46"/>
    </row>
    <row r="21" spans="1:71" ht="15" thickBot="1" x14ac:dyDescent="0.35">
      <c r="A21" s="35" t="s">
        <v>112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</row>
    <row r="22" spans="1:71" ht="15" thickTop="1" x14ac:dyDescent="0.3">
      <c r="A22" s="28" t="s">
        <v>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56">
        <f t="shared" ref="AW22:AZ27" si="55">AW4/AV4-1</f>
        <v>2.0380434782609758E-3</v>
      </c>
      <c r="AX22" s="56">
        <f t="shared" si="55"/>
        <v>0.16610169491525428</v>
      </c>
      <c r="AY22" s="56">
        <f t="shared" si="55"/>
        <v>3.31395348837209E-2</v>
      </c>
      <c r="AZ22" s="56">
        <f t="shared" si="55"/>
        <v>5.6274620146314902E-3</v>
      </c>
      <c r="BA22" s="56">
        <f t="shared" ref="BA22:BG22" si="56">BA4/AZ4-1</f>
        <v>3.3575825405707249E-3</v>
      </c>
      <c r="BB22" s="56">
        <f t="shared" si="56"/>
        <v>1.5616285554935772E-2</v>
      </c>
      <c r="BC22" s="56">
        <f t="shared" si="56"/>
        <v>1.5376166941241109E-2</v>
      </c>
      <c r="BD22" s="56">
        <f t="shared" si="56"/>
        <v>1.1357490535424564E-2</v>
      </c>
      <c r="BE22" s="56">
        <f t="shared" si="56"/>
        <v>1.443850267379676E-2</v>
      </c>
      <c r="BF22" s="56">
        <f t="shared" si="56"/>
        <v>1.0542962572481773E-3</v>
      </c>
      <c r="BG22" s="56">
        <f t="shared" si="56"/>
        <v>1.0531858873090716E-3</v>
      </c>
      <c r="BH22" s="56">
        <f t="shared" ref="BH22:BI22" si="57">BH4/BG4-1</f>
        <v>1.5781167806416807E-3</v>
      </c>
      <c r="BI22" s="56">
        <f t="shared" si="57"/>
        <v>0</v>
      </c>
      <c r="BJ22" s="56">
        <f t="shared" ref="BJ22:BK22" si="58">BJ4/BI4-1</f>
        <v>1.1554621848739455E-2</v>
      </c>
      <c r="BK22" s="56">
        <f t="shared" si="58"/>
        <v>9.8650051921080895E-3</v>
      </c>
      <c r="BL22" s="56">
        <f t="shared" ref="BL22:BO22" si="59">BL4/BK4-1</f>
        <v>1.131105398457577E-2</v>
      </c>
      <c r="BM22" s="56">
        <f t="shared" si="59"/>
        <v>1.1184544992374201E-2</v>
      </c>
      <c r="BN22" s="56">
        <f t="shared" si="59"/>
        <v>2.0110608345902392E-3</v>
      </c>
      <c r="BO22" s="56">
        <f t="shared" si="59"/>
        <v>-5.0175614651282174E-4</v>
      </c>
      <c r="BP22" s="56"/>
      <c r="BQ22" s="56"/>
      <c r="BR22" s="56"/>
      <c r="BS22" s="30"/>
    </row>
    <row r="23" spans="1:71" x14ac:dyDescent="0.3">
      <c r="A23" s="14" t="s">
        <v>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56">
        <f t="shared" si="55"/>
        <v>1.2908777969018903E-2</v>
      </c>
      <c r="AX23" s="56">
        <f t="shared" si="55"/>
        <v>1.3593882752761299E-2</v>
      </c>
      <c r="AY23" s="56">
        <f t="shared" si="55"/>
        <v>5.8675607711651256E-3</v>
      </c>
      <c r="AZ23" s="56">
        <f t="shared" si="55"/>
        <v>3.3333333333334103E-3</v>
      </c>
      <c r="BA23" s="56">
        <f t="shared" ref="BA23:BO27" si="60">BA5/AZ5-1</f>
        <v>1.2458471760797396E-2</v>
      </c>
      <c r="BB23" s="56">
        <f t="shared" si="60"/>
        <v>1.3945857260049266E-2</v>
      </c>
      <c r="BC23" s="56">
        <f t="shared" si="60"/>
        <v>2.1035598705501535E-2</v>
      </c>
      <c r="BD23" s="56">
        <f t="shared" si="60"/>
        <v>1.188589540412055E-2</v>
      </c>
      <c r="BE23" s="56">
        <f t="shared" si="60"/>
        <v>2.3492560689115649E-3</v>
      </c>
      <c r="BF23" s="56">
        <f t="shared" si="60"/>
        <v>7.8124999999995559E-4</v>
      </c>
      <c r="BG23" s="56">
        <f t="shared" si="60"/>
        <v>1.5612802498048417E-3</v>
      </c>
      <c r="BH23" s="56">
        <f t="shared" si="60"/>
        <v>7.0148090413093556E-3</v>
      </c>
      <c r="BI23" s="56">
        <f t="shared" si="60"/>
        <v>6.1919504643963563E-3</v>
      </c>
      <c r="BJ23" s="56">
        <f t="shared" si="60"/>
        <v>8.4615384615385203E-3</v>
      </c>
      <c r="BK23" s="56">
        <f t="shared" si="60"/>
        <v>8.3905415713196874E-3</v>
      </c>
      <c r="BL23" s="56">
        <f t="shared" si="60"/>
        <v>9.8335854765507769E-3</v>
      </c>
      <c r="BM23" s="56">
        <f t="shared" si="60"/>
        <v>2.9962546816479918E-3</v>
      </c>
      <c r="BN23" s="56">
        <f t="shared" si="60"/>
        <v>1.4936519790889058E-3</v>
      </c>
      <c r="BO23" s="56">
        <f t="shared" si="60"/>
        <v>8.2028337061894607E-3</v>
      </c>
      <c r="BP23" s="56"/>
      <c r="BQ23" s="56"/>
      <c r="BR23" s="56"/>
      <c r="BS23" s="26"/>
    </row>
    <row r="24" spans="1:71" x14ac:dyDescent="0.3">
      <c r="A24" s="14" t="s">
        <v>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56">
        <f t="shared" si="55"/>
        <v>5.14809590973202E-2</v>
      </c>
      <c r="AX24" s="56">
        <f t="shared" si="55"/>
        <v>1.5425888665325349E-2</v>
      </c>
      <c r="AY24" s="56">
        <f t="shared" si="55"/>
        <v>5.2840158520475189E-3</v>
      </c>
      <c r="AZ24" s="56">
        <f t="shared" si="55"/>
        <v>5.2562417871222511E-3</v>
      </c>
      <c r="BA24" s="56">
        <f t="shared" si="60"/>
        <v>2.4183006535947627E-2</v>
      </c>
      <c r="BB24" s="56">
        <f t="shared" si="60"/>
        <v>2.2335673261008271E-2</v>
      </c>
      <c r="BC24" s="56">
        <f t="shared" si="60"/>
        <v>2.1223470661672961E-2</v>
      </c>
      <c r="BD24" s="56">
        <f t="shared" si="60"/>
        <v>1.9559902200489088E-2</v>
      </c>
      <c r="BE24" s="56">
        <f t="shared" si="60"/>
        <v>2.2781774580335812E-2</v>
      </c>
      <c r="BF24" s="56">
        <f t="shared" si="60"/>
        <v>9.3786635404455865E-3</v>
      </c>
      <c r="BG24" s="56">
        <f t="shared" si="60"/>
        <v>1.5098722415795685E-2</v>
      </c>
      <c r="BH24" s="56">
        <f t="shared" si="60"/>
        <v>1.2013729977116805E-2</v>
      </c>
      <c r="BI24" s="56">
        <f t="shared" si="60"/>
        <v>1.3001695873374741E-2</v>
      </c>
      <c r="BJ24" s="56">
        <f t="shared" si="60"/>
        <v>1.2276785714285809E-2</v>
      </c>
      <c r="BK24" s="56">
        <f t="shared" si="60"/>
        <v>2.2601984564498245E-2</v>
      </c>
      <c r="BL24" s="56">
        <f t="shared" si="60"/>
        <v>1.5094339622641506E-2</v>
      </c>
      <c r="BM24" s="56">
        <f t="shared" si="60"/>
        <v>5.3106744556559171E-3</v>
      </c>
      <c r="BN24" s="56">
        <f t="shared" si="60"/>
        <v>1.5847860538826808E-3</v>
      </c>
      <c r="BO24" s="56">
        <f t="shared" si="60"/>
        <v>6.3291139240506666E-3</v>
      </c>
      <c r="BP24" s="56"/>
      <c r="BQ24" s="56"/>
      <c r="BR24" s="56"/>
      <c r="BS24" s="26"/>
    </row>
    <row r="25" spans="1:71" x14ac:dyDescent="0.3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56">
        <f t="shared" si="55"/>
        <v>9.6774193548387899E-3</v>
      </c>
      <c r="AX25" s="56">
        <f t="shared" si="55"/>
        <v>6.389776357827559E-3</v>
      </c>
      <c r="AY25" s="56">
        <f t="shared" si="55"/>
        <v>1.904761904761898E-2</v>
      </c>
      <c r="AZ25" s="56">
        <f t="shared" si="55"/>
        <v>0</v>
      </c>
      <c r="BA25" s="56">
        <f t="shared" si="60"/>
        <v>0</v>
      </c>
      <c r="BB25" s="56">
        <f t="shared" si="60"/>
        <v>3.4267912772585563E-2</v>
      </c>
      <c r="BC25" s="56">
        <f t="shared" si="60"/>
        <v>2.4096385542168752E-2</v>
      </c>
      <c r="BD25" s="56">
        <f t="shared" si="60"/>
        <v>2.3529411764705799E-2</v>
      </c>
      <c r="BE25" s="56">
        <f t="shared" si="60"/>
        <v>0</v>
      </c>
      <c r="BF25" s="56">
        <f t="shared" si="60"/>
        <v>0</v>
      </c>
      <c r="BG25" s="56">
        <f t="shared" si="60"/>
        <v>0</v>
      </c>
      <c r="BH25" s="56">
        <f t="shared" si="60"/>
        <v>1.4367816091954033E-2</v>
      </c>
      <c r="BI25" s="56">
        <f t="shared" si="60"/>
        <v>5.6657223796034994E-3</v>
      </c>
      <c r="BJ25" s="56">
        <f t="shared" si="60"/>
        <v>5.6338028169014009E-3</v>
      </c>
      <c r="BK25" s="56">
        <f t="shared" si="60"/>
        <v>1.1204481792717047E-2</v>
      </c>
      <c r="BL25" s="56">
        <f t="shared" si="60"/>
        <v>1.1080332409972193E-2</v>
      </c>
      <c r="BM25" s="56">
        <f t="shared" si="60"/>
        <v>0</v>
      </c>
      <c r="BN25" s="56">
        <f t="shared" si="60"/>
        <v>0</v>
      </c>
      <c r="BO25" s="56">
        <f t="shared" si="60"/>
        <v>0</v>
      </c>
      <c r="BP25" s="56"/>
      <c r="BQ25" s="56"/>
      <c r="BR25" s="56"/>
      <c r="BS25" s="26"/>
    </row>
    <row r="26" spans="1:71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56">
        <f t="shared" si="55"/>
        <v>0</v>
      </c>
      <c r="AX26" s="56">
        <f t="shared" si="55"/>
        <v>8.0952380952380887E-2</v>
      </c>
      <c r="AY26" s="56">
        <f t="shared" si="55"/>
        <v>1.7621145374449254E-2</v>
      </c>
      <c r="AZ26" s="56">
        <f t="shared" si="55"/>
        <v>4.3290043290042934E-3</v>
      </c>
      <c r="BA26" s="56">
        <f t="shared" si="60"/>
        <v>3.8793103448275801E-2</v>
      </c>
      <c r="BB26" s="56">
        <f t="shared" si="60"/>
        <v>8.0912863070539354E-2</v>
      </c>
      <c r="BC26" s="56">
        <f t="shared" si="60"/>
        <v>1.3435700575815668E-2</v>
      </c>
      <c r="BD26" s="56">
        <f t="shared" si="60"/>
        <v>2.0833333333333259E-2</v>
      </c>
      <c r="BE26" s="56">
        <f t="shared" si="60"/>
        <v>3.7105751391466324E-3</v>
      </c>
      <c r="BF26" s="56">
        <f t="shared" si="60"/>
        <v>5.5452865064695711E-3</v>
      </c>
      <c r="BG26" s="56">
        <f t="shared" si="60"/>
        <v>0</v>
      </c>
      <c r="BH26" s="56">
        <f t="shared" si="60"/>
        <v>0</v>
      </c>
      <c r="BI26" s="56">
        <f t="shared" si="60"/>
        <v>0</v>
      </c>
      <c r="BJ26" s="56">
        <f t="shared" si="60"/>
        <v>5.3308823529411686E-2</v>
      </c>
      <c r="BK26" s="56">
        <f t="shared" si="60"/>
        <v>1.0471204188481575E-2</v>
      </c>
      <c r="BL26" s="56">
        <f t="shared" si="60"/>
        <v>0</v>
      </c>
      <c r="BM26" s="56">
        <f t="shared" si="60"/>
        <v>1.2089810017271052E-2</v>
      </c>
      <c r="BN26" s="56">
        <f t="shared" si="60"/>
        <v>0</v>
      </c>
      <c r="BO26" s="56">
        <f t="shared" si="60"/>
        <v>3.4129692832765013E-3</v>
      </c>
      <c r="BP26" s="56"/>
      <c r="BQ26" s="56"/>
      <c r="BR26" s="56"/>
      <c r="BS26" s="20"/>
    </row>
    <row r="27" spans="1:71" s="59" customFormat="1" ht="15" thickBot="1" x14ac:dyDescent="0.35">
      <c r="A27" s="46" t="s">
        <v>73</v>
      </c>
      <c r="B27" s="47"/>
      <c r="C27" s="47">
        <f t="shared" ref="C27:AV27" si="61">C9/B9-1</f>
        <v>0</v>
      </c>
      <c r="D27" s="47">
        <f t="shared" si="61"/>
        <v>0</v>
      </c>
      <c r="E27" s="47">
        <f t="shared" si="61"/>
        <v>0</v>
      </c>
      <c r="F27" s="47">
        <f t="shared" si="61"/>
        <v>-0.5</v>
      </c>
      <c r="G27" s="47">
        <f t="shared" si="61"/>
        <v>4</v>
      </c>
      <c r="H27" s="47">
        <f t="shared" si="61"/>
        <v>0</v>
      </c>
      <c r="I27" s="47">
        <f t="shared" si="61"/>
        <v>1.4</v>
      </c>
      <c r="J27" s="47">
        <f t="shared" si="61"/>
        <v>0</v>
      </c>
      <c r="K27" s="47">
        <f t="shared" si="61"/>
        <v>0.25</v>
      </c>
      <c r="L27" s="47">
        <f t="shared" si="61"/>
        <v>0.8</v>
      </c>
      <c r="M27" s="47">
        <f t="shared" si="61"/>
        <v>0</v>
      </c>
      <c r="N27" s="47">
        <f t="shared" si="61"/>
        <v>0.40740740740740744</v>
      </c>
      <c r="O27" s="47">
        <f t="shared" si="61"/>
        <v>0.26315789473684204</v>
      </c>
      <c r="P27" s="47">
        <f t="shared" si="61"/>
        <v>6.25E-2</v>
      </c>
      <c r="Q27" s="47">
        <f t="shared" si="61"/>
        <v>3.9215686274509887E-2</v>
      </c>
      <c r="R27" s="47">
        <f t="shared" si="61"/>
        <v>0.33962264150943389</v>
      </c>
      <c r="S27" s="47">
        <f t="shared" si="61"/>
        <v>0.3380281690140845</v>
      </c>
      <c r="T27" s="47">
        <f t="shared" si="61"/>
        <v>0.61052631578947358</v>
      </c>
      <c r="U27" s="47">
        <f t="shared" si="61"/>
        <v>0.28758169934640532</v>
      </c>
      <c r="V27" s="47">
        <f t="shared" si="61"/>
        <v>0.19796954314720816</v>
      </c>
      <c r="W27" s="47">
        <f t="shared" si="61"/>
        <v>6.7796610169491567E-2</v>
      </c>
      <c r="X27" s="47">
        <f t="shared" si="61"/>
        <v>0.17460317460317465</v>
      </c>
      <c r="Y27" s="47">
        <f t="shared" si="61"/>
        <v>0.34121621621621623</v>
      </c>
      <c r="Z27" s="47">
        <f t="shared" si="61"/>
        <v>0.24433249370277088</v>
      </c>
      <c r="AA27" s="47">
        <f t="shared" si="61"/>
        <v>0.17206477732793513</v>
      </c>
      <c r="AB27" s="47">
        <f t="shared" si="61"/>
        <v>0.13471502590673579</v>
      </c>
      <c r="AC27" s="47">
        <f t="shared" si="61"/>
        <v>0.74885844748858443</v>
      </c>
      <c r="AD27" s="47">
        <f t="shared" si="61"/>
        <v>9.5735422106179247E-2</v>
      </c>
      <c r="AE27" s="47">
        <f t="shared" si="61"/>
        <v>7.4662430500397114E-2</v>
      </c>
      <c r="AF27" s="47">
        <f t="shared" si="61"/>
        <v>0.1507760532150777</v>
      </c>
      <c r="AG27" s="47">
        <f t="shared" si="61"/>
        <v>0.13423249839434814</v>
      </c>
      <c r="AH27" s="47">
        <f t="shared" si="61"/>
        <v>0.12231030577576441</v>
      </c>
      <c r="AI27" s="47">
        <f t="shared" si="61"/>
        <v>0.11251261352169517</v>
      </c>
      <c r="AJ27" s="47">
        <f t="shared" si="61"/>
        <v>7.2562358276643923E-2</v>
      </c>
      <c r="AK27" s="47">
        <f t="shared" si="61"/>
        <v>7.0613107822410148E-2</v>
      </c>
      <c r="AL27" s="47">
        <f t="shared" si="61"/>
        <v>0.16232227488151652</v>
      </c>
      <c r="AM27" s="47">
        <f t="shared" si="61"/>
        <v>1.868841318382608E-2</v>
      </c>
      <c r="AN27" s="47">
        <f t="shared" si="61"/>
        <v>0.12675116744496329</v>
      </c>
      <c r="AO27" s="47">
        <f t="shared" si="61"/>
        <v>6.5719360568383678E-2</v>
      </c>
      <c r="AP27" s="47">
        <f t="shared" si="61"/>
        <v>6.6111111111111009E-2</v>
      </c>
      <c r="AQ27" s="47">
        <f t="shared" si="61"/>
        <v>3.2569046378322142E-2</v>
      </c>
      <c r="AR27" s="47">
        <f t="shared" si="61"/>
        <v>5.4251829422155007E-2</v>
      </c>
      <c r="AS27" s="47">
        <f t="shared" si="61"/>
        <v>1.5318334131163347E-2</v>
      </c>
      <c r="AT27" s="47">
        <f t="shared" si="61"/>
        <v>2.2395096652522373E-2</v>
      </c>
      <c r="AU27" s="47">
        <f t="shared" si="61"/>
        <v>5.5337791099838496E-2</v>
      </c>
      <c r="AV27" s="47">
        <f t="shared" si="61"/>
        <v>4.4789163207340943E-2</v>
      </c>
      <c r="AW27" s="47">
        <f t="shared" si="55"/>
        <v>1.965704726056039E-2</v>
      </c>
      <c r="AX27" s="47">
        <f t="shared" si="55"/>
        <v>6.5627563576702297E-2</v>
      </c>
      <c r="AY27" s="47">
        <f t="shared" si="55"/>
        <v>1.6551193225558203E-2</v>
      </c>
      <c r="AZ27" s="47">
        <f t="shared" si="55"/>
        <v>4.5437334343052527E-3</v>
      </c>
      <c r="BA27" s="47">
        <f t="shared" si="60"/>
        <v>1.4323407463249227E-2</v>
      </c>
      <c r="BB27" s="47">
        <f t="shared" ref="BB27:BG27" si="62">BB9/BA9-1</f>
        <v>2.4154589371980784E-2</v>
      </c>
      <c r="BC27" s="47">
        <f t="shared" si="62"/>
        <v>1.8686502177068132E-2</v>
      </c>
      <c r="BD27" s="47">
        <f t="shared" si="62"/>
        <v>1.5494211932324031E-2</v>
      </c>
      <c r="BE27" s="47">
        <f t="shared" si="62"/>
        <v>1.2276394247632494E-2</v>
      </c>
      <c r="BF27" s="47">
        <f t="shared" si="62"/>
        <v>3.811503811503858E-3</v>
      </c>
      <c r="BG27" s="47">
        <f t="shared" si="62"/>
        <v>5.1777701070072624E-3</v>
      </c>
      <c r="BH27" s="47">
        <f t="shared" ref="BH27:BI27" si="63">BH9/BG9-1</f>
        <v>6.5247252747253626E-3</v>
      </c>
      <c r="BI27" s="47">
        <f t="shared" si="63"/>
        <v>5.6294779938588224E-3</v>
      </c>
      <c r="BJ27" s="47">
        <f t="shared" ref="BJ27:BK27" si="64">BJ9/BI9-1</f>
        <v>1.45886344359627E-2</v>
      </c>
      <c r="BK27" s="47">
        <f t="shared" si="64"/>
        <v>1.3542885805049254E-2</v>
      </c>
      <c r="BL27" s="47">
        <f t="shared" ref="BL27:BO27" si="65">BL9/BK9-1</f>
        <v>1.1052457934675131E-2</v>
      </c>
      <c r="BM27" s="47">
        <f t="shared" si="65"/>
        <v>7.0158263990862668E-3</v>
      </c>
      <c r="BN27" s="47">
        <f t="shared" si="65"/>
        <v>1.4581983149708488E-3</v>
      </c>
      <c r="BO27" s="47">
        <f t="shared" si="65"/>
        <v>3.882866850024369E-3</v>
      </c>
      <c r="BP27" s="47"/>
      <c r="BQ27" s="47"/>
      <c r="BR27" s="47"/>
      <c r="BS27" s="47"/>
    </row>
  </sheetData>
  <conditionalFormatting sqref="E13:AV13 BS13 AW13:BR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AV17 BS14:BS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AV25 BS22:BS25 AW22:BR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S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BS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D1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D1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8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7BC1-2405-4C3A-BC98-81BA10F5CCDA}">
  <dimension ref="A1:BQ27"/>
  <sheetViews>
    <sheetView workbookViewId="0">
      <pane xSplit="1" topLeftCell="BF1" activePane="topRight" state="frozen"/>
      <selection pane="topRight" activeCell="BM20" sqref="BM20"/>
    </sheetView>
  </sheetViews>
  <sheetFormatPr baseColWidth="10" defaultRowHeight="14.4" x14ac:dyDescent="0.3"/>
  <cols>
    <col min="1" max="1" width="22.21875" bestFit="1" customWidth="1"/>
    <col min="2" max="2" width="7.21875" bestFit="1" customWidth="1"/>
    <col min="3" max="3" width="8.33203125" bestFit="1" customWidth="1"/>
    <col min="4" max="4" width="8.109375" bestFit="1" customWidth="1"/>
    <col min="5" max="5" width="7" bestFit="1" customWidth="1"/>
    <col min="6" max="7" width="6.88671875" bestFit="1" customWidth="1"/>
    <col min="8" max="10" width="8.109375" bestFit="1" customWidth="1"/>
    <col min="11" max="12" width="7.21875" bestFit="1" customWidth="1"/>
    <col min="13" max="13" width="7" bestFit="1" customWidth="1"/>
    <col min="14" max="14" width="7.88671875" bestFit="1" customWidth="1"/>
    <col min="15" max="41" width="7.21875" bestFit="1" customWidth="1"/>
    <col min="42" max="69" width="7" customWidth="1"/>
  </cols>
  <sheetData>
    <row r="1" spans="1:69" ht="37.200000000000003" x14ac:dyDescent="0.3">
      <c r="A1" s="22" t="s">
        <v>0</v>
      </c>
      <c r="B1" s="22">
        <v>43901</v>
      </c>
      <c r="C1" s="22">
        <v>43902</v>
      </c>
      <c r="D1" s="22">
        <v>43903</v>
      </c>
      <c r="E1" s="22">
        <v>43904</v>
      </c>
      <c r="F1" s="24">
        <v>43905</v>
      </c>
      <c r="G1" s="22">
        <v>43906</v>
      </c>
      <c r="H1" s="22">
        <v>43907</v>
      </c>
      <c r="I1" s="22">
        <v>43908</v>
      </c>
      <c r="J1" s="22">
        <v>43909</v>
      </c>
      <c r="K1" s="22">
        <v>43910</v>
      </c>
      <c r="L1" s="22">
        <v>43911</v>
      </c>
      <c r="M1" s="24">
        <v>43912</v>
      </c>
      <c r="N1" s="22">
        <v>43913</v>
      </c>
      <c r="O1" s="22">
        <v>43914</v>
      </c>
      <c r="P1" s="22">
        <v>43915</v>
      </c>
      <c r="Q1" s="22">
        <v>43916</v>
      </c>
      <c r="R1" s="22">
        <v>43917</v>
      </c>
      <c r="S1" s="22">
        <v>43918</v>
      </c>
      <c r="T1" s="25">
        <v>43919</v>
      </c>
      <c r="U1" s="22">
        <v>43920</v>
      </c>
      <c r="V1" s="22">
        <v>43921</v>
      </c>
      <c r="W1" s="22">
        <v>43922</v>
      </c>
      <c r="X1" s="22">
        <v>43923</v>
      </c>
      <c r="Y1" s="22">
        <v>43924</v>
      </c>
      <c r="Z1" s="22">
        <v>43925</v>
      </c>
      <c r="AA1" s="22">
        <v>43926</v>
      </c>
      <c r="AB1" s="22">
        <v>43927</v>
      </c>
      <c r="AC1" s="22">
        <v>43928</v>
      </c>
      <c r="AD1" s="22">
        <v>43929</v>
      </c>
      <c r="AE1" s="22">
        <v>43930</v>
      </c>
      <c r="AF1" s="22">
        <v>43931</v>
      </c>
      <c r="AG1" s="22">
        <v>43932</v>
      </c>
      <c r="AH1" s="22">
        <v>43933</v>
      </c>
      <c r="AI1" s="53">
        <v>43934</v>
      </c>
      <c r="AJ1" s="22">
        <v>43935</v>
      </c>
      <c r="AK1" s="22">
        <v>43936</v>
      </c>
      <c r="AL1" s="22">
        <v>43937</v>
      </c>
      <c r="AM1" s="22">
        <v>43938</v>
      </c>
      <c r="AN1" s="22">
        <v>43939</v>
      </c>
      <c r="AO1" s="22">
        <v>43940</v>
      </c>
      <c r="AP1" s="22">
        <v>43941</v>
      </c>
      <c r="AQ1" s="22">
        <v>43942</v>
      </c>
      <c r="AR1" s="22">
        <v>43943</v>
      </c>
      <c r="AS1" s="22">
        <v>43944</v>
      </c>
      <c r="AT1" s="22">
        <v>43945</v>
      </c>
      <c r="AU1" s="22">
        <v>43946</v>
      </c>
      <c r="AV1" s="55">
        <v>43947</v>
      </c>
      <c r="AW1" s="22">
        <v>43948</v>
      </c>
      <c r="AX1" s="22">
        <v>43949</v>
      </c>
      <c r="AY1" s="22">
        <v>43950</v>
      </c>
      <c r="AZ1" s="22">
        <v>43951</v>
      </c>
      <c r="BA1" s="22">
        <v>43952</v>
      </c>
      <c r="BB1" s="22">
        <v>43953</v>
      </c>
      <c r="BC1" s="22">
        <v>43954</v>
      </c>
      <c r="BD1" s="55">
        <v>43955</v>
      </c>
      <c r="BE1" s="22">
        <v>43956</v>
      </c>
      <c r="BF1" s="22">
        <v>43957</v>
      </c>
      <c r="BG1" s="22">
        <v>43958</v>
      </c>
      <c r="BH1" s="22">
        <v>43959</v>
      </c>
      <c r="BI1" s="22">
        <v>43960</v>
      </c>
      <c r="BJ1" s="22">
        <v>43961</v>
      </c>
      <c r="BK1" s="22">
        <v>43962</v>
      </c>
      <c r="BL1" s="22">
        <v>43963</v>
      </c>
      <c r="BM1" s="22">
        <v>43964</v>
      </c>
      <c r="BN1" s="22"/>
      <c r="BO1" s="22"/>
      <c r="BP1" s="22"/>
      <c r="BQ1" s="22"/>
    </row>
    <row r="2" spans="1:69" x14ac:dyDescent="0.3">
      <c r="A2" s="31"/>
      <c r="B2" s="31" t="s">
        <v>67</v>
      </c>
      <c r="C2" s="31" t="s">
        <v>68</v>
      </c>
      <c r="D2" s="31" t="s">
        <v>69</v>
      </c>
      <c r="E2" s="31" t="s">
        <v>70</v>
      </c>
      <c r="F2" s="33" t="s">
        <v>64</v>
      </c>
      <c r="G2" s="31" t="s">
        <v>65</v>
      </c>
      <c r="H2" s="31" t="s">
        <v>66</v>
      </c>
      <c r="I2" s="31" t="s">
        <v>67</v>
      </c>
      <c r="J2" s="31" t="s">
        <v>68</v>
      </c>
      <c r="K2" s="31" t="s">
        <v>69</v>
      </c>
      <c r="L2" s="31" t="s">
        <v>70</v>
      </c>
      <c r="M2" s="33" t="s">
        <v>64</v>
      </c>
      <c r="N2" s="31" t="s">
        <v>65</v>
      </c>
      <c r="O2" s="31" t="s">
        <v>66</v>
      </c>
      <c r="P2" s="31" t="s">
        <v>67</v>
      </c>
      <c r="Q2" s="31" t="s">
        <v>68</v>
      </c>
      <c r="R2" s="31" t="s">
        <v>69</v>
      </c>
      <c r="S2" s="31" t="s">
        <v>70</v>
      </c>
      <c r="T2" s="33" t="s">
        <v>64</v>
      </c>
      <c r="U2" s="31" t="s">
        <v>65</v>
      </c>
      <c r="V2" s="31" t="s">
        <v>66</v>
      </c>
      <c r="W2" s="31" t="s">
        <v>67</v>
      </c>
      <c r="X2" s="31" t="s">
        <v>68</v>
      </c>
      <c r="Y2" s="31" t="s">
        <v>69</v>
      </c>
      <c r="Z2" s="31" t="s">
        <v>70</v>
      </c>
      <c r="AA2" s="33" t="s">
        <v>64</v>
      </c>
      <c r="AB2" s="31" t="s">
        <v>65</v>
      </c>
      <c r="AC2" s="31" t="s">
        <v>66</v>
      </c>
      <c r="AD2" s="31" t="s">
        <v>67</v>
      </c>
      <c r="AE2" s="31" t="s">
        <v>68</v>
      </c>
      <c r="AF2" s="31" t="s">
        <v>69</v>
      </c>
      <c r="AG2" s="31" t="s">
        <v>70</v>
      </c>
      <c r="AH2" s="33" t="s">
        <v>64</v>
      </c>
      <c r="AI2" s="31" t="s">
        <v>65</v>
      </c>
      <c r="AJ2" s="31" t="s">
        <v>66</v>
      </c>
      <c r="AK2" s="31" t="s">
        <v>67</v>
      </c>
      <c r="AL2" s="31" t="s">
        <v>68</v>
      </c>
      <c r="AM2" s="31" t="s">
        <v>69</v>
      </c>
      <c r="AN2" s="31" t="s">
        <v>70</v>
      </c>
      <c r="AO2" s="33" t="s">
        <v>64</v>
      </c>
      <c r="AP2" s="31" t="s">
        <v>65</v>
      </c>
      <c r="AQ2" s="31" t="s">
        <v>66</v>
      </c>
      <c r="AR2" s="31" t="s">
        <v>67</v>
      </c>
      <c r="AS2" s="31" t="s">
        <v>68</v>
      </c>
      <c r="AT2" s="31" t="s">
        <v>69</v>
      </c>
      <c r="AU2" s="31" t="s">
        <v>70</v>
      </c>
      <c r="AV2" s="33" t="s">
        <v>64</v>
      </c>
      <c r="AW2" s="31" t="s">
        <v>65</v>
      </c>
      <c r="AX2" s="31" t="s">
        <v>66</v>
      </c>
      <c r="AY2" s="31" t="s">
        <v>67</v>
      </c>
      <c r="AZ2" s="31" t="s">
        <v>68</v>
      </c>
      <c r="BA2" s="31" t="s">
        <v>69</v>
      </c>
      <c r="BB2" s="31" t="s">
        <v>70</v>
      </c>
      <c r="BC2" s="33" t="s">
        <v>64</v>
      </c>
      <c r="BD2" s="31" t="s">
        <v>65</v>
      </c>
      <c r="BE2" s="31" t="s">
        <v>66</v>
      </c>
      <c r="BF2" s="31" t="s">
        <v>67</v>
      </c>
      <c r="BG2" s="31" t="s">
        <v>68</v>
      </c>
      <c r="BH2" s="31" t="s">
        <v>69</v>
      </c>
      <c r="BI2" s="31" t="s">
        <v>70</v>
      </c>
      <c r="BJ2" s="33" t="s">
        <v>64</v>
      </c>
      <c r="BK2" s="31" t="s">
        <v>65</v>
      </c>
      <c r="BL2" s="31" t="s">
        <v>66</v>
      </c>
      <c r="BM2" s="31" t="s">
        <v>67</v>
      </c>
      <c r="BN2" s="31" t="s">
        <v>68</v>
      </c>
      <c r="BO2" s="31" t="s">
        <v>69</v>
      </c>
      <c r="BP2" s="31" t="s">
        <v>70</v>
      </c>
      <c r="BQ2" s="33" t="s">
        <v>64</v>
      </c>
    </row>
    <row r="3" spans="1:69" ht="15" thickBot="1" x14ac:dyDescent="0.35">
      <c r="A3" s="35" t="s">
        <v>109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</row>
    <row r="4" spans="1:69" ht="15" thickTop="1" x14ac:dyDescent="0.3">
      <c r="A4" s="28" t="s">
        <v>3</v>
      </c>
      <c r="B4" s="29"/>
      <c r="C4" s="29"/>
      <c r="D4" s="29"/>
      <c r="E4" s="29">
        <v>2</v>
      </c>
      <c r="F4" s="29">
        <v>5</v>
      </c>
      <c r="G4" s="29">
        <v>7</v>
      </c>
      <c r="H4" s="29">
        <v>9</v>
      </c>
      <c r="I4" s="29">
        <v>13</v>
      </c>
      <c r="J4" s="29">
        <v>21</v>
      </c>
      <c r="K4" s="29">
        <v>28</v>
      </c>
      <c r="L4" s="29">
        <v>40</v>
      </c>
      <c r="M4" s="29"/>
      <c r="N4" s="29">
        <v>51</v>
      </c>
      <c r="O4" s="29">
        <v>59</v>
      </c>
      <c r="P4" s="29">
        <v>67</v>
      </c>
      <c r="Q4" s="29">
        <v>89</v>
      </c>
      <c r="R4" s="29">
        <v>89</v>
      </c>
      <c r="S4" s="29">
        <v>117</v>
      </c>
      <c r="T4" s="29">
        <v>145</v>
      </c>
      <c r="U4" s="29">
        <v>179</v>
      </c>
      <c r="V4" s="29">
        <v>218</v>
      </c>
      <c r="W4" s="29">
        <v>245</v>
      </c>
      <c r="X4" s="29">
        <v>272</v>
      </c>
      <c r="Y4" s="29">
        <v>291</v>
      </c>
      <c r="Z4" s="29">
        <v>312</v>
      </c>
      <c r="AA4" s="29">
        <v>346</v>
      </c>
      <c r="AB4" s="29">
        <v>364</v>
      </c>
      <c r="AC4" s="29">
        <v>370</v>
      </c>
      <c r="AD4" s="29">
        <v>400</v>
      </c>
      <c r="AE4" s="29">
        <v>428</v>
      </c>
      <c r="AF4" s="29">
        <v>479</v>
      </c>
      <c r="AG4" s="29">
        <v>503</v>
      </c>
      <c r="AH4" s="29">
        <v>533</v>
      </c>
      <c r="AI4" s="29">
        <v>585</v>
      </c>
      <c r="AJ4" s="29">
        <v>647</v>
      </c>
      <c r="AK4" s="29">
        <v>659</v>
      </c>
      <c r="AL4" s="29">
        <v>674</v>
      </c>
      <c r="AM4" s="29">
        <v>708</v>
      </c>
      <c r="AN4" s="29">
        <v>743</v>
      </c>
      <c r="AO4" s="29">
        <v>770</v>
      </c>
      <c r="AP4" s="29">
        <v>802</v>
      </c>
      <c r="AQ4" s="29">
        <v>835</v>
      </c>
      <c r="AR4" s="29">
        <v>863</v>
      </c>
      <c r="AS4" s="29">
        <v>891</v>
      </c>
      <c r="AT4" s="29">
        <v>911</v>
      </c>
      <c r="AU4" s="29">
        <v>921</v>
      </c>
      <c r="AV4" s="29">
        <v>933</v>
      </c>
      <c r="AW4" s="29">
        <v>944</v>
      </c>
      <c r="AX4" s="29">
        <v>952</v>
      </c>
      <c r="AY4" s="29">
        <v>963</v>
      </c>
      <c r="AZ4" s="29">
        <v>970</v>
      </c>
      <c r="BA4" s="29">
        <v>979</v>
      </c>
      <c r="BB4" s="29">
        <v>990</v>
      </c>
      <c r="BC4" s="29">
        <v>996</v>
      </c>
      <c r="BD4" s="29">
        <v>998</v>
      </c>
      <c r="BE4" s="29">
        <v>1000</v>
      </c>
      <c r="BF4" s="29">
        <v>1007</v>
      </c>
      <c r="BG4" s="29">
        <v>1012</v>
      </c>
      <c r="BH4" s="29">
        <v>1022</v>
      </c>
      <c r="BI4" s="29">
        <v>1023</v>
      </c>
      <c r="BJ4" s="29">
        <v>1026</v>
      </c>
      <c r="BK4" s="29">
        <v>1030</v>
      </c>
      <c r="BL4" s="29">
        <v>1034</v>
      </c>
      <c r="BM4" s="29">
        <v>1042</v>
      </c>
      <c r="BN4" s="29"/>
      <c r="BO4" s="29"/>
      <c r="BP4" s="29"/>
      <c r="BQ4" s="29"/>
    </row>
    <row r="5" spans="1:69" x14ac:dyDescent="0.3">
      <c r="A5" s="14" t="s">
        <v>2</v>
      </c>
      <c r="B5" s="19"/>
      <c r="C5" s="19">
        <v>1</v>
      </c>
      <c r="D5" s="19">
        <v>1</v>
      </c>
      <c r="E5" s="19">
        <v>1</v>
      </c>
      <c r="F5" s="19">
        <v>1</v>
      </c>
      <c r="G5" s="19">
        <v>5</v>
      </c>
      <c r="H5" s="19">
        <v>5</v>
      </c>
      <c r="I5" s="19">
        <v>15</v>
      </c>
      <c r="J5" s="19">
        <v>20</v>
      </c>
      <c r="K5" s="19">
        <v>28</v>
      </c>
      <c r="L5" s="19">
        <v>32</v>
      </c>
      <c r="M5" s="19"/>
      <c r="N5" s="19">
        <v>37</v>
      </c>
      <c r="O5" s="19">
        <v>53</v>
      </c>
      <c r="P5" s="19">
        <v>60</v>
      </c>
      <c r="Q5" s="19">
        <v>66</v>
      </c>
      <c r="R5" s="19">
        <v>83</v>
      </c>
      <c r="S5" s="19">
        <v>101</v>
      </c>
      <c r="T5" s="19">
        <v>122</v>
      </c>
      <c r="U5" s="19">
        <v>133</v>
      </c>
      <c r="V5" s="19">
        <v>148</v>
      </c>
      <c r="W5" s="19">
        <v>156</v>
      </c>
      <c r="X5" s="19">
        <v>170</v>
      </c>
      <c r="Y5" s="19">
        <v>183</v>
      </c>
      <c r="Z5" s="19">
        <v>194</v>
      </c>
      <c r="AA5" s="19">
        <v>208</v>
      </c>
      <c r="AB5" s="19">
        <v>241</v>
      </c>
      <c r="AC5" s="19">
        <v>252</v>
      </c>
      <c r="AD5" s="19">
        <v>263</v>
      </c>
      <c r="AE5" s="19">
        <v>280</v>
      </c>
      <c r="AF5" s="19">
        <v>299</v>
      </c>
      <c r="AG5" s="19">
        <v>309</v>
      </c>
      <c r="AH5" s="19">
        <v>315</v>
      </c>
      <c r="AI5" s="19">
        <v>322</v>
      </c>
      <c r="AJ5" s="19">
        <v>331</v>
      </c>
      <c r="AK5" s="19">
        <v>338</v>
      </c>
      <c r="AL5" s="19">
        <v>344</v>
      </c>
      <c r="AM5" s="19">
        <v>347</v>
      </c>
      <c r="AN5" s="19">
        <v>354</v>
      </c>
      <c r="AO5" s="19">
        <v>358</v>
      </c>
      <c r="AP5" s="19">
        <v>373</v>
      </c>
      <c r="AQ5" s="19">
        <v>377</v>
      </c>
      <c r="AR5" s="19">
        <v>393</v>
      </c>
      <c r="AS5" s="19">
        <v>397</v>
      </c>
      <c r="AT5" s="19">
        <v>402</v>
      </c>
      <c r="AU5" s="19">
        <v>409</v>
      </c>
      <c r="AV5" s="19">
        <v>415</v>
      </c>
      <c r="AW5" s="19">
        <v>419</v>
      </c>
      <c r="AX5" s="19">
        <v>427</v>
      </c>
      <c r="AY5" s="19">
        <v>436</v>
      </c>
      <c r="AZ5" s="19">
        <v>439</v>
      </c>
      <c r="BA5" s="19">
        <v>444</v>
      </c>
      <c r="BB5" s="19">
        <v>454</v>
      </c>
      <c r="BC5" s="19">
        <v>457</v>
      </c>
      <c r="BD5" s="19">
        <v>461</v>
      </c>
      <c r="BE5" s="19">
        <v>464</v>
      </c>
      <c r="BF5" s="19">
        <v>470</v>
      </c>
      <c r="BG5" s="19">
        <v>470</v>
      </c>
      <c r="BH5" s="19">
        <v>473</v>
      </c>
      <c r="BI5" s="19">
        <v>477</v>
      </c>
      <c r="BJ5" s="19">
        <v>482</v>
      </c>
      <c r="BK5" s="19">
        <v>490</v>
      </c>
      <c r="BL5" s="19">
        <v>495</v>
      </c>
      <c r="BM5" s="19">
        <v>500</v>
      </c>
      <c r="BN5" s="19"/>
      <c r="BO5" s="19"/>
      <c r="BP5" s="19"/>
      <c r="BQ5" s="19"/>
    </row>
    <row r="6" spans="1:69" x14ac:dyDescent="0.3">
      <c r="A6" s="14" t="s">
        <v>4</v>
      </c>
      <c r="B6" s="19"/>
      <c r="C6" s="19"/>
      <c r="D6" s="19"/>
      <c r="E6" s="19">
        <v>1</v>
      </c>
      <c r="F6" s="19">
        <v>2</v>
      </c>
      <c r="G6" s="19">
        <v>3</v>
      </c>
      <c r="H6" s="19">
        <v>7</v>
      </c>
      <c r="I6" s="19">
        <v>11</v>
      </c>
      <c r="J6" s="19">
        <v>14</v>
      </c>
      <c r="K6" s="19">
        <v>19</v>
      </c>
      <c r="L6" s="19">
        <v>28</v>
      </c>
      <c r="M6" s="19"/>
      <c r="N6" s="19">
        <v>38</v>
      </c>
      <c r="O6" s="19">
        <v>50</v>
      </c>
      <c r="P6" s="19">
        <v>65</v>
      </c>
      <c r="Q6" s="19">
        <v>78</v>
      </c>
      <c r="R6" s="19">
        <v>80</v>
      </c>
      <c r="S6" s="19">
        <v>98</v>
      </c>
      <c r="T6" s="19">
        <v>131</v>
      </c>
      <c r="U6" s="19">
        <v>155</v>
      </c>
      <c r="V6" s="19">
        <v>181</v>
      </c>
      <c r="W6" s="19">
        <v>205</v>
      </c>
      <c r="X6" s="19">
        <v>234</v>
      </c>
      <c r="Y6" s="19">
        <v>254</v>
      </c>
      <c r="Z6" s="19">
        <v>276</v>
      </c>
      <c r="AA6" s="19">
        <v>287</v>
      </c>
      <c r="AB6" s="19">
        <v>307</v>
      </c>
      <c r="AC6" s="19">
        <v>331</v>
      </c>
      <c r="AD6" s="19">
        <v>352</v>
      </c>
      <c r="AE6" s="19">
        <v>370</v>
      </c>
      <c r="AF6" s="19">
        <v>393</v>
      </c>
      <c r="AG6" s="19">
        <v>403</v>
      </c>
      <c r="AH6" s="19">
        <v>414</v>
      </c>
      <c r="AI6" s="19">
        <v>431</v>
      </c>
      <c r="AJ6" s="19">
        <v>442</v>
      </c>
      <c r="AK6" s="19">
        <v>454</v>
      </c>
      <c r="AL6" s="19">
        <v>463</v>
      </c>
      <c r="AM6" s="19">
        <v>472</v>
      </c>
      <c r="AN6" s="19">
        <v>484</v>
      </c>
      <c r="AO6" s="19">
        <v>497</v>
      </c>
      <c r="AP6" s="19">
        <v>504</v>
      </c>
      <c r="AQ6" s="19">
        <v>518</v>
      </c>
      <c r="AR6" s="19">
        <v>530</v>
      </c>
      <c r="AS6" s="19">
        <v>534</v>
      </c>
      <c r="AT6" s="19">
        <v>563</v>
      </c>
      <c r="AU6" s="19">
        <v>569</v>
      </c>
      <c r="AV6" s="19">
        <v>575</v>
      </c>
      <c r="AW6" s="19">
        <v>580</v>
      </c>
      <c r="AX6" s="19">
        <v>584</v>
      </c>
      <c r="AY6" s="19">
        <v>595</v>
      </c>
      <c r="AZ6" s="19">
        <v>600</v>
      </c>
      <c r="BA6" s="19">
        <v>610</v>
      </c>
      <c r="BB6" s="19">
        <v>614</v>
      </c>
      <c r="BC6" s="19">
        <v>625</v>
      </c>
      <c r="BD6" s="19">
        <v>638</v>
      </c>
      <c r="BE6" s="19">
        <v>651</v>
      </c>
      <c r="BF6" s="19">
        <v>663</v>
      </c>
      <c r="BG6" s="19">
        <v>678</v>
      </c>
      <c r="BH6" s="19">
        <v>693</v>
      </c>
      <c r="BI6" s="19">
        <v>704</v>
      </c>
      <c r="BJ6" s="19">
        <v>716</v>
      </c>
      <c r="BK6" s="19">
        <v>726</v>
      </c>
      <c r="BL6" s="19">
        <v>736</v>
      </c>
      <c r="BM6" s="19">
        <v>744</v>
      </c>
      <c r="BN6" s="19"/>
      <c r="BO6" s="19"/>
      <c r="BP6" s="19"/>
      <c r="BQ6" s="19"/>
    </row>
    <row r="7" spans="1:69" x14ac:dyDescent="0.3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>
        <v>3</v>
      </c>
      <c r="K7" s="19">
        <v>4</v>
      </c>
      <c r="L7" s="19">
        <v>4</v>
      </c>
      <c r="M7" s="19"/>
      <c r="N7" s="19">
        <v>36</v>
      </c>
      <c r="O7" s="19">
        <v>36</v>
      </c>
      <c r="P7" s="19">
        <v>49</v>
      </c>
      <c r="Q7" s="19">
        <v>56</v>
      </c>
      <c r="R7" s="19">
        <v>75</v>
      </c>
      <c r="S7" s="19">
        <v>79</v>
      </c>
      <c r="T7" s="19">
        <v>86</v>
      </c>
      <c r="U7" s="19">
        <v>93</v>
      </c>
      <c r="V7" s="19">
        <v>97</v>
      </c>
      <c r="W7" s="19">
        <v>100</v>
      </c>
      <c r="X7" s="19">
        <v>105</v>
      </c>
      <c r="Y7" s="19">
        <v>109</v>
      </c>
      <c r="Z7" s="19">
        <v>118</v>
      </c>
      <c r="AA7" s="19">
        <v>121</v>
      </c>
      <c r="AB7" s="19">
        <v>124</v>
      </c>
      <c r="AC7" s="19">
        <v>128</v>
      </c>
      <c r="AD7" s="19">
        <v>133</v>
      </c>
      <c r="AE7" s="19">
        <v>134</v>
      </c>
      <c r="AF7" s="19">
        <v>137</v>
      </c>
      <c r="AG7" s="19">
        <v>139</v>
      </c>
      <c r="AH7" s="19">
        <v>148</v>
      </c>
      <c r="AI7" s="19">
        <v>153</v>
      </c>
      <c r="AJ7" s="19">
        <v>154</v>
      </c>
      <c r="AK7" s="19">
        <v>157</v>
      </c>
      <c r="AL7" s="19">
        <v>168</v>
      </c>
      <c r="AM7" s="19">
        <v>176</v>
      </c>
      <c r="AN7" s="19">
        <v>180</v>
      </c>
      <c r="AO7" s="19">
        <v>184</v>
      </c>
      <c r="AP7" s="19">
        <v>186</v>
      </c>
      <c r="AQ7" s="19">
        <v>187</v>
      </c>
      <c r="AR7" s="19">
        <v>189</v>
      </c>
      <c r="AS7" s="19">
        <v>194</v>
      </c>
      <c r="AT7" s="19">
        <v>199</v>
      </c>
      <c r="AU7" s="19">
        <v>202</v>
      </c>
      <c r="AV7" s="19">
        <v>205</v>
      </c>
      <c r="AW7" s="19">
        <v>210</v>
      </c>
      <c r="AX7" s="19">
        <v>213</v>
      </c>
      <c r="AY7" s="19">
        <v>215</v>
      </c>
      <c r="AZ7" s="19">
        <v>220</v>
      </c>
      <c r="BA7" s="19">
        <v>222</v>
      </c>
      <c r="BB7" s="19">
        <v>223</v>
      </c>
      <c r="BC7" s="19">
        <v>225</v>
      </c>
      <c r="BD7" s="19">
        <v>225</v>
      </c>
      <c r="BE7" s="19">
        <v>227</v>
      </c>
      <c r="BF7" s="19">
        <v>228</v>
      </c>
      <c r="BG7" s="19">
        <v>231</v>
      </c>
      <c r="BH7" s="19">
        <v>234</v>
      </c>
      <c r="BI7" s="19">
        <v>237</v>
      </c>
      <c r="BJ7" s="19">
        <v>238</v>
      </c>
      <c r="BK7" s="19">
        <v>241</v>
      </c>
      <c r="BL7" s="19">
        <v>244</v>
      </c>
      <c r="BM7" s="19">
        <v>247</v>
      </c>
      <c r="BN7" s="19"/>
      <c r="BO7" s="19"/>
      <c r="BP7" s="19"/>
      <c r="BQ7" s="19"/>
    </row>
    <row r="8" spans="1:69" x14ac:dyDescent="0.3">
      <c r="A8" s="42" t="s">
        <v>5</v>
      </c>
      <c r="B8" s="43"/>
      <c r="C8" s="43"/>
      <c r="D8" s="43"/>
      <c r="E8" s="43">
        <v>2</v>
      </c>
      <c r="F8" s="43">
        <v>2</v>
      </c>
      <c r="G8" s="43">
        <v>2</v>
      </c>
      <c r="H8" s="43">
        <v>2</v>
      </c>
      <c r="I8" s="43">
        <v>3</v>
      </c>
      <c r="J8" s="43">
        <v>4</v>
      </c>
      <c r="K8" s="43">
        <v>5</v>
      </c>
      <c r="L8" s="43">
        <v>8</v>
      </c>
      <c r="M8" s="43"/>
      <c r="N8" s="43">
        <v>13</v>
      </c>
      <c r="O8" s="43">
        <v>18</v>
      </c>
      <c r="P8" s="43">
        <v>22</v>
      </c>
      <c r="Q8" s="43">
        <v>27</v>
      </c>
      <c r="R8" s="43">
        <v>40</v>
      </c>
      <c r="S8" s="43">
        <v>53</v>
      </c>
      <c r="T8" s="43">
        <v>55</v>
      </c>
      <c r="U8" s="43">
        <v>62</v>
      </c>
      <c r="V8" s="43">
        <v>64</v>
      </c>
      <c r="W8" s="43">
        <v>68</v>
      </c>
      <c r="X8" s="43">
        <v>73</v>
      </c>
      <c r="Y8" s="43">
        <v>79</v>
      </c>
      <c r="Z8" s="43">
        <v>89</v>
      </c>
      <c r="AA8" s="43">
        <v>93</v>
      </c>
      <c r="AB8" s="43">
        <v>96</v>
      </c>
      <c r="AC8" s="43">
        <v>96</v>
      </c>
      <c r="AD8" s="43">
        <v>107</v>
      </c>
      <c r="AE8" s="43">
        <v>110</v>
      </c>
      <c r="AF8" s="43">
        <v>123</v>
      </c>
      <c r="AG8" s="43">
        <v>129</v>
      </c>
      <c r="AH8" s="43">
        <v>133</v>
      </c>
      <c r="AI8" s="43">
        <v>135</v>
      </c>
      <c r="AJ8" s="43">
        <v>140</v>
      </c>
      <c r="AK8" s="43">
        <v>147</v>
      </c>
      <c r="AL8" s="43">
        <v>147</v>
      </c>
      <c r="AM8" s="43">
        <v>149</v>
      </c>
      <c r="AN8" s="43">
        <v>152</v>
      </c>
      <c r="AO8" s="43">
        <v>154</v>
      </c>
      <c r="AP8" s="43">
        <v>156</v>
      </c>
      <c r="AQ8" s="43">
        <v>158</v>
      </c>
      <c r="AR8" s="43">
        <v>165</v>
      </c>
      <c r="AS8" s="43">
        <v>172</v>
      </c>
      <c r="AT8" s="43">
        <v>180</v>
      </c>
      <c r="AU8" s="43">
        <v>191</v>
      </c>
      <c r="AV8" s="43">
        <v>202</v>
      </c>
      <c r="AW8" s="43">
        <v>212</v>
      </c>
      <c r="AX8" s="43">
        <v>220</v>
      </c>
      <c r="AY8" s="43">
        <v>227</v>
      </c>
      <c r="AZ8" s="43">
        <v>234</v>
      </c>
      <c r="BA8" s="43">
        <v>243</v>
      </c>
      <c r="BB8" s="43">
        <v>253</v>
      </c>
      <c r="BC8" s="43">
        <v>262</v>
      </c>
      <c r="BD8" s="43">
        <v>268</v>
      </c>
      <c r="BE8" s="43">
        <v>274</v>
      </c>
      <c r="BF8" s="43">
        <v>279</v>
      </c>
      <c r="BG8" s="43">
        <v>286</v>
      </c>
      <c r="BH8" s="43">
        <v>291</v>
      </c>
      <c r="BI8" s="43">
        <v>297</v>
      </c>
      <c r="BJ8" s="43">
        <v>297</v>
      </c>
      <c r="BK8" s="43">
        <v>299</v>
      </c>
      <c r="BL8" s="43">
        <v>302</v>
      </c>
      <c r="BM8" s="43">
        <v>302</v>
      </c>
      <c r="BN8" s="43"/>
      <c r="BO8" s="43"/>
      <c r="BP8" s="43"/>
      <c r="BQ8" s="43"/>
    </row>
    <row r="9" spans="1:69" ht="15" thickBot="1" x14ac:dyDescent="0.35">
      <c r="A9" s="45" t="s">
        <v>6</v>
      </c>
      <c r="B9" s="46"/>
      <c r="C9" s="46">
        <f>SUM(C4:C8)</f>
        <v>1</v>
      </c>
      <c r="D9" s="46">
        <f>SUM(D4:D8)</f>
        <v>1</v>
      </c>
      <c r="E9" s="46">
        <f t="shared" ref="E9:G9" si="0">SUM(E4:E8)</f>
        <v>6</v>
      </c>
      <c r="F9" s="46">
        <f t="shared" si="0"/>
        <v>10</v>
      </c>
      <c r="G9" s="46">
        <f t="shared" si="0"/>
        <v>17</v>
      </c>
      <c r="H9" s="46">
        <f t="shared" ref="H9" si="1">SUM(H4:H8)</f>
        <v>23</v>
      </c>
      <c r="I9" s="46">
        <f t="shared" ref="I9" si="2">SUM(I4:I8)</f>
        <v>42</v>
      </c>
      <c r="J9" s="46">
        <f t="shared" ref="J9" si="3">SUM(J4:J8)</f>
        <v>62</v>
      </c>
      <c r="K9" s="46">
        <f t="shared" ref="K9" si="4">SUM(K4:K8)</f>
        <v>84</v>
      </c>
      <c r="L9" s="46">
        <f t="shared" ref="L9" si="5">SUM(L4:L8)</f>
        <v>112</v>
      </c>
      <c r="M9" s="46"/>
      <c r="N9" s="46">
        <f t="shared" ref="N9:AN9" si="6">SUM(N4:N8)</f>
        <v>175</v>
      </c>
      <c r="O9" s="46">
        <f t="shared" si="6"/>
        <v>216</v>
      </c>
      <c r="P9" s="46">
        <f t="shared" si="6"/>
        <v>263</v>
      </c>
      <c r="Q9" s="46">
        <f t="shared" si="6"/>
        <v>316</v>
      </c>
      <c r="R9" s="46">
        <f t="shared" si="6"/>
        <v>367</v>
      </c>
      <c r="S9" s="46">
        <f t="shared" si="6"/>
        <v>448</v>
      </c>
      <c r="T9" s="46">
        <f t="shared" si="6"/>
        <v>539</v>
      </c>
      <c r="U9" s="46">
        <f t="shared" si="6"/>
        <v>622</v>
      </c>
      <c r="V9" s="46">
        <f t="shared" si="6"/>
        <v>708</v>
      </c>
      <c r="W9" s="46">
        <f t="shared" si="6"/>
        <v>774</v>
      </c>
      <c r="X9" s="46">
        <f t="shared" si="6"/>
        <v>854</v>
      </c>
      <c r="Y9" s="46">
        <f t="shared" si="6"/>
        <v>916</v>
      </c>
      <c r="Z9" s="46">
        <f t="shared" si="6"/>
        <v>989</v>
      </c>
      <c r="AA9" s="46">
        <f t="shared" si="6"/>
        <v>1055</v>
      </c>
      <c r="AB9" s="46">
        <f t="shared" si="6"/>
        <v>1132</v>
      </c>
      <c r="AC9" s="46">
        <f t="shared" si="6"/>
        <v>1177</v>
      </c>
      <c r="AD9" s="46">
        <f t="shared" si="6"/>
        <v>1255</v>
      </c>
      <c r="AE9" s="46">
        <f t="shared" si="6"/>
        <v>1322</v>
      </c>
      <c r="AF9" s="46">
        <f t="shared" si="6"/>
        <v>1431</v>
      </c>
      <c r="AG9" s="46">
        <f t="shared" si="6"/>
        <v>1483</v>
      </c>
      <c r="AH9" s="46">
        <f t="shared" si="6"/>
        <v>1543</v>
      </c>
      <c r="AI9" s="46">
        <f t="shared" si="6"/>
        <v>1626</v>
      </c>
      <c r="AJ9" s="46">
        <f t="shared" si="6"/>
        <v>1714</v>
      </c>
      <c r="AK9" s="46">
        <f t="shared" si="6"/>
        <v>1755</v>
      </c>
      <c r="AL9" s="46">
        <f t="shared" si="6"/>
        <v>1796</v>
      </c>
      <c r="AM9" s="46">
        <f t="shared" si="6"/>
        <v>1852</v>
      </c>
      <c r="AN9" s="46">
        <f t="shared" si="6"/>
        <v>1913</v>
      </c>
      <c r="AO9" s="46">
        <f t="shared" ref="AO9:BH9" si="7">SUM(AO4:AO8)</f>
        <v>1963</v>
      </c>
      <c r="AP9" s="46">
        <f t="shared" si="7"/>
        <v>2021</v>
      </c>
      <c r="AQ9" s="46">
        <f t="shared" si="7"/>
        <v>2075</v>
      </c>
      <c r="AR9" s="46">
        <f t="shared" si="7"/>
        <v>2140</v>
      </c>
      <c r="AS9" s="46">
        <f t="shared" si="7"/>
        <v>2188</v>
      </c>
      <c r="AT9" s="46">
        <f t="shared" si="7"/>
        <v>2255</v>
      </c>
      <c r="AU9" s="46">
        <f t="shared" si="7"/>
        <v>2292</v>
      </c>
      <c r="AV9" s="46">
        <f t="shared" si="7"/>
        <v>2330</v>
      </c>
      <c r="AW9" s="46">
        <f t="shared" si="7"/>
        <v>2365</v>
      </c>
      <c r="AX9" s="46">
        <f t="shared" si="7"/>
        <v>2396</v>
      </c>
      <c r="AY9" s="46">
        <f t="shared" si="7"/>
        <v>2436</v>
      </c>
      <c r="AZ9" s="46">
        <f t="shared" si="7"/>
        <v>2463</v>
      </c>
      <c r="BA9" s="46">
        <f t="shared" si="7"/>
        <v>2498</v>
      </c>
      <c r="BB9" s="46">
        <f t="shared" si="7"/>
        <v>2534</v>
      </c>
      <c r="BC9" s="46">
        <f t="shared" si="7"/>
        <v>2565</v>
      </c>
      <c r="BD9" s="46">
        <f t="shared" si="7"/>
        <v>2590</v>
      </c>
      <c r="BE9" s="46">
        <f t="shared" si="7"/>
        <v>2616</v>
      </c>
      <c r="BF9" s="46">
        <f t="shared" si="7"/>
        <v>2647</v>
      </c>
      <c r="BG9" s="46">
        <f t="shared" si="7"/>
        <v>2677</v>
      </c>
      <c r="BH9" s="46">
        <f t="shared" si="7"/>
        <v>2713</v>
      </c>
      <c r="BI9" s="46">
        <f t="shared" ref="BI9:BK9" si="8">SUM(BI4:BI8)</f>
        <v>2738</v>
      </c>
      <c r="BJ9" s="46">
        <f t="shared" si="8"/>
        <v>2759</v>
      </c>
      <c r="BK9" s="46">
        <f t="shared" si="8"/>
        <v>2786</v>
      </c>
      <c r="BL9" s="46">
        <f t="shared" ref="BL9:BM9" si="9">SUM(BL4:BL8)</f>
        <v>2811</v>
      </c>
      <c r="BM9" s="46">
        <f t="shared" si="9"/>
        <v>2835</v>
      </c>
      <c r="BN9" s="46"/>
      <c r="BO9" s="46"/>
      <c r="BP9" s="46"/>
      <c r="BQ9" s="46"/>
    </row>
    <row r="12" spans="1:69" ht="15" thickBot="1" x14ac:dyDescent="0.35">
      <c r="A12" s="35" t="s">
        <v>110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</row>
    <row r="13" spans="1:69" ht="15" thickTop="1" x14ac:dyDescent="0.3">
      <c r="A13" s="28" t="s">
        <v>3</v>
      </c>
      <c r="B13" s="30"/>
      <c r="C13" s="30">
        <f t="shared" ref="C13:L18" si="10">C4-B4</f>
        <v>0</v>
      </c>
      <c r="D13" s="30">
        <f t="shared" si="10"/>
        <v>0</v>
      </c>
      <c r="E13" s="30">
        <f t="shared" si="10"/>
        <v>2</v>
      </c>
      <c r="F13" s="30">
        <f t="shared" si="10"/>
        <v>3</v>
      </c>
      <c r="G13" s="30">
        <f t="shared" si="10"/>
        <v>2</v>
      </c>
      <c r="H13" s="30">
        <f t="shared" si="10"/>
        <v>2</v>
      </c>
      <c r="I13" s="30">
        <f t="shared" si="10"/>
        <v>4</v>
      </c>
      <c r="J13" s="30">
        <f t="shared" si="10"/>
        <v>8</v>
      </c>
      <c r="K13" s="30">
        <f t="shared" si="10"/>
        <v>7</v>
      </c>
      <c r="L13" s="30">
        <f t="shared" si="10"/>
        <v>12</v>
      </c>
      <c r="M13" s="30"/>
      <c r="N13" s="30">
        <f t="shared" ref="N13:N18" si="11">N4-L4</f>
        <v>11</v>
      </c>
      <c r="O13" s="30">
        <f t="shared" ref="O13:O18" si="12">O4-N4</f>
        <v>8</v>
      </c>
      <c r="P13" s="30">
        <f t="shared" ref="P13:P18" si="13">P4-O4</f>
        <v>8</v>
      </c>
      <c r="Q13" s="30">
        <f t="shared" ref="Q13:AK18" si="14">Q4-P4</f>
        <v>22</v>
      </c>
      <c r="R13" s="30">
        <f t="shared" si="14"/>
        <v>0</v>
      </c>
      <c r="S13" s="30">
        <f t="shared" si="14"/>
        <v>28</v>
      </c>
      <c r="T13" s="30">
        <f t="shared" si="14"/>
        <v>28</v>
      </c>
      <c r="U13" s="30">
        <f t="shared" si="14"/>
        <v>34</v>
      </c>
      <c r="V13" s="30">
        <f t="shared" si="14"/>
        <v>39</v>
      </c>
      <c r="W13" s="30">
        <f t="shared" si="14"/>
        <v>27</v>
      </c>
      <c r="X13" s="30">
        <f t="shared" si="14"/>
        <v>27</v>
      </c>
      <c r="Y13" s="30">
        <f t="shared" si="14"/>
        <v>19</v>
      </c>
      <c r="Z13" s="30">
        <f t="shared" si="14"/>
        <v>21</v>
      </c>
      <c r="AA13" s="30">
        <f t="shared" si="14"/>
        <v>34</v>
      </c>
      <c r="AB13" s="30">
        <f t="shared" si="14"/>
        <v>18</v>
      </c>
      <c r="AC13" s="30">
        <f t="shared" si="14"/>
        <v>6</v>
      </c>
      <c r="AD13" s="30">
        <f t="shared" si="14"/>
        <v>30</v>
      </c>
      <c r="AE13" s="30">
        <f t="shared" si="14"/>
        <v>28</v>
      </c>
      <c r="AF13" s="30">
        <f t="shared" si="14"/>
        <v>51</v>
      </c>
      <c r="AG13" s="30">
        <f t="shared" si="14"/>
        <v>24</v>
      </c>
      <c r="AH13" s="30">
        <f t="shared" si="14"/>
        <v>30</v>
      </c>
      <c r="AI13" s="30">
        <f t="shared" si="14"/>
        <v>52</v>
      </c>
      <c r="AJ13" s="30">
        <f t="shared" si="14"/>
        <v>62</v>
      </c>
      <c r="AK13" s="30">
        <f t="shared" si="14"/>
        <v>12</v>
      </c>
      <c r="AL13" s="30">
        <f t="shared" ref="AL13:AL17" si="15">AL4-AK4</f>
        <v>15</v>
      </c>
      <c r="AM13" s="30">
        <f t="shared" ref="AM13:AN17" si="16">AM4-AL4</f>
        <v>34</v>
      </c>
      <c r="AN13" s="30">
        <f t="shared" si="16"/>
        <v>35</v>
      </c>
      <c r="AO13" s="30">
        <f t="shared" ref="AO13:AP18" si="17">AO4-AN4</f>
        <v>27</v>
      </c>
      <c r="AP13" s="30">
        <f t="shared" si="17"/>
        <v>32</v>
      </c>
      <c r="AQ13" s="30">
        <f t="shared" ref="AQ13:BM13" si="18">AQ4-AP4</f>
        <v>33</v>
      </c>
      <c r="AR13" s="30">
        <f t="shared" si="18"/>
        <v>28</v>
      </c>
      <c r="AS13" s="30">
        <f t="shared" si="18"/>
        <v>28</v>
      </c>
      <c r="AT13" s="30">
        <f t="shared" si="18"/>
        <v>20</v>
      </c>
      <c r="AU13" s="30">
        <f t="shared" si="18"/>
        <v>10</v>
      </c>
      <c r="AV13" s="30">
        <f t="shared" si="18"/>
        <v>12</v>
      </c>
      <c r="AW13" s="30">
        <f t="shared" si="18"/>
        <v>11</v>
      </c>
      <c r="AX13" s="30">
        <f t="shared" si="18"/>
        <v>8</v>
      </c>
      <c r="AY13" s="30">
        <f t="shared" si="18"/>
        <v>11</v>
      </c>
      <c r="AZ13" s="30">
        <f t="shared" si="18"/>
        <v>7</v>
      </c>
      <c r="BA13" s="30">
        <f t="shared" si="18"/>
        <v>9</v>
      </c>
      <c r="BB13" s="30">
        <f t="shared" si="18"/>
        <v>11</v>
      </c>
      <c r="BC13" s="30">
        <f t="shared" si="18"/>
        <v>6</v>
      </c>
      <c r="BD13" s="30">
        <f t="shared" si="18"/>
        <v>2</v>
      </c>
      <c r="BE13" s="30">
        <f t="shared" si="18"/>
        <v>2</v>
      </c>
      <c r="BF13" s="30">
        <f t="shared" si="18"/>
        <v>7</v>
      </c>
      <c r="BG13" s="30">
        <f t="shared" si="18"/>
        <v>5</v>
      </c>
      <c r="BH13" s="30">
        <f t="shared" si="18"/>
        <v>10</v>
      </c>
      <c r="BI13" s="30">
        <f t="shared" si="18"/>
        <v>1</v>
      </c>
      <c r="BJ13" s="30">
        <f t="shared" si="18"/>
        <v>3</v>
      </c>
      <c r="BK13" s="30">
        <f t="shared" si="18"/>
        <v>4</v>
      </c>
      <c r="BL13" s="30">
        <f t="shared" si="18"/>
        <v>4</v>
      </c>
      <c r="BM13" s="30">
        <f t="shared" si="18"/>
        <v>8</v>
      </c>
      <c r="BN13" s="30"/>
      <c r="BO13" s="30"/>
      <c r="BP13" s="30"/>
      <c r="BQ13" s="30"/>
    </row>
    <row r="14" spans="1:69" x14ac:dyDescent="0.3">
      <c r="A14" s="14" t="s">
        <v>2</v>
      </c>
      <c r="B14" s="20"/>
      <c r="C14" s="20">
        <f t="shared" si="10"/>
        <v>1</v>
      </c>
      <c r="D14" s="20">
        <f t="shared" si="10"/>
        <v>0</v>
      </c>
      <c r="E14" s="20">
        <f t="shared" si="10"/>
        <v>0</v>
      </c>
      <c r="F14" s="20">
        <f t="shared" si="10"/>
        <v>0</v>
      </c>
      <c r="G14" s="20">
        <f t="shared" si="10"/>
        <v>4</v>
      </c>
      <c r="H14" s="20">
        <f t="shared" si="10"/>
        <v>0</v>
      </c>
      <c r="I14" s="20">
        <f t="shared" si="10"/>
        <v>10</v>
      </c>
      <c r="J14" s="20">
        <f t="shared" si="10"/>
        <v>5</v>
      </c>
      <c r="K14" s="20">
        <f t="shared" si="10"/>
        <v>8</v>
      </c>
      <c r="L14" s="20">
        <f t="shared" si="10"/>
        <v>4</v>
      </c>
      <c r="M14" s="20"/>
      <c r="N14" s="20">
        <f t="shared" si="11"/>
        <v>5</v>
      </c>
      <c r="O14" s="20">
        <f t="shared" si="12"/>
        <v>16</v>
      </c>
      <c r="P14" s="20">
        <f t="shared" si="13"/>
        <v>7</v>
      </c>
      <c r="Q14" s="20">
        <f t="shared" si="14"/>
        <v>6</v>
      </c>
      <c r="R14" s="20">
        <f t="shared" si="14"/>
        <v>17</v>
      </c>
      <c r="S14" s="20">
        <f t="shared" si="14"/>
        <v>18</v>
      </c>
      <c r="T14" s="20">
        <f t="shared" si="14"/>
        <v>21</v>
      </c>
      <c r="U14" s="20">
        <f t="shared" si="14"/>
        <v>11</v>
      </c>
      <c r="V14" s="20">
        <f t="shared" si="14"/>
        <v>15</v>
      </c>
      <c r="W14" s="20">
        <f t="shared" si="14"/>
        <v>8</v>
      </c>
      <c r="X14" s="20">
        <f t="shared" si="14"/>
        <v>14</v>
      </c>
      <c r="Y14" s="20">
        <f t="shared" si="14"/>
        <v>13</v>
      </c>
      <c r="Z14" s="20">
        <f t="shared" si="14"/>
        <v>11</v>
      </c>
      <c r="AA14" s="20">
        <f t="shared" si="14"/>
        <v>14</v>
      </c>
      <c r="AB14" s="20">
        <f t="shared" si="14"/>
        <v>33</v>
      </c>
      <c r="AC14" s="20">
        <f t="shared" si="14"/>
        <v>11</v>
      </c>
      <c r="AD14" s="20">
        <f t="shared" si="14"/>
        <v>11</v>
      </c>
      <c r="AE14" s="20">
        <f t="shared" si="14"/>
        <v>17</v>
      </c>
      <c r="AF14" s="20">
        <f t="shared" si="14"/>
        <v>19</v>
      </c>
      <c r="AG14" s="20">
        <f t="shared" si="14"/>
        <v>10</v>
      </c>
      <c r="AH14" s="20">
        <f t="shared" si="14"/>
        <v>6</v>
      </c>
      <c r="AI14" s="20">
        <f t="shared" si="14"/>
        <v>7</v>
      </c>
      <c r="AJ14" s="20">
        <f t="shared" si="14"/>
        <v>9</v>
      </c>
      <c r="AK14" s="20">
        <f t="shared" si="14"/>
        <v>7</v>
      </c>
      <c r="AL14" s="20">
        <f t="shared" si="15"/>
        <v>6</v>
      </c>
      <c r="AM14" s="20">
        <f t="shared" si="16"/>
        <v>3</v>
      </c>
      <c r="AN14" s="20">
        <f t="shared" si="16"/>
        <v>7</v>
      </c>
      <c r="AO14" s="20">
        <f t="shared" si="17"/>
        <v>4</v>
      </c>
      <c r="AP14" s="20">
        <f t="shared" si="17"/>
        <v>15</v>
      </c>
      <c r="AQ14" s="20">
        <f t="shared" ref="AQ14:BM14" si="19">AQ5-AP5</f>
        <v>4</v>
      </c>
      <c r="AR14" s="20">
        <f t="shared" si="19"/>
        <v>16</v>
      </c>
      <c r="AS14" s="20">
        <f t="shared" si="19"/>
        <v>4</v>
      </c>
      <c r="AT14" s="20">
        <f t="shared" si="19"/>
        <v>5</v>
      </c>
      <c r="AU14" s="20">
        <f t="shared" si="19"/>
        <v>7</v>
      </c>
      <c r="AV14" s="20">
        <f t="shared" si="19"/>
        <v>6</v>
      </c>
      <c r="AW14" s="20">
        <f t="shared" si="19"/>
        <v>4</v>
      </c>
      <c r="AX14" s="20">
        <f t="shared" si="19"/>
        <v>8</v>
      </c>
      <c r="AY14" s="20">
        <f t="shared" si="19"/>
        <v>9</v>
      </c>
      <c r="AZ14" s="20">
        <f t="shared" si="19"/>
        <v>3</v>
      </c>
      <c r="BA14" s="20">
        <f t="shared" si="19"/>
        <v>5</v>
      </c>
      <c r="BB14" s="20">
        <f t="shared" si="19"/>
        <v>10</v>
      </c>
      <c r="BC14" s="20">
        <f t="shared" si="19"/>
        <v>3</v>
      </c>
      <c r="BD14" s="20">
        <f t="shared" si="19"/>
        <v>4</v>
      </c>
      <c r="BE14" s="20">
        <f t="shared" si="19"/>
        <v>3</v>
      </c>
      <c r="BF14" s="20">
        <f t="shared" si="19"/>
        <v>6</v>
      </c>
      <c r="BG14" s="20">
        <f t="shared" si="19"/>
        <v>0</v>
      </c>
      <c r="BH14" s="20">
        <f t="shared" si="19"/>
        <v>3</v>
      </c>
      <c r="BI14" s="20">
        <f t="shared" si="19"/>
        <v>4</v>
      </c>
      <c r="BJ14" s="20">
        <f t="shared" si="19"/>
        <v>5</v>
      </c>
      <c r="BK14" s="20">
        <f t="shared" si="19"/>
        <v>8</v>
      </c>
      <c r="BL14" s="20">
        <f t="shared" si="19"/>
        <v>5</v>
      </c>
      <c r="BM14" s="20">
        <f t="shared" si="19"/>
        <v>5</v>
      </c>
      <c r="BN14" s="20"/>
      <c r="BO14" s="20"/>
      <c r="BP14" s="20"/>
      <c r="BQ14" s="20"/>
    </row>
    <row r="15" spans="1:69" x14ac:dyDescent="0.3">
      <c r="A15" s="14" t="s">
        <v>4</v>
      </c>
      <c r="B15" s="20"/>
      <c r="C15" s="20">
        <f t="shared" si="10"/>
        <v>0</v>
      </c>
      <c r="D15" s="20">
        <f t="shared" si="10"/>
        <v>0</v>
      </c>
      <c r="E15" s="20">
        <f t="shared" si="10"/>
        <v>1</v>
      </c>
      <c r="F15" s="20">
        <f t="shared" si="10"/>
        <v>1</v>
      </c>
      <c r="G15" s="20">
        <f t="shared" si="10"/>
        <v>1</v>
      </c>
      <c r="H15" s="20">
        <f t="shared" si="10"/>
        <v>4</v>
      </c>
      <c r="I15" s="20">
        <f t="shared" si="10"/>
        <v>4</v>
      </c>
      <c r="J15" s="20">
        <f t="shared" si="10"/>
        <v>3</v>
      </c>
      <c r="K15" s="20">
        <f t="shared" si="10"/>
        <v>5</v>
      </c>
      <c r="L15" s="20">
        <f t="shared" si="10"/>
        <v>9</v>
      </c>
      <c r="M15" s="20"/>
      <c r="N15" s="20">
        <f t="shared" si="11"/>
        <v>10</v>
      </c>
      <c r="O15" s="20">
        <f t="shared" si="12"/>
        <v>12</v>
      </c>
      <c r="P15" s="20">
        <f t="shared" si="13"/>
        <v>15</v>
      </c>
      <c r="Q15" s="20">
        <f>Q6-P6</f>
        <v>13</v>
      </c>
      <c r="R15" s="20">
        <f t="shared" si="14"/>
        <v>2</v>
      </c>
      <c r="S15" s="20">
        <f t="shared" si="14"/>
        <v>18</v>
      </c>
      <c r="T15" s="20">
        <f t="shared" si="14"/>
        <v>33</v>
      </c>
      <c r="U15" s="20">
        <f t="shared" si="14"/>
        <v>24</v>
      </c>
      <c r="V15" s="20">
        <f t="shared" si="14"/>
        <v>26</v>
      </c>
      <c r="W15" s="20">
        <f t="shared" si="14"/>
        <v>24</v>
      </c>
      <c r="X15" s="20">
        <f t="shared" si="14"/>
        <v>29</v>
      </c>
      <c r="Y15" s="20">
        <f t="shared" si="14"/>
        <v>20</v>
      </c>
      <c r="Z15" s="20">
        <f t="shared" si="14"/>
        <v>22</v>
      </c>
      <c r="AA15" s="20">
        <f t="shared" si="14"/>
        <v>11</v>
      </c>
      <c r="AB15" s="20">
        <f t="shared" si="14"/>
        <v>20</v>
      </c>
      <c r="AC15" s="20">
        <f t="shared" si="14"/>
        <v>24</v>
      </c>
      <c r="AD15" s="20">
        <f t="shared" si="14"/>
        <v>21</v>
      </c>
      <c r="AE15" s="20">
        <f t="shared" si="14"/>
        <v>18</v>
      </c>
      <c r="AF15" s="20">
        <f t="shared" si="14"/>
        <v>23</v>
      </c>
      <c r="AG15" s="20">
        <f t="shared" si="14"/>
        <v>10</v>
      </c>
      <c r="AH15" s="20">
        <f t="shared" si="14"/>
        <v>11</v>
      </c>
      <c r="AI15" s="20">
        <f t="shared" si="14"/>
        <v>17</v>
      </c>
      <c r="AJ15" s="20">
        <f t="shared" si="14"/>
        <v>11</v>
      </c>
      <c r="AK15" s="20">
        <f t="shared" si="14"/>
        <v>12</v>
      </c>
      <c r="AL15" s="20">
        <f t="shared" si="15"/>
        <v>9</v>
      </c>
      <c r="AM15" s="20">
        <f t="shared" si="16"/>
        <v>9</v>
      </c>
      <c r="AN15" s="20">
        <f t="shared" si="16"/>
        <v>12</v>
      </c>
      <c r="AO15" s="20">
        <f t="shared" si="17"/>
        <v>13</v>
      </c>
      <c r="AP15" s="20">
        <f t="shared" si="17"/>
        <v>7</v>
      </c>
      <c r="AQ15" s="20">
        <f t="shared" ref="AQ15:BM15" si="20">AQ6-AP6</f>
        <v>14</v>
      </c>
      <c r="AR15" s="20">
        <f t="shared" si="20"/>
        <v>12</v>
      </c>
      <c r="AS15" s="20">
        <f t="shared" si="20"/>
        <v>4</v>
      </c>
      <c r="AT15" s="20">
        <f t="shared" si="20"/>
        <v>29</v>
      </c>
      <c r="AU15" s="20">
        <f t="shared" si="20"/>
        <v>6</v>
      </c>
      <c r="AV15" s="20">
        <f t="shared" si="20"/>
        <v>6</v>
      </c>
      <c r="AW15" s="20">
        <f t="shared" si="20"/>
        <v>5</v>
      </c>
      <c r="AX15" s="20">
        <f t="shared" si="20"/>
        <v>4</v>
      </c>
      <c r="AY15" s="20">
        <f t="shared" si="20"/>
        <v>11</v>
      </c>
      <c r="AZ15" s="20">
        <f t="shared" si="20"/>
        <v>5</v>
      </c>
      <c r="BA15" s="20">
        <f t="shared" si="20"/>
        <v>10</v>
      </c>
      <c r="BB15" s="20">
        <f t="shared" si="20"/>
        <v>4</v>
      </c>
      <c r="BC15" s="20">
        <f t="shared" si="20"/>
        <v>11</v>
      </c>
      <c r="BD15" s="20">
        <f t="shared" si="20"/>
        <v>13</v>
      </c>
      <c r="BE15" s="20">
        <f t="shared" si="20"/>
        <v>13</v>
      </c>
      <c r="BF15" s="20">
        <f t="shared" si="20"/>
        <v>12</v>
      </c>
      <c r="BG15" s="20">
        <f t="shared" si="20"/>
        <v>15</v>
      </c>
      <c r="BH15" s="20">
        <f t="shared" si="20"/>
        <v>15</v>
      </c>
      <c r="BI15" s="20">
        <f t="shared" si="20"/>
        <v>11</v>
      </c>
      <c r="BJ15" s="20">
        <f t="shared" si="20"/>
        <v>12</v>
      </c>
      <c r="BK15" s="20">
        <f t="shared" si="20"/>
        <v>10</v>
      </c>
      <c r="BL15" s="20">
        <f t="shared" si="20"/>
        <v>10</v>
      </c>
      <c r="BM15" s="20">
        <f t="shared" si="20"/>
        <v>8</v>
      </c>
      <c r="BN15" s="20"/>
      <c r="BO15" s="20"/>
      <c r="BP15" s="20"/>
      <c r="BQ15" s="20"/>
    </row>
    <row r="16" spans="1:69" x14ac:dyDescent="0.3">
      <c r="A16" s="14" t="s">
        <v>1</v>
      </c>
      <c r="B16" s="20"/>
      <c r="C16" s="20">
        <f t="shared" si="10"/>
        <v>0</v>
      </c>
      <c r="D16" s="20">
        <f t="shared" si="10"/>
        <v>0</v>
      </c>
      <c r="E16" s="20">
        <f t="shared" si="10"/>
        <v>0</v>
      </c>
      <c r="F16" s="20">
        <f t="shared" si="10"/>
        <v>0</v>
      </c>
      <c r="G16" s="20">
        <f t="shared" si="10"/>
        <v>0</v>
      </c>
      <c r="H16" s="20">
        <f t="shared" si="10"/>
        <v>0</v>
      </c>
      <c r="I16" s="20">
        <f t="shared" si="10"/>
        <v>0</v>
      </c>
      <c r="J16" s="20">
        <f t="shared" si="10"/>
        <v>3</v>
      </c>
      <c r="K16" s="20">
        <f t="shared" si="10"/>
        <v>1</v>
      </c>
      <c r="L16" s="20">
        <f t="shared" si="10"/>
        <v>0</v>
      </c>
      <c r="M16" s="20"/>
      <c r="N16" s="20">
        <f t="shared" si="11"/>
        <v>32</v>
      </c>
      <c r="O16" s="20">
        <f t="shared" si="12"/>
        <v>0</v>
      </c>
      <c r="P16" s="20">
        <f t="shared" si="13"/>
        <v>13</v>
      </c>
      <c r="Q16" s="20">
        <f t="shared" si="14"/>
        <v>7</v>
      </c>
      <c r="R16" s="20">
        <f t="shared" si="14"/>
        <v>19</v>
      </c>
      <c r="S16" s="20">
        <f t="shared" si="14"/>
        <v>4</v>
      </c>
      <c r="T16" s="20">
        <f t="shared" si="14"/>
        <v>7</v>
      </c>
      <c r="U16" s="20">
        <f t="shared" si="14"/>
        <v>7</v>
      </c>
      <c r="V16" s="20">
        <f t="shared" si="14"/>
        <v>4</v>
      </c>
      <c r="W16" s="20">
        <f t="shared" si="14"/>
        <v>3</v>
      </c>
      <c r="X16" s="20">
        <f t="shared" si="14"/>
        <v>5</v>
      </c>
      <c r="Y16" s="20">
        <f t="shared" si="14"/>
        <v>4</v>
      </c>
      <c r="Z16" s="20">
        <f t="shared" si="14"/>
        <v>9</v>
      </c>
      <c r="AA16" s="20">
        <f t="shared" si="14"/>
        <v>3</v>
      </c>
      <c r="AB16" s="20">
        <f t="shared" si="14"/>
        <v>3</v>
      </c>
      <c r="AC16" s="20">
        <f t="shared" si="14"/>
        <v>4</v>
      </c>
      <c r="AD16" s="20">
        <f t="shared" si="14"/>
        <v>5</v>
      </c>
      <c r="AE16" s="20">
        <f t="shared" si="14"/>
        <v>1</v>
      </c>
      <c r="AF16" s="20">
        <f t="shared" si="14"/>
        <v>3</v>
      </c>
      <c r="AG16" s="20">
        <f t="shared" si="14"/>
        <v>2</v>
      </c>
      <c r="AH16" s="20">
        <f t="shared" si="14"/>
        <v>9</v>
      </c>
      <c r="AI16" s="20">
        <f t="shared" si="14"/>
        <v>5</v>
      </c>
      <c r="AJ16" s="20">
        <f t="shared" si="14"/>
        <v>1</v>
      </c>
      <c r="AK16" s="20">
        <f t="shared" si="14"/>
        <v>3</v>
      </c>
      <c r="AL16" s="20">
        <f t="shared" si="15"/>
        <v>11</v>
      </c>
      <c r="AM16" s="20">
        <f t="shared" si="16"/>
        <v>8</v>
      </c>
      <c r="AN16" s="20">
        <f t="shared" si="16"/>
        <v>4</v>
      </c>
      <c r="AO16" s="20">
        <f t="shared" si="17"/>
        <v>4</v>
      </c>
      <c r="AP16" s="20">
        <f t="shared" si="17"/>
        <v>2</v>
      </c>
      <c r="AQ16" s="20">
        <f t="shared" ref="AQ16:BM16" si="21">AQ7-AP7</f>
        <v>1</v>
      </c>
      <c r="AR16" s="20">
        <f t="shared" si="21"/>
        <v>2</v>
      </c>
      <c r="AS16" s="20">
        <f t="shared" si="21"/>
        <v>5</v>
      </c>
      <c r="AT16" s="20">
        <f t="shared" si="21"/>
        <v>5</v>
      </c>
      <c r="AU16" s="20">
        <f t="shared" si="21"/>
        <v>3</v>
      </c>
      <c r="AV16" s="20">
        <f t="shared" si="21"/>
        <v>3</v>
      </c>
      <c r="AW16" s="20">
        <f t="shared" si="21"/>
        <v>5</v>
      </c>
      <c r="AX16" s="20">
        <f t="shared" si="21"/>
        <v>3</v>
      </c>
      <c r="AY16" s="20">
        <f t="shared" si="21"/>
        <v>2</v>
      </c>
      <c r="AZ16" s="20">
        <f t="shared" si="21"/>
        <v>5</v>
      </c>
      <c r="BA16" s="20">
        <f t="shared" si="21"/>
        <v>2</v>
      </c>
      <c r="BB16" s="20">
        <f t="shared" si="21"/>
        <v>1</v>
      </c>
      <c r="BC16" s="20">
        <f t="shared" si="21"/>
        <v>2</v>
      </c>
      <c r="BD16" s="20">
        <f t="shared" si="21"/>
        <v>0</v>
      </c>
      <c r="BE16" s="20">
        <f t="shared" si="21"/>
        <v>2</v>
      </c>
      <c r="BF16" s="20">
        <f t="shared" si="21"/>
        <v>1</v>
      </c>
      <c r="BG16" s="20">
        <f t="shared" si="21"/>
        <v>3</v>
      </c>
      <c r="BH16" s="20">
        <f t="shared" si="21"/>
        <v>3</v>
      </c>
      <c r="BI16" s="20">
        <f t="shared" si="21"/>
        <v>3</v>
      </c>
      <c r="BJ16" s="20">
        <f t="shared" si="21"/>
        <v>1</v>
      </c>
      <c r="BK16" s="20">
        <f t="shared" si="21"/>
        <v>3</v>
      </c>
      <c r="BL16" s="20">
        <f t="shared" si="21"/>
        <v>3</v>
      </c>
      <c r="BM16" s="20">
        <f t="shared" si="21"/>
        <v>3</v>
      </c>
      <c r="BN16" s="20"/>
      <c r="BO16" s="20"/>
      <c r="BP16" s="20"/>
      <c r="BQ16" s="20"/>
    </row>
    <row r="17" spans="1:69" x14ac:dyDescent="0.3">
      <c r="A17" s="42" t="s">
        <v>5</v>
      </c>
      <c r="B17" s="44"/>
      <c r="C17" s="44">
        <f t="shared" si="10"/>
        <v>0</v>
      </c>
      <c r="D17" s="44">
        <f t="shared" si="10"/>
        <v>0</v>
      </c>
      <c r="E17" s="44">
        <f t="shared" si="10"/>
        <v>2</v>
      </c>
      <c r="F17" s="44">
        <f t="shared" si="10"/>
        <v>0</v>
      </c>
      <c r="G17" s="44">
        <f t="shared" si="10"/>
        <v>0</v>
      </c>
      <c r="H17" s="44">
        <f t="shared" si="10"/>
        <v>0</v>
      </c>
      <c r="I17" s="44">
        <f t="shared" si="10"/>
        <v>1</v>
      </c>
      <c r="J17" s="44">
        <f t="shared" si="10"/>
        <v>1</v>
      </c>
      <c r="K17" s="44">
        <f t="shared" si="10"/>
        <v>1</v>
      </c>
      <c r="L17" s="44">
        <f t="shared" si="10"/>
        <v>3</v>
      </c>
      <c r="M17" s="44"/>
      <c r="N17" s="44">
        <f t="shared" si="11"/>
        <v>5</v>
      </c>
      <c r="O17" s="44">
        <f t="shared" si="12"/>
        <v>5</v>
      </c>
      <c r="P17" s="44">
        <f t="shared" si="13"/>
        <v>4</v>
      </c>
      <c r="Q17" s="44">
        <f t="shared" si="14"/>
        <v>5</v>
      </c>
      <c r="R17" s="44">
        <f t="shared" si="14"/>
        <v>13</v>
      </c>
      <c r="S17" s="44">
        <f t="shared" si="14"/>
        <v>13</v>
      </c>
      <c r="T17" s="44">
        <f t="shared" si="14"/>
        <v>2</v>
      </c>
      <c r="U17" s="44">
        <f t="shared" si="14"/>
        <v>7</v>
      </c>
      <c r="V17" s="44">
        <f t="shared" si="14"/>
        <v>2</v>
      </c>
      <c r="W17" s="44">
        <f t="shared" si="14"/>
        <v>4</v>
      </c>
      <c r="X17" s="44">
        <f t="shared" si="14"/>
        <v>5</v>
      </c>
      <c r="Y17" s="44">
        <f t="shared" si="14"/>
        <v>6</v>
      </c>
      <c r="Z17" s="44">
        <f t="shared" si="14"/>
        <v>10</v>
      </c>
      <c r="AA17" s="44">
        <f t="shared" si="14"/>
        <v>4</v>
      </c>
      <c r="AB17" s="44">
        <f t="shared" si="14"/>
        <v>3</v>
      </c>
      <c r="AC17" s="44">
        <f t="shared" si="14"/>
        <v>0</v>
      </c>
      <c r="AD17" s="44">
        <f t="shared" si="14"/>
        <v>11</v>
      </c>
      <c r="AE17" s="44">
        <f t="shared" si="14"/>
        <v>3</v>
      </c>
      <c r="AF17" s="44">
        <f t="shared" si="14"/>
        <v>13</v>
      </c>
      <c r="AG17" s="44">
        <f t="shared" si="14"/>
        <v>6</v>
      </c>
      <c r="AH17" s="44">
        <f t="shared" si="14"/>
        <v>4</v>
      </c>
      <c r="AI17" s="44">
        <f t="shared" si="14"/>
        <v>2</v>
      </c>
      <c r="AJ17" s="44">
        <f t="shared" si="14"/>
        <v>5</v>
      </c>
      <c r="AK17" s="44">
        <f t="shared" si="14"/>
        <v>7</v>
      </c>
      <c r="AL17" s="44">
        <f t="shared" si="15"/>
        <v>0</v>
      </c>
      <c r="AM17" s="44">
        <f t="shared" si="16"/>
        <v>2</v>
      </c>
      <c r="AN17" s="44">
        <f t="shared" si="16"/>
        <v>3</v>
      </c>
      <c r="AO17" s="44">
        <f t="shared" si="17"/>
        <v>2</v>
      </c>
      <c r="AP17" s="44">
        <f t="shared" si="17"/>
        <v>2</v>
      </c>
      <c r="AQ17" s="44">
        <f t="shared" ref="AQ17:BM17" si="22">AQ8-AP8</f>
        <v>2</v>
      </c>
      <c r="AR17" s="44">
        <f t="shared" si="22"/>
        <v>7</v>
      </c>
      <c r="AS17" s="44">
        <f t="shared" si="22"/>
        <v>7</v>
      </c>
      <c r="AT17" s="44">
        <f t="shared" si="22"/>
        <v>8</v>
      </c>
      <c r="AU17" s="44">
        <f t="shared" si="22"/>
        <v>11</v>
      </c>
      <c r="AV17" s="44">
        <f t="shared" si="22"/>
        <v>11</v>
      </c>
      <c r="AW17" s="44">
        <f t="shared" si="22"/>
        <v>10</v>
      </c>
      <c r="AX17" s="44">
        <f t="shared" si="22"/>
        <v>8</v>
      </c>
      <c r="AY17" s="44">
        <f t="shared" si="22"/>
        <v>7</v>
      </c>
      <c r="AZ17" s="44">
        <f t="shared" si="22"/>
        <v>7</v>
      </c>
      <c r="BA17" s="44">
        <f t="shared" si="22"/>
        <v>9</v>
      </c>
      <c r="BB17" s="44">
        <f t="shared" si="22"/>
        <v>10</v>
      </c>
      <c r="BC17" s="44">
        <f t="shared" si="22"/>
        <v>9</v>
      </c>
      <c r="BD17" s="44">
        <f t="shared" si="22"/>
        <v>6</v>
      </c>
      <c r="BE17" s="44">
        <f t="shared" si="22"/>
        <v>6</v>
      </c>
      <c r="BF17" s="44">
        <f t="shared" si="22"/>
        <v>5</v>
      </c>
      <c r="BG17" s="44">
        <f t="shared" si="22"/>
        <v>7</v>
      </c>
      <c r="BH17" s="44">
        <f t="shared" si="22"/>
        <v>5</v>
      </c>
      <c r="BI17" s="44">
        <f t="shared" si="22"/>
        <v>6</v>
      </c>
      <c r="BJ17" s="44">
        <f t="shared" si="22"/>
        <v>0</v>
      </c>
      <c r="BK17" s="44">
        <f t="shared" si="22"/>
        <v>2</v>
      </c>
      <c r="BL17" s="44">
        <f t="shared" si="22"/>
        <v>3</v>
      </c>
      <c r="BM17" s="44">
        <f t="shared" si="22"/>
        <v>0</v>
      </c>
      <c r="BN17" s="44"/>
      <c r="BO17" s="44"/>
      <c r="BP17" s="44"/>
      <c r="BQ17" s="44"/>
    </row>
    <row r="18" spans="1:69" ht="15" thickBot="1" x14ac:dyDescent="0.35">
      <c r="A18" s="45" t="s">
        <v>63</v>
      </c>
      <c r="B18" s="46"/>
      <c r="C18" s="46">
        <f t="shared" si="10"/>
        <v>1</v>
      </c>
      <c r="D18" s="46">
        <f t="shared" si="10"/>
        <v>0</v>
      </c>
      <c r="E18" s="46">
        <f t="shared" si="10"/>
        <v>5</v>
      </c>
      <c r="F18" s="46">
        <f t="shared" si="10"/>
        <v>4</v>
      </c>
      <c r="G18" s="46">
        <f t="shared" si="10"/>
        <v>7</v>
      </c>
      <c r="H18" s="46">
        <f t="shared" si="10"/>
        <v>6</v>
      </c>
      <c r="I18" s="46">
        <f t="shared" si="10"/>
        <v>19</v>
      </c>
      <c r="J18" s="46">
        <f t="shared" si="10"/>
        <v>20</v>
      </c>
      <c r="K18" s="46">
        <f t="shared" si="10"/>
        <v>22</v>
      </c>
      <c r="L18" s="46">
        <f t="shared" si="10"/>
        <v>28</v>
      </c>
      <c r="M18" s="46"/>
      <c r="N18" s="46">
        <f t="shared" si="11"/>
        <v>63</v>
      </c>
      <c r="O18" s="46">
        <f t="shared" si="12"/>
        <v>41</v>
      </c>
      <c r="P18" s="46">
        <f t="shared" si="13"/>
        <v>47</v>
      </c>
      <c r="Q18" s="46">
        <f t="shared" si="14"/>
        <v>53</v>
      </c>
      <c r="R18" s="46">
        <f t="shared" si="14"/>
        <v>51</v>
      </c>
      <c r="S18" s="46">
        <f t="shared" si="14"/>
        <v>81</v>
      </c>
      <c r="T18" s="46">
        <f t="shared" si="14"/>
        <v>91</v>
      </c>
      <c r="U18" s="46">
        <f t="shared" si="14"/>
        <v>83</v>
      </c>
      <c r="V18" s="46">
        <f t="shared" si="14"/>
        <v>86</v>
      </c>
      <c r="W18" s="46">
        <f t="shared" si="14"/>
        <v>66</v>
      </c>
      <c r="X18" s="46">
        <f t="shared" si="14"/>
        <v>80</v>
      </c>
      <c r="Y18" s="46">
        <f t="shared" si="14"/>
        <v>62</v>
      </c>
      <c r="Z18" s="46">
        <f t="shared" si="14"/>
        <v>73</v>
      </c>
      <c r="AA18" s="46">
        <f t="shared" si="14"/>
        <v>66</v>
      </c>
      <c r="AB18" s="46">
        <f t="shared" si="14"/>
        <v>77</v>
      </c>
      <c r="AC18" s="46">
        <f t="shared" si="14"/>
        <v>45</v>
      </c>
      <c r="AD18" s="46">
        <f t="shared" si="14"/>
        <v>78</v>
      </c>
      <c r="AE18" s="46">
        <f t="shared" si="14"/>
        <v>67</v>
      </c>
      <c r="AF18" s="46">
        <f t="shared" si="14"/>
        <v>109</v>
      </c>
      <c r="AG18" s="46">
        <f t="shared" si="14"/>
        <v>52</v>
      </c>
      <c r="AH18" s="46">
        <f t="shared" si="14"/>
        <v>60</v>
      </c>
      <c r="AI18" s="46">
        <f t="shared" si="14"/>
        <v>83</v>
      </c>
      <c r="AJ18" s="46">
        <f t="shared" si="14"/>
        <v>88</v>
      </c>
      <c r="AK18" s="46">
        <f t="shared" si="14"/>
        <v>41</v>
      </c>
      <c r="AL18" s="46">
        <f t="shared" ref="AL18" si="23">AL9-AK9</f>
        <v>41</v>
      </c>
      <c r="AM18" s="46">
        <f t="shared" ref="AM18:AN18" si="24">AM9-AL9</f>
        <v>56</v>
      </c>
      <c r="AN18" s="46">
        <f t="shared" si="24"/>
        <v>61</v>
      </c>
      <c r="AO18" s="46">
        <f t="shared" si="17"/>
        <v>50</v>
      </c>
      <c r="AP18" s="46">
        <f t="shared" si="17"/>
        <v>58</v>
      </c>
      <c r="AQ18" s="46">
        <f t="shared" ref="AQ18:BM18" si="25">AQ9-AP9</f>
        <v>54</v>
      </c>
      <c r="AR18" s="46">
        <f t="shared" si="25"/>
        <v>65</v>
      </c>
      <c r="AS18" s="46">
        <f t="shared" si="25"/>
        <v>48</v>
      </c>
      <c r="AT18" s="46">
        <f t="shared" si="25"/>
        <v>67</v>
      </c>
      <c r="AU18" s="46">
        <f t="shared" si="25"/>
        <v>37</v>
      </c>
      <c r="AV18" s="46">
        <f t="shared" si="25"/>
        <v>38</v>
      </c>
      <c r="AW18" s="46">
        <f t="shared" si="25"/>
        <v>35</v>
      </c>
      <c r="AX18" s="46">
        <f t="shared" si="25"/>
        <v>31</v>
      </c>
      <c r="AY18" s="46">
        <f t="shared" si="25"/>
        <v>40</v>
      </c>
      <c r="AZ18" s="46">
        <f t="shared" si="25"/>
        <v>27</v>
      </c>
      <c r="BA18" s="46">
        <f t="shared" si="25"/>
        <v>35</v>
      </c>
      <c r="BB18" s="46">
        <f t="shared" si="25"/>
        <v>36</v>
      </c>
      <c r="BC18" s="46">
        <f t="shared" si="25"/>
        <v>31</v>
      </c>
      <c r="BD18" s="46">
        <f t="shared" si="25"/>
        <v>25</v>
      </c>
      <c r="BE18" s="46">
        <f t="shared" si="25"/>
        <v>26</v>
      </c>
      <c r="BF18" s="46">
        <f t="shared" si="25"/>
        <v>31</v>
      </c>
      <c r="BG18" s="46">
        <f t="shared" si="25"/>
        <v>30</v>
      </c>
      <c r="BH18" s="46">
        <f t="shared" si="25"/>
        <v>36</v>
      </c>
      <c r="BI18" s="46">
        <f t="shared" si="25"/>
        <v>25</v>
      </c>
      <c r="BJ18" s="46">
        <f t="shared" si="25"/>
        <v>21</v>
      </c>
      <c r="BK18" s="46">
        <f t="shared" si="25"/>
        <v>27</v>
      </c>
      <c r="BL18" s="46">
        <f t="shared" si="25"/>
        <v>25</v>
      </c>
      <c r="BM18" s="46">
        <f t="shared" si="25"/>
        <v>24</v>
      </c>
      <c r="BN18" s="46"/>
      <c r="BO18" s="46"/>
      <c r="BP18" s="46"/>
      <c r="BQ18" s="46"/>
    </row>
    <row r="21" spans="1:69" ht="15" thickBot="1" x14ac:dyDescent="0.35">
      <c r="A21" s="35" t="s">
        <v>111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</row>
    <row r="22" spans="1:69" s="59" customFormat="1" ht="15" thickTop="1" x14ac:dyDescent="0.3">
      <c r="A22" s="28" t="s">
        <v>3</v>
      </c>
      <c r="B22" s="34"/>
      <c r="C22" s="34"/>
      <c r="D22" s="34"/>
      <c r="E22" s="34"/>
      <c r="F22" s="34">
        <f t="shared" ref="D22:L27" si="26">F4/E4-1</f>
        <v>1.5</v>
      </c>
      <c r="G22" s="34">
        <f t="shared" si="26"/>
        <v>0.39999999999999991</v>
      </c>
      <c r="H22" s="34">
        <f t="shared" si="26"/>
        <v>0.28571428571428581</v>
      </c>
      <c r="I22" s="34">
        <f t="shared" si="26"/>
        <v>0.44444444444444442</v>
      </c>
      <c r="J22" s="34">
        <f t="shared" si="26"/>
        <v>0.61538461538461542</v>
      </c>
      <c r="K22" s="34">
        <f t="shared" si="26"/>
        <v>0.33333333333333326</v>
      </c>
      <c r="L22" s="34">
        <f t="shared" si="26"/>
        <v>0.4285714285714286</v>
      </c>
      <c r="M22" s="34"/>
      <c r="N22" s="34">
        <f>N4/L4-1</f>
        <v>0.27499999999999991</v>
      </c>
      <c r="O22" s="34">
        <f t="shared" ref="O22:O27" si="27">O4/N4-1</f>
        <v>0.15686274509803932</v>
      </c>
      <c r="P22" s="34">
        <f t="shared" ref="P22:P27" si="28">P4/O4-1</f>
        <v>0.13559322033898313</v>
      </c>
      <c r="Q22" s="34">
        <f t="shared" ref="Q22:Q27" si="29">Q4/P4-1</f>
        <v>0.32835820895522394</v>
      </c>
      <c r="R22" s="34">
        <f t="shared" ref="R22:AK27" si="30">R4/Q4-1</f>
        <v>0</v>
      </c>
      <c r="S22" s="34">
        <f t="shared" si="30"/>
        <v>0.31460674157303381</v>
      </c>
      <c r="T22" s="34">
        <f t="shared" si="30"/>
        <v>0.23931623931623935</v>
      </c>
      <c r="U22" s="34">
        <f t="shared" si="30"/>
        <v>0.23448275862068968</v>
      </c>
      <c r="V22" s="34">
        <f t="shared" si="30"/>
        <v>0.21787709497206698</v>
      </c>
      <c r="W22" s="34">
        <f t="shared" si="30"/>
        <v>0.12385321100917435</v>
      </c>
      <c r="X22" s="34">
        <f t="shared" si="30"/>
        <v>0.11020408163265305</v>
      </c>
      <c r="Y22" s="34">
        <f t="shared" si="30"/>
        <v>6.9852941176470562E-2</v>
      </c>
      <c r="Z22" s="34">
        <f t="shared" si="30"/>
        <v>7.2164948453608213E-2</v>
      </c>
      <c r="AA22" s="34">
        <f t="shared" si="30"/>
        <v>0.10897435897435903</v>
      </c>
      <c r="AB22" s="34">
        <f t="shared" si="30"/>
        <v>5.2023121387283267E-2</v>
      </c>
      <c r="AC22" s="34">
        <f t="shared" si="30"/>
        <v>1.6483516483516425E-2</v>
      </c>
      <c r="AD22" s="34">
        <f t="shared" si="30"/>
        <v>8.1081081081081141E-2</v>
      </c>
      <c r="AE22" s="34">
        <f t="shared" si="30"/>
        <v>7.0000000000000062E-2</v>
      </c>
      <c r="AF22" s="34">
        <f t="shared" si="30"/>
        <v>0.11915887850467288</v>
      </c>
      <c r="AG22" s="34">
        <f t="shared" si="30"/>
        <v>5.0104384133611735E-2</v>
      </c>
      <c r="AH22" s="34">
        <f t="shared" si="30"/>
        <v>5.9642147117296318E-2</v>
      </c>
      <c r="AI22" s="34">
        <f t="shared" si="30"/>
        <v>9.7560975609756184E-2</v>
      </c>
      <c r="AJ22" s="34">
        <f t="shared" si="30"/>
        <v>0.10598290598290605</v>
      </c>
      <c r="AK22" s="34">
        <f t="shared" si="30"/>
        <v>1.8547140649149974E-2</v>
      </c>
      <c r="AL22" s="34">
        <f t="shared" ref="AL22:AL27" si="31">AL4/AK4-1</f>
        <v>2.2761760242792084E-2</v>
      </c>
      <c r="AM22" s="34">
        <f t="shared" ref="AM22:AM27" si="32">AM4/AL4-1</f>
        <v>5.0445103857566842E-2</v>
      </c>
      <c r="AN22" s="34">
        <f t="shared" ref="AN22:AN27" si="33">AN4/AM4-1</f>
        <v>4.9435028248587587E-2</v>
      </c>
      <c r="AO22" s="34">
        <f t="shared" ref="AO22:AO27" si="34">AO4/AN4-1</f>
        <v>3.6339165545087537E-2</v>
      </c>
      <c r="AP22" s="34">
        <f t="shared" ref="AP22:AP27" si="35">AP4/AO4-1</f>
        <v>4.1558441558441572E-2</v>
      </c>
      <c r="AQ22" s="34">
        <f t="shared" ref="AQ22:AQ27" si="36">AQ4/AP4-1</f>
        <v>4.1147132169575995E-2</v>
      </c>
      <c r="AR22" s="34">
        <f t="shared" ref="AR22:BM27" si="37">AR4/AQ4-1</f>
        <v>3.3532934131736525E-2</v>
      </c>
      <c r="AS22" s="34">
        <f t="shared" si="37"/>
        <v>3.2444959443800769E-2</v>
      </c>
      <c r="AT22" s="34">
        <f t="shared" si="37"/>
        <v>2.2446689113355678E-2</v>
      </c>
      <c r="AU22" s="34">
        <f t="shared" si="37"/>
        <v>1.0976948408342402E-2</v>
      </c>
      <c r="AV22" s="34">
        <f t="shared" si="37"/>
        <v>1.3029315960912058E-2</v>
      </c>
      <c r="AW22" s="34">
        <f t="shared" si="37"/>
        <v>1.1789924973204746E-2</v>
      </c>
      <c r="AX22" s="34">
        <f t="shared" si="37"/>
        <v>8.4745762711864181E-3</v>
      </c>
      <c r="AY22" s="34">
        <f t="shared" si="37"/>
        <v>1.1554621848739455E-2</v>
      </c>
      <c r="AZ22" s="34">
        <f t="shared" si="37"/>
        <v>7.2689511941848028E-3</v>
      </c>
      <c r="BA22" s="34">
        <f t="shared" si="37"/>
        <v>9.2783505154638846E-3</v>
      </c>
      <c r="BB22" s="34">
        <f t="shared" si="37"/>
        <v>1.1235955056179803E-2</v>
      </c>
      <c r="BC22" s="34">
        <f t="shared" si="37"/>
        <v>6.0606060606060996E-3</v>
      </c>
      <c r="BD22" s="34">
        <f t="shared" si="37"/>
        <v>2.0080321285140812E-3</v>
      </c>
      <c r="BE22" s="34">
        <f t="shared" si="37"/>
        <v>2.0040080160319551E-3</v>
      </c>
      <c r="BF22" s="34">
        <f t="shared" si="37"/>
        <v>6.9999999999998952E-3</v>
      </c>
      <c r="BG22" s="34">
        <f t="shared" si="37"/>
        <v>4.9652432969216065E-3</v>
      </c>
      <c r="BH22" s="34">
        <f t="shared" si="37"/>
        <v>9.8814229249011287E-3</v>
      </c>
      <c r="BI22" s="34">
        <f t="shared" si="37"/>
        <v>9.7847358121327943E-4</v>
      </c>
      <c r="BJ22" s="34">
        <f t="shared" si="37"/>
        <v>2.9325513196480912E-3</v>
      </c>
      <c r="BK22" s="34">
        <f t="shared" si="37"/>
        <v>3.8986354775829568E-3</v>
      </c>
      <c r="BL22" s="34">
        <f t="shared" si="37"/>
        <v>3.8834951456310218E-3</v>
      </c>
      <c r="BM22" s="34">
        <f t="shared" si="37"/>
        <v>7.7369439071566237E-3</v>
      </c>
      <c r="BN22" s="34"/>
      <c r="BO22" s="34"/>
      <c r="BP22" s="34"/>
      <c r="BQ22" s="34"/>
    </row>
    <row r="23" spans="1:69" s="59" customFormat="1" x14ac:dyDescent="0.3">
      <c r="A23" s="14" t="s">
        <v>2</v>
      </c>
      <c r="B23" s="26"/>
      <c r="C23" s="26"/>
      <c r="D23" s="26">
        <f t="shared" si="26"/>
        <v>0</v>
      </c>
      <c r="E23" s="26">
        <f t="shared" si="26"/>
        <v>0</v>
      </c>
      <c r="F23" s="26">
        <f t="shared" si="26"/>
        <v>0</v>
      </c>
      <c r="G23" s="26">
        <f t="shared" si="26"/>
        <v>4</v>
      </c>
      <c r="H23" s="26">
        <f t="shared" si="26"/>
        <v>0</v>
      </c>
      <c r="I23" s="26">
        <f t="shared" si="26"/>
        <v>2</v>
      </c>
      <c r="J23" s="26">
        <f t="shared" si="26"/>
        <v>0.33333333333333326</v>
      </c>
      <c r="K23" s="26">
        <f t="shared" si="26"/>
        <v>0.39999999999999991</v>
      </c>
      <c r="L23" s="26">
        <f t="shared" si="26"/>
        <v>0.14285714285714279</v>
      </c>
      <c r="M23" s="26"/>
      <c r="N23" s="34">
        <f t="shared" ref="N23:N27" si="38">N5/L5-1</f>
        <v>0.15625</v>
      </c>
      <c r="O23" s="26">
        <f t="shared" si="27"/>
        <v>0.43243243243243246</v>
      </c>
      <c r="P23" s="26">
        <f t="shared" si="28"/>
        <v>0.13207547169811318</v>
      </c>
      <c r="Q23" s="26">
        <f t="shared" si="29"/>
        <v>0.10000000000000009</v>
      </c>
      <c r="R23" s="26">
        <f t="shared" si="30"/>
        <v>0.25757575757575757</v>
      </c>
      <c r="S23" s="26">
        <f t="shared" si="30"/>
        <v>0.2168674698795181</v>
      </c>
      <c r="T23" s="26">
        <f t="shared" si="30"/>
        <v>0.20792079207920788</v>
      </c>
      <c r="U23" s="26">
        <f t="shared" si="30"/>
        <v>9.0163934426229497E-2</v>
      </c>
      <c r="V23" s="26">
        <f t="shared" si="30"/>
        <v>0.11278195488721798</v>
      </c>
      <c r="W23" s="26">
        <f t="shared" si="30"/>
        <v>5.4054054054053946E-2</v>
      </c>
      <c r="X23" s="26">
        <f t="shared" si="30"/>
        <v>8.9743589743589647E-2</v>
      </c>
      <c r="Y23" s="26">
        <f t="shared" si="30"/>
        <v>7.6470588235294068E-2</v>
      </c>
      <c r="Z23" s="26">
        <f t="shared" si="30"/>
        <v>6.0109289617486406E-2</v>
      </c>
      <c r="AA23" s="26">
        <f t="shared" si="30"/>
        <v>7.2164948453608213E-2</v>
      </c>
      <c r="AB23" s="26">
        <f t="shared" si="30"/>
        <v>0.15865384615384626</v>
      </c>
      <c r="AC23" s="26">
        <f t="shared" si="30"/>
        <v>4.5643153526971014E-2</v>
      </c>
      <c r="AD23" s="26">
        <f t="shared" si="30"/>
        <v>4.3650793650793718E-2</v>
      </c>
      <c r="AE23" s="26">
        <f t="shared" si="30"/>
        <v>6.4638783269961975E-2</v>
      </c>
      <c r="AF23" s="26">
        <f t="shared" si="30"/>
        <v>6.7857142857142838E-2</v>
      </c>
      <c r="AG23" s="26">
        <f t="shared" si="30"/>
        <v>3.3444816053511683E-2</v>
      </c>
      <c r="AH23" s="26">
        <f t="shared" si="30"/>
        <v>1.9417475728155331E-2</v>
      </c>
      <c r="AI23" s="26">
        <f t="shared" si="30"/>
        <v>2.2222222222222143E-2</v>
      </c>
      <c r="AJ23" s="26">
        <f t="shared" si="30"/>
        <v>2.7950310559006208E-2</v>
      </c>
      <c r="AK23" s="26">
        <f t="shared" si="30"/>
        <v>2.114803625377637E-2</v>
      </c>
      <c r="AL23" s="26">
        <f t="shared" si="31"/>
        <v>1.7751479289940919E-2</v>
      </c>
      <c r="AM23" s="26">
        <f t="shared" si="32"/>
        <v>8.720930232558155E-3</v>
      </c>
      <c r="AN23" s="26">
        <f t="shared" si="33"/>
        <v>2.0172910662824117E-2</v>
      </c>
      <c r="AO23" s="26">
        <f t="shared" si="34"/>
        <v>1.1299435028248483E-2</v>
      </c>
      <c r="AP23" s="26">
        <f t="shared" si="35"/>
        <v>4.1899441340782051E-2</v>
      </c>
      <c r="AQ23" s="26">
        <f t="shared" si="36"/>
        <v>1.072386058981234E-2</v>
      </c>
      <c r="AR23" s="26">
        <f t="shared" si="37"/>
        <v>4.244031830238737E-2</v>
      </c>
      <c r="AS23" s="26">
        <f t="shared" si="37"/>
        <v>1.0178117048346147E-2</v>
      </c>
      <c r="AT23" s="26">
        <f t="shared" si="37"/>
        <v>1.2594458438287104E-2</v>
      </c>
      <c r="AU23" s="26">
        <f t="shared" si="37"/>
        <v>1.7412935323383172E-2</v>
      </c>
      <c r="AV23" s="26">
        <f t="shared" si="37"/>
        <v>1.4669926650366705E-2</v>
      </c>
      <c r="AW23" s="26">
        <f t="shared" si="37"/>
        <v>9.6385542168675453E-3</v>
      </c>
      <c r="AX23" s="26">
        <f t="shared" si="37"/>
        <v>1.9093078758949833E-2</v>
      </c>
      <c r="AY23" s="26">
        <f t="shared" si="37"/>
        <v>2.1077283372365363E-2</v>
      </c>
      <c r="AZ23" s="26">
        <f t="shared" si="37"/>
        <v>6.8807339449541427E-3</v>
      </c>
      <c r="BA23" s="26">
        <f t="shared" si="37"/>
        <v>1.1389521640091216E-2</v>
      </c>
      <c r="BB23" s="26">
        <f t="shared" si="37"/>
        <v>2.2522522522522515E-2</v>
      </c>
      <c r="BC23" s="26">
        <f t="shared" si="37"/>
        <v>6.6079295154184425E-3</v>
      </c>
      <c r="BD23" s="26">
        <f t="shared" si="37"/>
        <v>8.7527352297593897E-3</v>
      </c>
      <c r="BE23" s="26">
        <f t="shared" si="37"/>
        <v>6.5075921908894774E-3</v>
      </c>
      <c r="BF23" s="26">
        <f t="shared" si="37"/>
        <v>1.2931034482758674E-2</v>
      </c>
      <c r="BG23" s="26">
        <f t="shared" si="37"/>
        <v>0</v>
      </c>
      <c r="BH23" s="26">
        <f t="shared" si="37"/>
        <v>6.382978723404209E-3</v>
      </c>
      <c r="BI23" s="26">
        <f t="shared" si="37"/>
        <v>8.4566596194504129E-3</v>
      </c>
      <c r="BJ23" s="26">
        <f t="shared" si="37"/>
        <v>1.048218029350112E-2</v>
      </c>
      <c r="BK23" s="26">
        <f t="shared" si="37"/>
        <v>1.6597510373443924E-2</v>
      </c>
      <c r="BL23" s="26">
        <f t="shared" si="37"/>
        <v>1.0204081632652962E-2</v>
      </c>
      <c r="BM23" s="26">
        <f t="shared" si="37"/>
        <v>1.0101010101010166E-2</v>
      </c>
      <c r="BN23" s="26"/>
      <c r="BO23" s="26"/>
      <c r="BP23" s="26"/>
      <c r="BQ23" s="26"/>
    </row>
    <row r="24" spans="1:69" s="59" customFormat="1" x14ac:dyDescent="0.3">
      <c r="A24" s="14" t="s">
        <v>4</v>
      </c>
      <c r="B24" s="26"/>
      <c r="C24" s="26"/>
      <c r="D24" s="26"/>
      <c r="E24" s="26"/>
      <c r="F24" s="26">
        <f t="shared" si="26"/>
        <v>1</v>
      </c>
      <c r="G24" s="26">
        <f t="shared" si="26"/>
        <v>0.5</v>
      </c>
      <c r="H24" s="26">
        <f t="shared" si="26"/>
        <v>1.3333333333333335</v>
      </c>
      <c r="I24" s="26">
        <f t="shared" si="26"/>
        <v>0.5714285714285714</v>
      </c>
      <c r="J24" s="26">
        <f t="shared" si="26"/>
        <v>0.27272727272727271</v>
      </c>
      <c r="K24" s="26">
        <f t="shared" si="26"/>
        <v>0.35714285714285721</v>
      </c>
      <c r="L24" s="26">
        <f t="shared" si="26"/>
        <v>0.47368421052631571</v>
      </c>
      <c r="M24" s="26"/>
      <c r="N24" s="34">
        <f>N6/L6-1</f>
        <v>0.35714285714285721</v>
      </c>
      <c r="O24" s="26">
        <f t="shared" si="27"/>
        <v>0.31578947368421062</v>
      </c>
      <c r="P24" s="26">
        <f t="shared" si="28"/>
        <v>0.30000000000000004</v>
      </c>
      <c r="Q24" s="26">
        <f t="shared" si="29"/>
        <v>0.19999999999999996</v>
      </c>
      <c r="R24" s="26">
        <f t="shared" si="30"/>
        <v>2.564102564102555E-2</v>
      </c>
      <c r="S24" s="26">
        <f t="shared" si="30"/>
        <v>0.22500000000000009</v>
      </c>
      <c r="T24" s="26">
        <f t="shared" si="30"/>
        <v>0.33673469387755106</v>
      </c>
      <c r="U24" s="26">
        <f t="shared" si="30"/>
        <v>0.18320610687022909</v>
      </c>
      <c r="V24" s="26">
        <f t="shared" si="30"/>
        <v>0.16774193548387095</v>
      </c>
      <c r="W24" s="26">
        <f t="shared" si="30"/>
        <v>0.13259668508287303</v>
      </c>
      <c r="X24" s="26">
        <f t="shared" si="30"/>
        <v>0.14146341463414625</v>
      </c>
      <c r="Y24" s="26">
        <f t="shared" si="30"/>
        <v>8.5470085470085388E-2</v>
      </c>
      <c r="Z24" s="26">
        <f t="shared" si="30"/>
        <v>8.6614173228346525E-2</v>
      </c>
      <c r="AA24" s="26">
        <f t="shared" si="30"/>
        <v>3.9855072463768071E-2</v>
      </c>
      <c r="AB24" s="26">
        <f t="shared" si="30"/>
        <v>6.9686411149825878E-2</v>
      </c>
      <c r="AC24" s="26">
        <f t="shared" si="30"/>
        <v>7.8175895765472347E-2</v>
      </c>
      <c r="AD24" s="26">
        <f t="shared" si="30"/>
        <v>6.3444108761329332E-2</v>
      </c>
      <c r="AE24" s="26">
        <f t="shared" si="30"/>
        <v>5.1136363636363535E-2</v>
      </c>
      <c r="AF24" s="26">
        <f t="shared" si="30"/>
        <v>6.2162162162162193E-2</v>
      </c>
      <c r="AG24" s="26">
        <f t="shared" si="30"/>
        <v>2.5445292620865034E-2</v>
      </c>
      <c r="AH24" s="26">
        <f t="shared" si="30"/>
        <v>2.7295285359801413E-2</v>
      </c>
      <c r="AI24" s="26">
        <f t="shared" si="30"/>
        <v>4.106280193236711E-2</v>
      </c>
      <c r="AJ24" s="26">
        <f t="shared" si="30"/>
        <v>2.5522041763341052E-2</v>
      </c>
      <c r="AK24" s="26">
        <f t="shared" si="30"/>
        <v>2.7149321266968229E-2</v>
      </c>
      <c r="AL24" s="26">
        <f t="shared" si="31"/>
        <v>1.982378854625555E-2</v>
      </c>
      <c r="AM24" s="26">
        <f t="shared" si="32"/>
        <v>1.9438444924406051E-2</v>
      </c>
      <c r="AN24" s="26">
        <f t="shared" si="33"/>
        <v>2.5423728813559254E-2</v>
      </c>
      <c r="AO24" s="26">
        <f t="shared" si="34"/>
        <v>2.6859504132231482E-2</v>
      </c>
      <c r="AP24" s="26">
        <f t="shared" si="35"/>
        <v>1.4084507042253502E-2</v>
      </c>
      <c r="AQ24" s="26">
        <f t="shared" si="36"/>
        <v>2.7777777777777679E-2</v>
      </c>
      <c r="AR24" s="26">
        <f t="shared" si="37"/>
        <v>2.316602316602312E-2</v>
      </c>
      <c r="AS24" s="26">
        <f t="shared" si="37"/>
        <v>7.547169811320753E-3</v>
      </c>
      <c r="AT24" s="26">
        <f t="shared" si="37"/>
        <v>5.4307116104868935E-2</v>
      </c>
      <c r="AU24" s="26">
        <f t="shared" si="37"/>
        <v>1.0657193605683846E-2</v>
      </c>
      <c r="AV24" s="26">
        <f t="shared" si="37"/>
        <v>1.0544815465729274E-2</v>
      </c>
      <c r="AW24" s="26">
        <f t="shared" si="37"/>
        <v>8.6956521739129933E-3</v>
      </c>
      <c r="AX24" s="26">
        <f t="shared" si="37"/>
        <v>6.8965517241379448E-3</v>
      </c>
      <c r="AY24" s="26">
        <f t="shared" si="37"/>
        <v>1.8835616438356073E-2</v>
      </c>
      <c r="AZ24" s="26">
        <f t="shared" si="37"/>
        <v>8.4033613445377853E-3</v>
      </c>
      <c r="BA24" s="26">
        <f t="shared" si="37"/>
        <v>1.6666666666666607E-2</v>
      </c>
      <c r="BB24" s="26">
        <f t="shared" si="37"/>
        <v>6.5573770491802463E-3</v>
      </c>
      <c r="BC24" s="26">
        <f t="shared" si="37"/>
        <v>1.791530944625408E-2</v>
      </c>
      <c r="BD24" s="26">
        <f t="shared" si="37"/>
        <v>2.079999999999993E-2</v>
      </c>
      <c r="BE24" s="26">
        <f t="shared" si="37"/>
        <v>2.0376175548589393E-2</v>
      </c>
      <c r="BF24" s="26">
        <f t="shared" si="37"/>
        <v>1.8433179723502224E-2</v>
      </c>
      <c r="BG24" s="26">
        <f t="shared" si="37"/>
        <v>2.2624434389140191E-2</v>
      </c>
      <c r="BH24" s="26">
        <f t="shared" si="37"/>
        <v>2.2123893805309658E-2</v>
      </c>
      <c r="BI24" s="26">
        <f t="shared" si="37"/>
        <v>1.5873015873015817E-2</v>
      </c>
      <c r="BJ24" s="26">
        <f t="shared" si="37"/>
        <v>1.7045454545454586E-2</v>
      </c>
      <c r="BK24" s="26">
        <f t="shared" si="37"/>
        <v>1.3966480446927276E-2</v>
      </c>
      <c r="BL24" s="26">
        <f t="shared" si="37"/>
        <v>1.377410468319562E-2</v>
      </c>
      <c r="BM24" s="26">
        <f t="shared" si="37"/>
        <v>1.0869565217391353E-2</v>
      </c>
      <c r="BN24" s="26"/>
      <c r="BO24" s="26"/>
      <c r="BP24" s="26"/>
      <c r="BQ24" s="26"/>
    </row>
    <row r="25" spans="1:69" s="59" customFormat="1" x14ac:dyDescent="0.3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>
        <f t="shared" si="26"/>
        <v>0.33333333333333326</v>
      </c>
      <c r="L25" s="26">
        <f t="shared" si="26"/>
        <v>0</v>
      </c>
      <c r="M25" s="26"/>
      <c r="N25" s="34">
        <f t="shared" si="38"/>
        <v>8</v>
      </c>
      <c r="O25" s="26">
        <f t="shared" si="27"/>
        <v>0</v>
      </c>
      <c r="P25" s="26">
        <f t="shared" si="28"/>
        <v>0.36111111111111116</v>
      </c>
      <c r="Q25" s="26">
        <f t="shared" si="29"/>
        <v>0.14285714285714279</v>
      </c>
      <c r="R25" s="26">
        <f t="shared" si="30"/>
        <v>0.33928571428571419</v>
      </c>
      <c r="S25" s="26">
        <f t="shared" si="30"/>
        <v>5.3333333333333233E-2</v>
      </c>
      <c r="T25" s="26">
        <f t="shared" si="30"/>
        <v>8.8607594936708889E-2</v>
      </c>
      <c r="U25" s="26">
        <f t="shared" si="30"/>
        <v>8.1395348837209225E-2</v>
      </c>
      <c r="V25" s="26">
        <f t="shared" si="30"/>
        <v>4.3010752688172005E-2</v>
      </c>
      <c r="W25" s="26">
        <f t="shared" si="30"/>
        <v>3.0927835051546282E-2</v>
      </c>
      <c r="X25" s="26">
        <f t="shared" si="30"/>
        <v>5.0000000000000044E-2</v>
      </c>
      <c r="Y25" s="26">
        <f t="shared" si="30"/>
        <v>3.8095238095238182E-2</v>
      </c>
      <c r="Z25" s="26">
        <f t="shared" si="30"/>
        <v>8.256880733944949E-2</v>
      </c>
      <c r="AA25" s="26">
        <f t="shared" si="30"/>
        <v>2.5423728813559254E-2</v>
      </c>
      <c r="AB25" s="26">
        <f t="shared" si="30"/>
        <v>2.4793388429751984E-2</v>
      </c>
      <c r="AC25" s="26">
        <f t="shared" si="30"/>
        <v>3.2258064516129004E-2</v>
      </c>
      <c r="AD25" s="26">
        <f t="shared" si="30"/>
        <v>3.90625E-2</v>
      </c>
      <c r="AE25" s="26">
        <f t="shared" si="30"/>
        <v>7.5187969924812581E-3</v>
      </c>
      <c r="AF25" s="26">
        <f t="shared" si="30"/>
        <v>2.2388059701492491E-2</v>
      </c>
      <c r="AG25" s="26">
        <f t="shared" si="30"/>
        <v>1.4598540145985384E-2</v>
      </c>
      <c r="AH25" s="26">
        <f t="shared" si="30"/>
        <v>6.4748201438848962E-2</v>
      </c>
      <c r="AI25" s="26">
        <f t="shared" si="30"/>
        <v>3.3783783783783772E-2</v>
      </c>
      <c r="AJ25" s="26">
        <f t="shared" si="30"/>
        <v>6.5359477124182774E-3</v>
      </c>
      <c r="AK25" s="26">
        <f t="shared" si="30"/>
        <v>1.9480519480519431E-2</v>
      </c>
      <c r="AL25" s="26">
        <f t="shared" si="31"/>
        <v>7.0063694267515908E-2</v>
      </c>
      <c r="AM25" s="26">
        <f t="shared" si="32"/>
        <v>4.7619047619047672E-2</v>
      </c>
      <c r="AN25" s="26">
        <f t="shared" si="33"/>
        <v>2.2727272727272707E-2</v>
      </c>
      <c r="AO25" s="26">
        <f t="shared" si="34"/>
        <v>2.2222222222222143E-2</v>
      </c>
      <c r="AP25" s="26">
        <f t="shared" si="35"/>
        <v>1.0869565217391353E-2</v>
      </c>
      <c r="AQ25" s="26">
        <f t="shared" si="36"/>
        <v>5.3763440860215006E-3</v>
      </c>
      <c r="AR25" s="26">
        <f t="shared" si="37"/>
        <v>1.0695187165775444E-2</v>
      </c>
      <c r="AS25" s="26">
        <f t="shared" si="37"/>
        <v>2.6455026455026509E-2</v>
      </c>
      <c r="AT25" s="26">
        <f t="shared" si="37"/>
        <v>2.5773195876288568E-2</v>
      </c>
      <c r="AU25" s="26">
        <f t="shared" si="37"/>
        <v>1.5075376884422065E-2</v>
      </c>
      <c r="AV25" s="26">
        <f t="shared" si="37"/>
        <v>1.4851485148514865E-2</v>
      </c>
      <c r="AW25" s="26">
        <f t="shared" si="37"/>
        <v>2.4390243902439046E-2</v>
      </c>
      <c r="AX25" s="26">
        <f t="shared" si="37"/>
        <v>1.4285714285714235E-2</v>
      </c>
      <c r="AY25" s="26">
        <f t="shared" si="37"/>
        <v>9.3896713615022609E-3</v>
      </c>
      <c r="AZ25" s="26">
        <f t="shared" si="37"/>
        <v>2.3255813953488413E-2</v>
      </c>
      <c r="BA25" s="26">
        <f t="shared" si="37"/>
        <v>9.0909090909090384E-3</v>
      </c>
      <c r="BB25" s="26">
        <f t="shared" si="37"/>
        <v>4.5045045045044585E-3</v>
      </c>
      <c r="BC25" s="26">
        <f t="shared" si="37"/>
        <v>8.9686098654708779E-3</v>
      </c>
      <c r="BD25" s="26">
        <f t="shared" si="37"/>
        <v>0</v>
      </c>
      <c r="BE25" s="26">
        <f t="shared" si="37"/>
        <v>8.8888888888889461E-3</v>
      </c>
      <c r="BF25" s="26">
        <f t="shared" si="37"/>
        <v>4.405286343612369E-3</v>
      </c>
      <c r="BG25" s="26">
        <f t="shared" si="37"/>
        <v>1.3157894736842035E-2</v>
      </c>
      <c r="BH25" s="26">
        <f t="shared" si="37"/>
        <v>1.298701298701288E-2</v>
      </c>
      <c r="BI25" s="26">
        <f t="shared" si="37"/>
        <v>1.2820512820512775E-2</v>
      </c>
      <c r="BJ25" s="26">
        <f t="shared" si="37"/>
        <v>4.2194092827003704E-3</v>
      </c>
      <c r="BK25" s="26">
        <f t="shared" si="37"/>
        <v>1.2605042016806678E-2</v>
      </c>
      <c r="BL25" s="26">
        <f t="shared" si="37"/>
        <v>1.2448132780082943E-2</v>
      </c>
      <c r="BM25" s="26">
        <f t="shared" si="37"/>
        <v>1.2295081967213184E-2</v>
      </c>
      <c r="BN25" s="26"/>
      <c r="BO25" s="26"/>
      <c r="BP25" s="26"/>
      <c r="BQ25" s="26"/>
    </row>
    <row r="26" spans="1:69" s="59" customFormat="1" x14ac:dyDescent="0.3">
      <c r="A26" s="14" t="s">
        <v>5</v>
      </c>
      <c r="B26" s="26"/>
      <c r="C26" s="26"/>
      <c r="D26" s="26"/>
      <c r="E26" s="26"/>
      <c r="F26" s="26">
        <f t="shared" si="26"/>
        <v>0</v>
      </c>
      <c r="G26" s="26">
        <f t="shared" si="26"/>
        <v>0</v>
      </c>
      <c r="H26" s="26">
        <f t="shared" si="26"/>
        <v>0</v>
      </c>
      <c r="I26" s="26">
        <f t="shared" si="26"/>
        <v>0.5</v>
      </c>
      <c r="J26" s="26">
        <f t="shared" si="26"/>
        <v>0.33333333333333326</v>
      </c>
      <c r="K26" s="26">
        <f t="shared" si="26"/>
        <v>0.25</v>
      </c>
      <c r="L26" s="26">
        <f t="shared" si="26"/>
        <v>0.60000000000000009</v>
      </c>
      <c r="M26" s="26"/>
      <c r="N26" s="34">
        <f>N8/L8-1</f>
        <v>0.625</v>
      </c>
      <c r="O26" s="26">
        <f t="shared" si="27"/>
        <v>0.38461538461538458</v>
      </c>
      <c r="P26" s="26">
        <f t="shared" si="28"/>
        <v>0.22222222222222232</v>
      </c>
      <c r="Q26" s="26">
        <f t="shared" si="29"/>
        <v>0.22727272727272729</v>
      </c>
      <c r="R26" s="26">
        <f t="shared" si="30"/>
        <v>0.4814814814814814</v>
      </c>
      <c r="S26" s="26">
        <f t="shared" si="30"/>
        <v>0.32499999999999996</v>
      </c>
      <c r="T26" s="26">
        <f t="shared" si="30"/>
        <v>3.7735849056603765E-2</v>
      </c>
      <c r="U26" s="26">
        <f t="shared" si="30"/>
        <v>0.1272727272727272</v>
      </c>
      <c r="V26" s="26">
        <f t="shared" si="30"/>
        <v>3.2258064516129004E-2</v>
      </c>
      <c r="W26" s="26">
        <f t="shared" si="30"/>
        <v>6.25E-2</v>
      </c>
      <c r="X26" s="26">
        <f t="shared" si="30"/>
        <v>7.3529411764705843E-2</v>
      </c>
      <c r="Y26" s="26">
        <f t="shared" si="30"/>
        <v>8.2191780821917915E-2</v>
      </c>
      <c r="Z26" s="26">
        <f t="shared" si="30"/>
        <v>0.12658227848101267</v>
      </c>
      <c r="AA26" s="26">
        <f t="shared" si="30"/>
        <v>4.4943820224719211E-2</v>
      </c>
      <c r="AB26" s="26">
        <f t="shared" si="30"/>
        <v>3.2258064516129004E-2</v>
      </c>
      <c r="AC26" s="26">
        <f t="shared" si="30"/>
        <v>0</v>
      </c>
      <c r="AD26" s="26">
        <f t="shared" si="30"/>
        <v>0.11458333333333326</v>
      </c>
      <c r="AE26" s="26">
        <f t="shared" si="30"/>
        <v>2.8037383177569986E-2</v>
      </c>
      <c r="AF26" s="26">
        <f t="shared" si="30"/>
        <v>0.11818181818181817</v>
      </c>
      <c r="AG26" s="26">
        <f t="shared" si="30"/>
        <v>4.8780487804878092E-2</v>
      </c>
      <c r="AH26" s="26">
        <f t="shared" si="30"/>
        <v>3.1007751937984551E-2</v>
      </c>
      <c r="AI26" s="26">
        <f t="shared" si="30"/>
        <v>1.5037593984962516E-2</v>
      </c>
      <c r="AJ26" s="26">
        <f t="shared" si="30"/>
        <v>3.7037037037036979E-2</v>
      </c>
      <c r="AK26" s="26">
        <f t="shared" si="30"/>
        <v>5.0000000000000044E-2</v>
      </c>
      <c r="AL26" s="26">
        <f t="shared" si="31"/>
        <v>0</v>
      </c>
      <c r="AM26" s="26">
        <f t="shared" si="32"/>
        <v>1.3605442176870763E-2</v>
      </c>
      <c r="AN26" s="26">
        <f t="shared" si="33"/>
        <v>2.0134228187919545E-2</v>
      </c>
      <c r="AO26" s="26">
        <f t="shared" si="34"/>
        <v>1.3157894736842035E-2</v>
      </c>
      <c r="AP26" s="26">
        <f t="shared" si="35"/>
        <v>1.298701298701288E-2</v>
      </c>
      <c r="AQ26" s="26">
        <f t="shared" si="36"/>
        <v>1.2820512820512775E-2</v>
      </c>
      <c r="AR26" s="26">
        <f t="shared" si="37"/>
        <v>4.4303797468354444E-2</v>
      </c>
      <c r="AS26" s="26">
        <f t="shared" si="37"/>
        <v>4.2424242424242475E-2</v>
      </c>
      <c r="AT26" s="26">
        <f t="shared" si="37"/>
        <v>4.6511627906976827E-2</v>
      </c>
      <c r="AU26" s="26">
        <f t="shared" si="37"/>
        <v>6.1111111111111116E-2</v>
      </c>
      <c r="AV26" s="26">
        <f t="shared" si="37"/>
        <v>5.7591623036649109E-2</v>
      </c>
      <c r="AW26" s="26">
        <f t="shared" si="37"/>
        <v>4.9504950495049549E-2</v>
      </c>
      <c r="AX26" s="26">
        <f t="shared" si="37"/>
        <v>3.7735849056603765E-2</v>
      </c>
      <c r="AY26" s="26">
        <f t="shared" si="37"/>
        <v>3.1818181818181746E-2</v>
      </c>
      <c r="AZ26" s="26">
        <f t="shared" si="37"/>
        <v>3.0837004405286361E-2</v>
      </c>
      <c r="BA26" s="26">
        <f t="shared" si="37"/>
        <v>3.8461538461538547E-2</v>
      </c>
      <c r="BB26" s="26">
        <f t="shared" si="37"/>
        <v>4.1152263374485631E-2</v>
      </c>
      <c r="BC26" s="26">
        <f t="shared" si="37"/>
        <v>3.5573122529644285E-2</v>
      </c>
      <c r="BD26" s="26">
        <f t="shared" si="37"/>
        <v>2.2900763358778553E-2</v>
      </c>
      <c r="BE26" s="26">
        <f t="shared" si="37"/>
        <v>2.2388059701492491E-2</v>
      </c>
      <c r="BF26" s="26">
        <f t="shared" si="37"/>
        <v>1.8248175182481674E-2</v>
      </c>
      <c r="BG26" s="26">
        <f t="shared" si="37"/>
        <v>2.5089605734766929E-2</v>
      </c>
      <c r="BH26" s="26">
        <f t="shared" si="37"/>
        <v>1.7482517482517501E-2</v>
      </c>
      <c r="BI26" s="26">
        <f t="shared" si="37"/>
        <v>2.0618556701030855E-2</v>
      </c>
      <c r="BJ26" s="26">
        <f t="shared" si="37"/>
        <v>0</v>
      </c>
      <c r="BK26" s="26">
        <f t="shared" si="37"/>
        <v>6.7340067340067034E-3</v>
      </c>
      <c r="BL26" s="26">
        <f t="shared" si="37"/>
        <v>1.0033444816053505E-2</v>
      </c>
      <c r="BM26" s="26">
        <f t="shared" si="37"/>
        <v>0</v>
      </c>
      <c r="BN26" s="26"/>
      <c r="BO26" s="26"/>
      <c r="BP26" s="26"/>
      <c r="BQ26" s="26"/>
    </row>
    <row r="27" spans="1:69" s="59" customFormat="1" ht="15" thickBot="1" x14ac:dyDescent="0.35">
      <c r="A27" s="46" t="s">
        <v>73</v>
      </c>
      <c r="B27" s="47"/>
      <c r="C27" s="47"/>
      <c r="D27" s="47"/>
      <c r="E27" s="47">
        <f t="shared" si="26"/>
        <v>5</v>
      </c>
      <c r="F27" s="47">
        <f t="shared" si="26"/>
        <v>0.66666666666666674</v>
      </c>
      <c r="G27" s="47">
        <f t="shared" si="26"/>
        <v>0.7</v>
      </c>
      <c r="H27" s="47">
        <f t="shared" si="26"/>
        <v>0.35294117647058831</v>
      </c>
      <c r="I27" s="47">
        <f t="shared" si="26"/>
        <v>0.82608695652173902</v>
      </c>
      <c r="J27" s="47">
        <f t="shared" si="26"/>
        <v>0.47619047619047628</v>
      </c>
      <c r="K27" s="47">
        <f t="shared" si="26"/>
        <v>0.35483870967741926</v>
      </c>
      <c r="L27" s="47">
        <f t="shared" si="26"/>
        <v>0.33333333333333326</v>
      </c>
      <c r="M27" s="47"/>
      <c r="N27" s="47">
        <f t="shared" si="38"/>
        <v>0.5625</v>
      </c>
      <c r="O27" s="47">
        <f t="shared" si="27"/>
        <v>0.23428571428571421</v>
      </c>
      <c r="P27" s="47">
        <f t="shared" si="28"/>
        <v>0.21759259259259256</v>
      </c>
      <c r="Q27" s="47">
        <f t="shared" si="29"/>
        <v>0.20152091254752857</v>
      </c>
      <c r="R27" s="47">
        <f t="shared" si="30"/>
        <v>0.16139240506329111</v>
      </c>
      <c r="S27" s="47">
        <f t="shared" si="30"/>
        <v>0.22070844686648505</v>
      </c>
      <c r="T27" s="47">
        <f t="shared" si="30"/>
        <v>0.203125</v>
      </c>
      <c r="U27" s="47">
        <f t="shared" si="30"/>
        <v>0.15398886827458247</v>
      </c>
      <c r="V27" s="47">
        <f t="shared" si="30"/>
        <v>0.13826366559485526</v>
      </c>
      <c r="W27" s="47">
        <f t="shared" si="30"/>
        <v>9.3220338983050821E-2</v>
      </c>
      <c r="X27" s="47">
        <f t="shared" si="30"/>
        <v>0.10335917312661502</v>
      </c>
      <c r="Y27" s="47">
        <f t="shared" si="30"/>
        <v>7.2599531615925139E-2</v>
      </c>
      <c r="Z27" s="47">
        <f t="shared" si="30"/>
        <v>7.9694323144104739E-2</v>
      </c>
      <c r="AA27" s="47">
        <f t="shared" si="30"/>
        <v>6.6734074823053602E-2</v>
      </c>
      <c r="AB27" s="47">
        <f t="shared" si="30"/>
        <v>7.2985781990521303E-2</v>
      </c>
      <c r="AC27" s="47">
        <f t="shared" si="30"/>
        <v>3.9752650176678506E-2</v>
      </c>
      <c r="AD27" s="47">
        <f t="shared" si="30"/>
        <v>6.6270178419711057E-2</v>
      </c>
      <c r="AE27" s="47">
        <f t="shared" si="30"/>
        <v>5.3386454183266929E-2</v>
      </c>
      <c r="AF27" s="47">
        <f t="shared" si="30"/>
        <v>8.2450832072617164E-2</v>
      </c>
      <c r="AG27" s="47">
        <f t="shared" si="30"/>
        <v>3.6338225017470194E-2</v>
      </c>
      <c r="AH27" s="47">
        <f t="shared" si="30"/>
        <v>4.0458530006743043E-2</v>
      </c>
      <c r="AI27" s="47">
        <f t="shared" si="30"/>
        <v>5.3791315618924251E-2</v>
      </c>
      <c r="AJ27" s="47">
        <f t="shared" si="30"/>
        <v>5.4120541205411987E-2</v>
      </c>
      <c r="AK27" s="47">
        <f t="shared" si="30"/>
        <v>2.392065344224048E-2</v>
      </c>
      <c r="AL27" s="47">
        <f t="shared" si="31"/>
        <v>2.3361823361823353E-2</v>
      </c>
      <c r="AM27" s="47">
        <f t="shared" si="32"/>
        <v>3.1180400890868487E-2</v>
      </c>
      <c r="AN27" s="47">
        <f t="shared" si="33"/>
        <v>3.2937365010799136E-2</v>
      </c>
      <c r="AO27" s="47">
        <f t="shared" si="34"/>
        <v>2.6136957658128512E-2</v>
      </c>
      <c r="AP27" s="47">
        <f t="shared" si="35"/>
        <v>2.9546612328069211E-2</v>
      </c>
      <c r="AQ27" s="47">
        <f t="shared" si="36"/>
        <v>2.671944581890151E-2</v>
      </c>
      <c r="AR27" s="47">
        <f t="shared" si="37"/>
        <v>3.1325301204819356E-2</v>
      </c>
      <c r="AS27" s="47">
        <f t="shared" si="37"/>
        <v>2.2429906542056122E-2</v>
      </c>
      <c r="AT27" s="47">
        <f t="shared" si="37"/>
        <v>3.062157221206574E-2</v>
      </c>
      <c r="AU27" s="47">
        <f t="shared" si="37"/>
        <v>1.6407982261640752E-2</v>
      </c>
      <c r="AV27" s="47">
        <f t="shared" si="37"/>
        <v>1.6579406631762605E-2</v>
      </c>
      <c r="AW27" s="47">
        <f t="shared" si="37"/>
        <v>1.5021459227467782E-2</v>
      </c>
      <c r="AX27" s="47">
        <f t="shared" si="37"/>
        <v>1.3107822410147962E-2</v>
      </c>
      <c r="AY27" s="47">
        <f t="shared" si="37"/>
        <v>1.6694490818029983E-2</v>
      </c>
      <c r="AZ27" s="47">
        <f t="shared" si="37"/>
        <v>1.1083743842364546E-2</v>
      </c>
      <c r="BA27" s="47">
        <f t="shared" si="37"/>
        <v>1.4210312626877775E-2</v>
      </c>
      <c r="BB27" s="47">
        <f t="shared" si="37"/>
        <v>1.4411529223378627E-2</v>
      </c>
      <c r="BC27" s="47">
        <f t="shared" si="37"/>
        <v>1.2233622730860372E-2</v>
      </c>
      <c r="BD27" s="47">
        <f t="shared" si="37"/>
        <v>9.74658869395717E-3</v>
      </c>
      <c r="BE27" s="47">
        <f t="shared" si="37"/>
        <v>1.0038610038610063E-2</v>
      </c>
      <c r="BF27" s="47">
        <f t="shared" si="37"/>
        <v>1.1850152905198863E-2</v>
      </c>
      <c r="BG27" s="47">
        <f t="shared" si="37"/>
        <v>1.1333585190782092E-2</v>
      </c>
      <c r="BH27" s="47">
        <f t="shared" si="37"/>
        <v>1.3447889428464643E-2</v>
      </c>
      <c r="BI27" s="47">
        <f t="shared" si="37"/>
        <v>9.2148912642830982E-3</v>
      </c>
      <c r="BJ27" s="47">
        <f t="shared" si="37"/>
        <v>7.6698319941563842E-3</v>
      </c>
      <c r="BK27" s="47">
        <f t="shared" si="37"/>
        <v>9.7861544037693982E-3</v>
      </c>
      <c r="BL27" s="47">
        <f t="shared" si="37"/>
        <v>8.9734386216797635E-3</v>
      </c>
      <c r="BM27" s="47">
        <f t="shared" si="37"/>
        <v>8.5378868729988344E-3</v>
      </c>
      <c r="BN27" s="47"/>
      <c r="BO27" s="47"/>
      <c r="BP27" s="47"/>
      <c r="BQ27" s="47"/>
    </row>
  </sheetData>
  <conditionalFormatting sqref="B13:BQ1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BQ17 N1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M26 B22:M25 BQ22:BQ25 N22:BP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BQ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2:BQ2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Q8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Q2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AAE3-5CBD-4F4B-B610-8B813C8A88AC}">
  <dimension ref="A1:CA28"/>
  <sheetViews>
    <sheetView topLeftCell="A4" workbookViewId="0">
      <pane xSplit="1" topLeftCell="BQ1" activePane="topRight" state="frozen"/>
      <selection pane="topRight" activeCell="BZ21" sqref="BZ21"/>
    </sheetView>
  </sheetViews>
  <sheetFormatPr baseColWidth="10" defaultRowHeight="14.4" x14ac:dyDescent="0.3"/>
  <cols>
    <col min="1" max="1" width="18.44140625" bestFit="1" customWidth="1"/>
    <col min="2" max="4" width="6.88671875" bestFit="1" customWidth="1"/>
    <col min="5" max="5" width="8" bestFit="1" customWidth="1"/>
    <col min="6" max="32" width="6.88671875" bestFit="1" customWidth="1"/>
    <col min="33" max="48" width="6.33203125" bestFit="1" customWidth="1"/>
    <col min="49" max="78" width="6.33203125" customWidth="1"/>
    <col min="79" max="79" width="6.33203125" bestFit="1" customWidth="1"/>
  </cols>
  <sheetData>
    <row r="1" spans="1:79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22">
        <v>43962</v>
      </c>
      <c r="BV1" s="22">
        <v>43963</v>
      </c>
      <c r="BW1" s="22">
        <v>43964</v>
      </c>
      <c r="BX1" s="22"/>
      <c r="BY1" s="22"/>
      <c r="BZ1" s="22"/>
      <c r="CA1" s="22"/>
    </row>
    <row r="2" spans="1:79" x14ac:dyDescent="0.3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</row>
    <row r="3" spans="1:79" ht="15" thickBot="1" x14ac:dyDescent="0.35">
      <c r="A3" s="35" t="s">
        <v>105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</row>
    <row r="4" spans="1:79" ht="15" thickTop="1" x14ac:dyDescent="0.3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>
        <f>Casos!BD4-Altas!AV4-Fallecidos!AT4</f>
        <v>4536</v>
      </c>
      <c r="BE4" s="30">
        <f>Casos!BE4-Altas!AW4-Fallecidos!AU4</f>
        <v>4681</v>
      </c>
      <c r="BF4" s="30">
        <f>Casos!BF4-Altas!AX4-Fallecidos!AV4</f>
        <v>4628</v>
      </c>
      <c r="BG4" s="30">
        <f>Casos!BG4-Altas!AY4-Fallecidos!AW4</f>
        <v>4648</v>
      </c>
      <c r="BH4" s="30">
        <f>Casos!BH4-Altas!AZ4-Fallecidos!AX4</f>
        <v>4672</v>
      </c>
      <c r="BI4" s="30">
        <f>Casos!BI4-Altas!BA4-Fallecidos!AY4</f>
        <v>4744</v>
      </c>
      <c r="BJ4" s="30">
        <f>Casos!BJ4-Altas!BB4-Fallecidos!AZ4</f>
        <v>4764</v>
      </c>
      <c r="BK4" s="30">
        <f>Casos!BK4-Altas!BC4-Fallecidos!BA4</f>
        <v>4794</v>
      </c>
      <c r="BL4" s="30">
        <f>Casos!BL4-Altas!BD4-Fallecidos!BB4</f>
        <v>4845</v>
      </c>
      <c r="BM4" s="30">
        <f>Casos!BM4-Altas!BE4-Fallecidos!BC4</f>
        <v>4878</v>
      </c>
      <c r="BN4" s="30">
        <f>Casos!BN4-Altas!BF4-Fallecidos!BD4</f>
        <v>4904</v>
      </c>
      <c r="BO4" s="30">
        <f>Casos!BO4-Altas!BG4-Fallecidos!BE4</f>
        <v>4930</v>
      </c>
      <c r="BP4" s="30">
        <f>Casos!BP4-Altas!BH4-Fallecidos!BF4</f>
        <v>5045</v>
      </c>
      <c r="BQ4" s="30">
        <f>Casos!BQ4-Altas!BI4-Fallecidos!BG4</f>
        <v>5115</v>
      </c>
      <c r="BR4" s="30">
        <f>Casos!BR4-Altas!BJ4-Fallecidos!BH4</f>
        <v>5171</v>
      </c>
      <c r="BS4" s="30">
        <f>Casos!BS4-Altas!BK4-Fallecidos!BI4</f>
        <v>5237</v>
      </c>
      <c r="BT4" s="30">
        <f>Casos!BT4-Altas!BL4-Fallecidos!BJ4</f>
        <v>5300</v>
      </c>
      <c r="BU4" s="30">
        <f>Casos!BU4-Altas!BM4-Fallecidos!BK4</f>
        <v>5353</v>
      </c>
      <c r="BV4" s="30">
        <f>Casos!BV4-Altas!BN4-Fallecidos!BL4</f>
        <v>5379</v>
      </c>
      <c r="BW4" s="30">
        <f>Casos!BW4-Altas!BO4-Fallecidos!BM4</f>
        <v>5399</v>
      </c>
      <c r="BX4" s="30"/>
      <c r="BY4" s="30"/>
      <c r="BZ4" s="30"/>
      <c r="CA4" s="30"/>
    </row>
    <row r="5" spans="1:79" x14ac:dyDescent="0.3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30">
        <f>Casos!BD5-Altas!AV5-Fallecidos!AT5</f>
        <v>2367</v>
      </c>
      <c r="BE5" s="30">
        <f>Casos!BE5-Altas!AW5-Fallecidos!AU5</f>
        <v>2404</v>
      </c>
      <c r="BF5" s="30">
        <f>Casos!BF5-Altas!AX5-Fallecidos!AV5</f>
        <v>2467</v>
      </c>
      <c r="BG5" s="30">
        <f>Casos!BG5-Altas!AY5-Fallecidos!AW5</f>
        <v>2486</v>
      </c>
      <c r="BH5" s="30">
        <f>Casos!BH5-Altas!AZ5-Fallecidos!AX5</f>
        <v>2511</v>
      </c>
      <c r="BI5" s="30">
        <f>Casos!BI5-Altas!BA5-Fallecidos!AY5</f>
        <v>2573</v>
      </c>
      <c r="BJ5" s="30">
        <f>Casos!BJ5-Altas!BB5-Fallecidos!AZ5</f>
        <v>2623</v>
      </c>
      <c r="BK5" s="30">
        <f>Casos!BK5-Altas!BC5-Fallecidos!BA5</f>
        <v>2680</v>
      </c>
      <c r="BL5" s="30">
        <f>Casos!BL5-Altas!BD5-Fallecidos!BB5</f>
        <v>2777</v>
      </c>
      <c r="BM5" s="30">
        <f>Casos!BM5-Altas!BE5-Fallecidos!BC5</f>
        <v>2789</v>
      </c>
      <c r="BN5" s="30">
        <f>Casos!BN5-Altas!BF5-Fallecidos!BD5</f>
        <v>2803</v>
      </c>
      <c r="BO5" s="30">
        <f>Casos!BO5-Altas!BG5-Fallecidos!BE5</f>
        <v>2831</v>
      </c>
      <c r="BP5" s="30">
        <f>Casos!BP5-Altas!BH5-Fallecidos!BF5</f>
        <v>2917</v>
      </c>
      <c r="BQ5" s="30">
        <f>Casos!BQ5-Altas!BI5-Fallecidos!BG5</f>
        <v>2956</v>
      </c>
      <c r="BR5" s="30">
        <f>Casos!BR5-Altas!BJ5-Fallecidos!BH5</f>
        <v>3015</v>
      </c>
      <c r="BS5" s="30">
        <f>Casos!BS5-Altas!BK5-Fallecidos!BI5</f>
        <v>3100</v>
      </c>
      <c r="BT5" s="30">
        <f>Casos!BT5-Altas!BL5-Fallecidos!BJ5</f>
        <v>3131</v>
      </c>
      <c r="BU5" s="30">
        <f>Casos!BU5-Altas!BM5-Fallecidos!BK5</f>
        <v>3133</v>
      </c>
      <c r="BV5" s="30">
        <f>Casos!BV5-Altas!BN5-Fallecidos!BL5</f>
        <v>3131</v>
      </c>
      <c r="BW5" s="30">
        <f>Casos!BW5-Altas!BO5-Fallecidos!BM5</f>
        <v>3173</v>
      </c>
      <c r="BX5" s="30"/>
      <c r="BY5" s="30"/>
      <c r="BZ5" s="30"/>
      <c r="CA5" s="20"/>
    </row>
    <row r="6" spans="1:79" x14ac:dyDescent="0.3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30">
        <f>Casos!BD6-Altas!AV6-Fallecidos!AT6</f>
        <v>2212</v>
      </c>
      <c r="BE6" s="30">
        <f>Casos!BE6-Altas!AW6-Fallecidos!AU6</f>
        <v>2249</v>
      </c>
      <c r="BF6" s="30">
        <f>Casos!BF6-Altas!AX6-Fallecidos!AV6</f>
        <v>2309</v>
      </c>
      <c r="BG6" s="30">
        <f>Casos!BG6-Altas!AY6-Fallecidos!AW6</f>
        <v>2390</v>
      </c>
      <c r="BH6" s="30">
        <f>Casos!BH6-Altas!AZ6-Fallecidos!AX6</f>
        <v>2427</v>
      </c>
      <c r="BI6" s="30">
        <f>Casos!BI6-Altas!BA6-Fallecidos!AY6</f>
        <v>2408</v>
      </c>
      <c r="BJ6" s="30">
        <f>Casos!BJ6-Altas!BB6-Fallecidos!AZ6</f>
        <v>2433</v>
      </c>
      <c r="BK6" s="30">
        <f>Casos!BK6-Altas!BC6-Fallecidos!BA6</f>
        <v>2498</v>
      </c>
      <c r="BL6" s="30">
        <f>Casos!BL6-Altas!BD6-Fallecidos!BB6</f>
        <v>2601</v>
      </c>
      <c r="BM6" s="30">
        <f>Casos!BM6-Altas!BE6-Fallecidos!BC6</f>
        <v>2612</v>
      </c>
      <c r="BN6" s="30">
        <f>Casos!BN6-Altas!BF6-Fallecidos!BD6</f>
        <v>2607</v>
      </c>
      <c r="BO6" s="30">
        <f>Casos!BO6-Altas!BG6-Fallecidos!BE6</f>
        <v>2580</v>
      </c>
      <c r="BP6" s="30">
        <f>Casos!BP6-Altas!BH6-Fallecidos!BF6</f>
        <v>2593</v>
      </c>
      <c r="BQ6" s="30">
        <f>Casos!BQ6-Altas!BI6-Fallecidos!BG6</f>
        <v>2606</v>
      </c>
      <c r="BR6" s="30">
        <f>Casos!BR6-Altas!BJ6-Fallecidos!BH6</f>
        <v>2628</v>
      </c>
      <c r="BS6" s="30">
        <f>Casos!BS6-Altas!BK6-Fallecidos!BI6</f>
        <v>2649</v>
      </c>
      <c r="BT6" s="30">
        <f>Casos!BT6-Altas!BL6-Fallecidos!BJ6</f>
        <v>2708</v>
      </c>
      <c r="BU6" s="30">
        <f>Casos!BU6-Altas!BM6-Fallecidos!BK6</f>
        <v>2734</v>
      </c>
      <c r="BV6" s="30">
        <f>Casos!BV6-Altas!BN6-Fallecidos!BL6</f>
        <v>2742</v>
      </c>
      <c r="BW6" s="30">
        <f>Casos!BW6-Altas!BO6-Fallecidos!BM6</f>
        <v>2758</v>
      </c>
      <c r="BX6" s="30"/>
      <c r="BY6" s="30"/>
      <c r="BZ6" s="30"/>
      <c r="CA6" s="20"/>
    </row>
    <row r="7" spans="1:79" x14ac:dyDescent="0.3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30">
        <f>Casos!BD7-Altas!AV7-Fallecidos!AT7</f>
        <v>1063</v>
      </c>
      <c r="BE7" s="30">
        <f>Casos!BE7-Altas!AW7-Fallecidos!AU7</f>
        <v>1126</v>
      </c>
      <c r="BF7" s="30">
        <f>Casos!BF7-Altas!AX7-Fallecidos!AV7</f>
        <v>1170</v>
      </c>
      <c r="BG7" s="30">
        <f>Casos!BG7-Altas!AY7-Fallecidos!AW7</f>
        <v>1191</v>
      </c>
      <c r="BH7" s="30">
        <f>Casos!BH7-Altas!AZ7-Fallecidos!AX7</f>
        <v>1206</v>
      </c>
      <c r="BI7" s="30">
        <f>Casos!BI7-Altas!BA7-Fallecidos!AY7</f>
        <v>1222</v>
      </c>
      <c r="BJ7" s="30">
        <f>Casos!BJ7-Altas!BB7-Fallecidos!AZ7</f>
        <v>1247</v>
      </c>
      <c r="BK7" s="30">
        <f>Casos!BK7-Altas!BC7-Fallecidos!BA7</f>
        <v>1288</v>
      </c>
      <c r="BL7" s="30">
        <f>Casos!BL7-Altas!BD7-Fallecidos!BB7</f>
        <v>1295</v>
      </c>
      <c r="BM7" s="30">
        <f>Casos!BM7-Altas!BE7-Fallecidos!BC7</f>
        <v>1365</v>
      </c>
      <c r="BN7" s="30">
        <f>Casos!BN7-Altas!BF7-Fallecidos!BD7</f>
        <v>1423</v>
      </c>
      <c r="BO7" s="30">
        <f>Casos!BO7-Altas!BG7-Fallecidos!BE7</f>
        <v>1431</v>
      </c>
      <c r="BP7" s="30">
        <f>Casos!BP7-Altas!BH7-Fallecidos!BF7</f>
        <v>1475</v>
      </c>
      <c r="BQ7" s="30">
        <f>Casos!BQ7-Altas!BI7-Fallecidos!BG7</f>
        <v>1510</v>
      </c>
      <c r="BR7" s="30">
        <f>Casos!BR7-Altas!BJ7-Fallecidos!BH7</f>
        <v>1531</v>
      </c>
      <c r="BS7" s="30">
        <f>Casos!BS7-Altas!BK7-Fallecidos!BI7</f>
        <v>1542</v>
      </c>
      <c r="BT7" s="30">
        <f>Casos!BT7-Altas!BL7-Fallecidos!BJ7</f>
        <v>1595</v>
      </c>
      <c r="BU7" s="30">
        <f>Casos!BU7-Altas!BM7-Fallecidos!BK7</f>
        <v>1601</v>
      </c>
      <c r="BV7" s="30">
        <f>Casos!BV7-Altas!BN7-Fallecidos!BL7</f>
        <v>1604</v>
      </c>
      <c r="BW7" s="30">
        <f>Casos!BW7-Altas!BO7-Fallecidos!BM7</f>
        <v>1603</v>
      </c>
      <c r="BX7" s="30"/>
      <c r="BY7" s="30"/>
      <c r="BZ7" s="30"/>
      <c r="CA7" s="20"/>
    </row>
    <row r="8" spans="1:79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30">
        <f>Casos!BD8-Altas!AV8-Fallecidos!AT8</f>
        <v>838</v>
      </c>
      <c r="BE8" s="30">
        <f>Casos!BE8-Altas!AW8-Fallecidos!AU8</f>
        <v>897</v>
      </c>
      <c r="BF8" s="30">
        <f>Casos!BF8-Altas!AX8-Fallecidos!AV8</f>
        <v>895</v>
      </c>
      <c r="BG8" s="30">
        <f>Casos!BG8-Altas!AY8-Fallecidos!AW8</f>
        <v>924</v>
      </c>
      <c r="BH8" s="30">
        <f>Casos!BH8-Altas!AZ8-Fallecidos!AX8</f>
        <v>1000</v>
      </c>
      <c r="BI8" s="30">
        <f>Casos!BI8-Altas!BA8-Fallecidos!AY8</f>
        <v>1030</v>
      </c>
      <c r="BJ8" s="30">
        <f>Casos!BJ8-Altas!BB8-Fallecidos!AZ8</f>
        <v>1029</v>
      </c>
      <c r="BK8" s="30">
        <f>Casos!BK8-Altas!BC8-Fallecidos!BA8</f>
        <v>1143</v>
      </c>
      <c r="BL8" s="30">
        <f>Casos!BL8-Altas!BD8-Fallecidos!BB8</f>
        <v>1269</v>
      </c>
      <c r="BM8" s="30">
        <f>Casos!BM8-Altas!BE8-Fallecidos!BC8</f>
        <v>1309</v>
      </c>
      <c r="BN8" s="30">
        <f>Casos!BN8-Altas!BF8-Fallecidos!BD8</f>
        <v>1390</v>
      </c>
      <c r="BO8" s="30">
        <f>Casos!BO8-Altas!BG8-Fallecidos!BE8</f>
        <v>1444</v>
      </c>
      <c r="BP8" s="30">
        <f>Casos!BP8-Altas!BH8-Fallecidos!BF8</f>
        <v>1627</v>
      </c>
      <c r="BQ8" s="30">
        <f>Casos!BQ8-Altas!BI8-Fallecidos!BG8</f>
        <v>1808</v>
      </c>
      <c r="BR8" s="30">
        <f>Casos!BR8-Altas!BJ8-Fallecidos!BH8</f>
        <v>1869</v>
      </c>
      <c r="BS8" s="30">
        <f>Casos!BS8-Altas!BK8-Fallecidos!BI8</f>
        <v>1965</v>
      </c>
      <c r="BT8" s="30">
        <f>Casos!BT8-Altas!BL8-Fallecidos!BJ8</f>
        <v>2040</v>
      </c>
      <c r="BU8" s="30">
        <f>Casos!BU8-Altas!BM8-Fallecidos!BK8</f>
        <v>2090</v>
      </c>
      <c r="BV8" s="30">
        <f>Casos!BV8-Altas!BN8-Fallecidos!BL8</f>
        <v>2203</v>
      </c>
      <c r="BW8" s="30">
        <f>Casos!BW8-Altas!BO8-Fallecidos!BM8</f>
        <v>2212</v>
      </c>
      <c r="BX8" s="54"/>
      <c r="BY8" s="54"/>
      <c r="BZ8" s="54"/>
      <c r="CA8" s="44"/>
    </row>
    <row r="9" spans="1:79" ht="15" thickBot="1" x14ac:dyDescent="0.35">
      <c r="A9" s="45" t="s">
        <v>6</v>
      </c>
      <c r="B9" s="46">
        <f>SUM(Casos!B4:B8)</f>
        <v>1</v>
      </c>
      <c r="C9" s="46">
        <f>SUM(Casos!C4:C8)</f>
        <v>3</v>
      </c>
      <c r="D9" s="46">
        <f>SUM(Casos!D4:D8)</f>
        <v>6</v>
      </c>
      <c r="E9" s="46">
        <f>SUM(Casos!E4:E8)</f>
        <v>12</v>
      </c>
      <c r="F9" s="46">
        <f>SUM(Casos!F4:F8)</f>
        <v>13</v>
      </c>
      <c r="G9" s="46">
        <f>SUM(Casos!G4:G8)</f>
        <v>15</v>
      </c>
      <c r="H9" s="46">
        <f>SUM(Casos!H4:H8)</f>
        <v>16</v>
      </c>
      <c r="I9" s="46">
        <f>SUM(Casos!I4:I8)</f>
        <v>21</v>
      </c>
      <c r="J9" s="46">
        <f>SUM(Casos!J4:J8)-Altas!B9</f>
        <v>24</v>
      </c>
      <c r="K9" s="46">
        <f>SUM(Casos!K4:K8)-Altas!C9</f>
        <v>37</v>
      </c>
      <c r="L9" s="46">
        <f>SUM(Casos!L4:L8)-Altas!D9</f>
        <v>69</v>
      </c>
      <c r="M9" s="46">
        <f>SUM(Casos!M4:M8)-Altas!E9-SUM(Fallecidos!C4:C8)</f>
        <v>170</v>
      </c>
      <c r="N9" s="46">
        <f>SUM(Casos!N4:N8)-Altas!F9-SUM(Fallecidos!D4:D8)</f>
        <v>192</v>
      </c>
      <c r="O9" s="46">
        <f>SUM(Casos!O4:O8)-Altas!G9-SUM(Fallecidos!E4:E8)</f>
        <v>278</v>
      </c>
      <c r="P9" s="46">
        <f>SUM(Casos!P4:P8)-Altas!H9-SUM(Fallecidos!F4:F8)</f>
        <v>386</v>
      </c>
      <c r="Q9" s="46">
        <f>SUM(Casos!Q4:Q8)-Altas!I9-SUM(Fallecidos!G4:G8)</f>
        <v>538</v>
      </c>
      <c r="R9" s="46">
        <f>SUM(Casos!R4:R8)-Altas!J9-SUM(Fallecidos!H4:H8)</f>
        <v>627</v>
      </c>
      <c r="S9" s="46">
        <f>SUM(Casos!S4:S8)-Altas!K9-SUM(Fallecidos!I4:I8)</f>
        <v>744</v>
      </c>
      <c r="T9" s="46">
        <f>SUM(Casos!T4:T8)-Altas!L9-SUM(Fallecidos!J4:J8)</f>
        <v>955</v>
      </c>
      <c r="U9" s="46">
        <f>SUM(Casos!U4:U8)-Altas!M9-SUM(Fallecidos!K4:K8)</f>
        <v>1312</v>
      </c>
      <c r="V9" s="46">
        <f>SUM(Casos!V4:V8)-Altas!N9-SUM(Fallecidos!L4:L8)</f>
        <v>1669</v>
      </c>
      <c r="W9" s="46"/>
      <c r="X9" s="46">
        <f>Casos!X9-Altas!P9-SUM(Fallecidos!N4:N8)</f>
        <v>1852</v>
      </c>
      <c r="Y9" s="46">
        <f>Casos!Y9-Altas!Q9-SUM(Fallecidos!O4:O8)</f>
        <v>2196</v>
      </c>
      <c r="Z9" s="46">
        <f>SUM(Casos!Z4:Z8)-Altas!R9-SUM(Fallecidos!P4:P8)</f>
        <v>2446</v>
      </c>
      <c r="AA9" s="46">
        <f>SUM(Casos!AA4:AA8)-Altas!S9-SUM(Fallecidos!Q4:Q8)</f>
        <v>2972</v>
      </c>
      <c r="AB9" s="46">
        <f>SUM(Casos!AB4:AB8)-Altas!T9-SUM(Fallecidos!R4:R8)</f>
        <v>3414</v>
      </c>
      <c r="AC9" s="46">
        <f>SUM(Casos!AC4:AC8)-Altas!U9-SUM(Fallecidos!S4:S8)</f>
        <v>3867</v>
      </c>
      <c r="AD9" s="46">
        <f>SUM(Casos!AD4:AD8)-Altas!V9-SUM(Fallecidos!T4:T8)</f>
        <v>4471</v>
      </c>
      <c r="AE9" s="46">
        <f>SUM(Casos!AE4:AE8)-Altas!W9-SUM(Fallecidos!U4:U8)</f>
        <v>4984</v>
      </c>
      <c r="AF9" s="46">
        <f>SUM(Casos!AF4:AF8)-Altas!X9-SUM(Fallecidos!V4:V8)</f>
        <v>5420</v>
      </c>
      <c r="AG9" s="46">
        <f>SUM(Casos!AG4:AG8)-Altas!Y9-SUM(Fallecidos!W4:W8)</f>
        <v>5876</v>
      </c>
      <c r="AH9" s="46">
        <f>SUM(Casos!AH4:AH8)-Altas!Z9-SUM(Fallecidos!X4:X8)</f>
        <v>6334</v>
      </c>
      <c r="AI9" s="46">
        <f>SUM(Casos!AI4:AI8)-Altas!AA9-SUM(Fallecidos!Y4:Y8)</f>
        <v>7028</v>
      </c>
      <c r="AJ9" s="46">
        <f>SUM(Casos!AJ4:AJ8)-Altas!AB9-SUM(Fallecidos!Z4:Z8)</f>
        <v>7678</v>
      </c>
      <c r="AK9" s="46">
        <f>SUM(Casos!AK4:AK8)-Altas!AC9-SUM(Fallecidos!AA4:AA8)</f>
        <v>7827</v>
      </c>
      <c r="AL9" s="46">
        <f>SUM(Casos!AL4:AL8)-Altas!AD9-SUM(Fallecidos!AB4:AB8)</f>
        <v>8211</v>
      </c>
      <c r="AM9" s="46">
        <f>SUM(Casos!AM4:AM8)-Altas!AE9-SUM(Fallecidos!AC4:AC8)</f>
        <v>8547</v>
      </c>
      <c r="AN9" s="46">
        <f>SUM(Casos!AN4:AN8)-Altas!AF9-SUM(Fallecidos!AD4:AD8)</f>
        <v>8976</v>
      </c>
      <c r="AO9" s="46">
        <f>SUM(Casos!AO4:AO8)-Altas!AG9-SUM(Fallecidos!AE4:AE8)</f>
        <v>9401</v>
      </c>
      <c r="AP9" s="46">
        <f>SUM(Casos!AP4:AP8)-Altas!AH9-SUM(Fallecidos!AF4:AF8)</f>
        <v>9650</v>
      </c>
      <c r="AQ9" s="46">
        <f>SUM(Casos!AQ4:AQ8)-Altas!AI9-SUM(Fallecidos!AG4:AG8)</f>
        <v>9768</v>
      </c>
      <c r="AR9" s="46">
        <f>SUM(Casos!AR4:AR8)-Altas!AJ9-SUM(Fallecidos!AH4:AH8)</f>
        <v>9790</v>
      </c>
      <c r="AS9" s="46">
        <f>SUM(Casos!AS4:AS8)-Altas!AK9-SUM(Fallecidos!AI4:AI8)</f>
        <v>9896</v>
      </c>
      <c r="AT9" s="46">
        <f>SUM(Casos!AT4:AT8)-Altas!AL9-SUM(Fallecidos!AJ4:AJ8)</f>
        <v>9672</v>
      </c>
      <c r="AU9" s="46">
        <f>SUM(Casos!AU4:AU8)-Altas!AM9-SUM(Fallecidos!AK4:AK8)</f>
        <v>9927</v>
      </c>
      <c r="AV9" s="46">
        <f>SUM(Casos!AV4:AV8)-Altas!AN9-SUM(Fallecidos!AL4:AL8)</f>
        <v>9977</v>
      </c>
      <c r="AW9" s="46">
        <f>SUM(Casos!AW4:AW8)-Altas!AO9-SUM(Fallecidos!AM4:AM8)</f>
        <v>10545</v>
      </c>
      <c r="AX9" s="46">
        <f>SUM(Casos!AX4:AX8)-Altas!AP9-SUM(Fallecidos!AN4:AN8)</f>
        <v>10598</v>
      </c>
      <c r="AY9" s="46">
        <f>SUM(Casos!AY4:AY8)-Altas!AQ9-SUM(Fallecidos!AO4:AO8)</f>
        <v>10699</v>
      </c>
      <c r="AZ9" s="46">
        <f>SUM(Casos!AZ4:AZ8)-Altas!AR9-SUM(Fallecidos!AP4:AP8)</f>
        <v>10597</v>
      </c>
      <c r="BA9" s="46">
        <f>SUM(Casos!BA4:BA8)-Altas!AS9-SUM(Fallecidos!AQ4:AQ8)</f>
        <v>10728</v>
      </c>
      <c r="BB9" s="46">
        <f>SUM(Casos!BB4:BB8)-Altas!AT9-SUM(Fallecidos!AR4:AR8)</f>
        <v>10844</v>
      </c>
      <c r="BC9" s="46">
        <f>SUM(Casos!BC4:BC8)-Altas!AU9-SUM(Fallecidos!AS4:AS8)</f>
        <v>10792</v>
      </c>
      <c r="BD9" s="46">
        <f>SUM(Casos!BD4:BD8)-SUM(Altas!AV4:AV8)-SUM(Fallecidos!AT4:AT8)</f>
        <v>11016</v>
      </c>
      <c r="BE9" s="46">
        <f>SUM(Casos!BE4:BE8)-SUM(Altas!AW4:AW8)-SUM(Fallecidos!AU4:AU8)</f>
        <v>11357</v>
      </c>
      <c r="BF9" s="46">
        <f>SUM(Casos!BF4:BF8)-SUM(Altas!AX4:AX8)-SUM(Fallecidos!AV4:AV8)</f>
        <v>11469</v>
      </c>
      <c r="BG9" s="46">
        <f>SUM(Casos!BG4:BG8)-SUM(Altas!AY4:AY8)-SUM(Fallecidos!AW4:AW8)</f>
        <v>11639</v>
      </c>
      <c r="BH9" s="46">
        <f>SUM(Casos!BH4:BH8)-SUM(Altas!AZ4:AZ8)-SUM(Fallecidos!AX4:AX8)</f>
        <v>11816</v>
      </c>
      <c r="BI9" s="46">
        <f>SUM(Casos!BI4:BI8)-SUM(Altas!BA4:BA8)-SUM(Fallecidos!AY4:AY8)</f>
        <v>11977</v>
      </c>
      <c r="BJ9" s="46">
        <f>SUM(Casos!BJ4:BJ8)-SUM(Altas!BB4:BB8)-SUM(Fallecidos!AZ4:AZ8)</f>
        <v>12096</v>
      </c>
      <c r="BK9" s="46">
        <f>SUM(Casos!BK4:BK8)-SUM(Altas!BC4:BC8)-SUM(Fallecidos!BA4:BA8)</f>
        <v>12403</v>
      </c>
      <c r="BL9" s="46">
        <f>SUM(Casos!BL4:BL8)-SUM(Altas!BD4:BD8)-SUM(Fallecidos!BB4:BB8)</f>
        <v>12787</v>
      </c>
      <c r="BM9" s="46">
        <f>SUM(Casos!BM4:BM8)-SUM(Altas!BE4:BE8)-SUM(Fallecidos!BC4:BC8)</f>
        <v>12953</v>
      </c>
      <c r="BN9" s="46">
        <f>SUM(Casos!BN4:BN8)-SUM(Altas!BF4:BF8)-SUM(Fallecidos!BD4:BD8)</f>
        <v>13127</v>
      </c>
      <c r="BO9" s="46">
        <f>SUM(Casos!BO4:BO8)-SUM(Altas!BG4:BG8)-SUM(Fallecidos!BE4:BE8)</f>
        <v>13216</v>
      </c>
      <c r="BP9" s="46">
        <f>SUM(Casos!BP4:BP8)-SUM(Altas!BH4:BH8)-SUM(Fallecidos!BF4:BF8)</f>
        <v>13657</v>
      </c>
      <c r="BQ9" s="46">
        <f>SUM(Casos!BQ4:BQ8)-SUM(Altas!BI4:BI8)-SUM(Fallecidos!BG4:BG8)</f>
        <v>13995</v>
      </c>
      <c r="BR9" s="46">
        <f>SUM(Casos!BR4:BR8)-SUM(Altas!BJ4:BJ8)-SUM(Fallecidos!BH4:BH8)</f>
        <v>14214</v>
      </c>
      <c r="BS9" s="46">
        <f>SUM(Casos!BS4:BS8)-SUM(Altas!BK4:BK8)-SUM(Fallecidos!BI4:BI8)</f>
        <v>14493</v>
      </c>
      <c r="BT9" s="46">
        <f>SUM(Casos!BT4:BT8)-SUM(Altas!BL4:BL8)-SUM(Fallecidos!BJ4:BJ8)</f>
        <v>14774</v>
      </c>
      <c r="BU9" s="46">
        <f>SUM(Casos!BU4:BU8)-SUM(Altas!BM4:BM8)-SUM(Fallecidos!BK4:BK8)</f>
        <v>14911</v>
      </c>
      <c r="BV9" s="46">
        <f>SUM(Casos!BV4:BV8)-SUM(Altas!BN4:BN8)-SUM(Fallecidos!BL4:BL8)</f>
        <v>15059</v>
      </c>
      <c r="BW9" s="46">
        <f>SUM(Casos!BW4:BW8)-SUM(Altas!BO4:BO8)-SUM(Fallecidos!BM4:BM8)</f>
        <v>15145</v>
      </c>
      <c r="BX9" s="46"/>
      <c r="BY9" s="46"/>
      <c r="BZ9" s="46"/>
      <c r="CA9" s="46"/>
    </row>
    <row r="12" spans="1:79" ht="15" thickBot="1" x14ac:dyDescent="0.35">
      <c r="A12" s="35" t="s">
        <v>106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</row>
    <row r="13" spans="1:79" ht="15" thickTop="1" x14ac:dyDescent="0.3">
      <c r="A13" s="28" t="s">
        <v>3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>
        <f t="shared" ref="AA13:BW18" si="0">BE4-BD4</f>
        <v>145</v>
      </c>
      <c r="BF13" s="30">
        <f t="shared" si="0"/>
        <v>-53</v>
      </c>
      <c r="BG13" s="30">
        <f t="shared" si="0"/>
        <v>20</v>
      </c>
      <c r="BH13" s="30">
        <f t="shared" si="0"/>
        <v>24</v>
      </c>
      <c r="BI13" s="30">
        <f t="shared" si="0"/>
        <v>72</v>
      </c>
      <c r="BJ13" s="30">
        <f t="shared" si="0"/>
        <v>20</v>
      </c>
      <c r="BK13" s="30">
        <f t="shared" si="0"/>
        <v>30</v>
      </c>
      <c r="BL13" s="30">
        <f t="shared" si="0"/>
        <v>51</v>
      </c>
      <c r="BM13" s="30">
        <f t="shared" si="0"/>
        <v>33</v>
      </c>
      <c r="BN13" s="30">
        <f t="shared" si="0"/>
        <v>26</v>
      </c>
      <c r="BO13" s="30">
        <f t="shared" si="0"/>
        <v>26</v>
      </c>
      <c r="BP13" s="30">
        <f t="shared" si="0"/>
        <v>115</v>
      </c>
      <c r="BQ13" s="30">
        <f t="shared" si="0"/>
        <v>70</v>
      </c>
      <c r="BR13" s="30">
        <f t="shared" si="0"/>
        <v>56</v>
      </c>
      <c r="BS13" s="30">
        <f t="shared" si="0"/>
        <v>66</v>
      </c>
      <c r="BT13" s="30">
        <f t="shared" si="0"/>
        <v>63</v>
      </c>
      <c r="BU13" s="30">
        <f t="shared" si="0"/>
        <v>53</v>
      </c>
      <c r="BV13" s="30">
        <f t="shared" si="0"/>
        <v>26</v>
      </c>
      <c r="BW13" s="30">
        <f t="shared" si="0"/>
        <v>20</v>
      </c>
      <c r="BX13" s="30"/>
      <c r="BY13" s="30"/>
      <c r="BZ13" s="30"/>
      <c r="CA13" s="30"/>
    </row>
    <row r="14" spans="1:79" x14ac:dyDescent="0.3">
      <c r="A14" s="14" t="s">
        <v>2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>
        <f t="shared" si="0"/>
        <v>37</v>
      </c>
      <c r="BF14" s="20">
        <f t="shared" si="0"/>
        <v>63</v>
      </c>
      <c r="BG14" s="20">
        <f t="shared" si="0"/>
        <v>19</v>
      </c>
      <c r="BH14" s="20">
        <f t="shared" si="0"/>
        <v>25</v>
      </c>
      <c r="BI14" s="20">
        <f t="shared" si="0"/>
        <v>62</v>
      </c>
      <c r="BJ14" s="20">
        <f t="shared" si="0"/>
        <v>50</v>
      </c>
      <c r="BK14" s="20">
        <f t="shared" si="0"/>
        <v>57</v>
      </c>
      <c r="BL14" s="20">
        <f t="shared" si="0"/>
        <v>97</v>
      </c>
      <c r="BM14" s="20">
        <f t="shared" si="0"/>
        <v>12</v>
      </c>
      <c r="BN14" s="20">
        <f t="shared" si="0"/>
        <v>14</v>
      </c>
      <c r="BO14" s="20">
        <f t="shared" si="0"/>
        <v>28</v>
      </c>
      <c r="BP14" s="20">
        <f t="shared" si="0"/>
        <v>86</v>
      </c>
      <c r="BQ14" s="20">
        <f t="shared" si="0"/>
        <v>39</v>
      </c>
      <c r="BR14" s="20">
        <f t="shared" si="0"/>
        <v>59</v>
      </c>
      <c r="BS14" s="20">
        <f t="shared" si="0"/>
        <v>85</v>
      </c>
      <c r="BT14" s="20">
        <f t="shared" si="0"/>
        <v>31</v>
      </c>
      <c r="BU14" s="20">
        <f t="shared" si="0"/>
        <v>2</v>
      </c>
      <c r="BV14" s="20">
        <f t="shared" si="0"/>
        <v>-2</v>
      </c>
      <c r="BW14" s="20">
        <f t="shared" si="0"/>
        <v>42</v>
      </c>
      <c r="BX14" s="20"/>
      <c r="BY14" s="20"/>
      <c r="BZ14" s="20"/>
      <c r="CA14" s="20"/>
    </row>
    <row r="15" spans="1:79" x14ac:dyDescent="0.3">
      <c r="A15" s="14" t="s">
        <v>4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>
        <f t="shared" si="0"/>
        <v>37</v>
      </c>
      <c r="BF15" s="20">
        <f t="shared" si="0"/>
        <v>60</v>
      </c>
      <c r="BG15" s="20">
        <f t="shared" si="0"/>
        <v>81</v>
      </c>
      <c r="BH15" s="20">
        <f t="shared" si="0"/>
        <v>37</v>
      </c>
      <c r="BI15" s="20">
        <f t="shared" si="0"/>
        <v>-19</v>
      </c>
      <c r="BJ15" s="20">
        <f t="shared" si="0"/>
        <v>25</v>
      </c>
      <c r="BK15" s="20">
        <f t="shared" si="0"/>
        <v>65</v>
      </c>
      <c r="BL15" s="20">
        <f t="shared" si="0"/>
        <v>103</v>
      </c>
      <c r="BM15" s="20">
        <f t="shared" si="0"/>
        <v>11</v>
      </c>
      <c r="BN15" s="20">
        <f t="shared" si="0"/>
        <v>-5</v>
      </c>
      <c r="BO15" s="20">
        <f t="shared" si="0"/>
        <v>-27</v>
      </c>
      <c r="BP15" s="20">
        <f t="shared" si="0"/>
        <v>13</v>
      </c>
      <c r="BQ15" s="20">
        <f t="shared" si="0"/>
        <v>13</v>
      </c>
      <c r="BR15" s="20">
        <f t="shared" si="0"/>
        <v>22</v>
      </c>
      <c r="BS15" s="20">
        <f t="shared" si="0"/>
        <v>21</v>
      </c>
      <c r="BT15" s="20">
        <f t="shared" si="0"/>
        <v>59</v>
      </c>
      <c r="BU15" s="20">
        <f t="shared" si="0"/>
        <v>26</v>
      </c>
      <c r="BV15" s="20">
        <f t="shared" si="0"/>
        <v>8</v>
      </c>
      <c r="BW15" s="20">
        <f t="shared" si="0"/>
        <v>16</v>
      </c>
      <c r="BX15" s="20"/>
      <c r="BY15" s="20"/>
      <c r="BZ15" s="20"/>
      <c r="CA15" s="20"/>
    </row>
    <row r="16" spans="1:79" x14ac:dyDescent="0.3">
      <c r="A16" s="14" t="s">
        <v>1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>
        <f t="shared" si="0"/>
        <v>63</v>
      </c>
      <c r="BF16" s="20">
        <f t="shared" si="0"/>
        <v>44</v>
      </c>
      <c r="BG16" s="20">
        <f t="shared" si="0"/>
        <v>21</v>
      </c>
      <c r="BH16" s="20">
        <f t="shared" si="0"/>
        <v>15</v>
      </c>
      <c r="BI16" s="20">
        <f t="shared" si="0"/>
        <v>16</v>
      </c>
      <c r="BJ16" s="20">
        <f t="shared" si="0"/>
        <v>25</v>
      </c>
      <c r="BK16" s="20">
        <f t="shared" si="0"/>
        <v>41</v>
      </c>
      <c r="BL16" s="20">
        <f t="shared" si="0"/>
        <v>7</v>
      </c>
      <c r="BM16" s="20">
        <f t="shared" si="0"/>
        <v>70</v>
      </c>
      <c r="BN16" s="20">
        <f t="shared" si="0"/>
        <v>58</v>
      </c>
      <c r="BO16" s="20">
        <f t="shared" si="0"/>
        <v>8</v>
      </c>
      <c r="BP16" s="20">
        <f t="shared" si="0"/>
        <v>44</v>
      </c>
      <c r="BQ16" s="20">
        <f t="shared" si="0"/>
        <v>35</v>
      </c>
      <c r="BR16" s="20">
        <f t="shared" si="0"/>
        <v>21</v>
      </c>
      <c r="BS16" s="20">
        <f t="shared" si="0"/>
        <v>11</v>
      </c>
      <c r="BT16" s="20">
        <f t="shared" si="0"/>
        <v>53</v>
      </c>
      <c r="BU16" s="20">
        <f t="shared" si="0"/>
        <v>6</v>
      </c>
      <c r="BV16" s="20">
        <f t="shared" si="0"/>
        <v>3</v>
      </c>
      <c r="BW16" s="20">
        <f t="shared" si="0"/>
        <v>-1</v>
      </c>
      <c r="BX16" s="20"/>
      <c r="BY16" s="20"/>
      <c r="BZ16" s="20"/>
      <c r="CA16" s="20"/>
    </row>
    <row r="17" spans="1:79" x14ac:dyDescent="0.3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>
        <f t="shared" si="0"/>
        <v>59</v>
      </c>
      <c r="BF17" s="44">
        <f t="shared" si="0"/>
        <v>-2</v>
      </c>
      <c r="BG17" s="44">
        <f t="shared" si="0"/>
        <v>29</v>
      </c>
      <c r="BH17" s="44">
        <f t="shared" si="0"/>
        <v>76</v>
      </c>
      <c r="BI17" s="44">
        <f t="shared" si="0"/>
        <v>30</v>
      </c>
      <c r="BJ17" s="44">
        <f t="shared" si="0"/>
        <v>-1</v>
      </c>
      <c r="BK17" s="44">
        <f t="shared" si="0"/>
        <v>114</v>
      </c>
      <c r="BL17" s="44">
        <f t="shared" si="0"/>
        <v>126</v>
      </c>
      <c r="BM17" s="44">
        <f t="shared" si="0"/>
        <v>40</v>
      </c>
      <c r="BN17" s="44">
        <f t="shared" si="0"/>
        <v>81</v>
      </c>
      <c r="BO17" s="44">
        <f t="shared" si="0"/>
        <v>54</v>
      </c>
      <c r="BP17" s="44">
        <f t="shared" si="0"/>
        <v>183</v>
      </c>
      <c r="BQ17" s="44">
        <f t="shared" si="0"/>
        <v>181</v>
      </c>
      <c r="BR17" s="44">
        <f t="shared" si="0"/>
        <v>61</v>
      </c>
      <c r="BS17" s="44">
        <f t="shared" si="0"/>
        <v>96</v>
      </c>
      <c r="BT17" s="44">
        <f t="shared" si="0"/>
        <v>75</v>
      </c>
      <c r="BU17" s="44">
        <f t="shared" si="0"/>
        <v>50</v>
      </c>
      <c r="BV17" s="44">
        <f t="shared" si="0"/>
        <v>113</v>
      </c>
      <c r="BW17" s="44">
        <f t="shared" si="0"/>
        <v>9</v>
      </c>
      <c r="BX17" s="44"/>
      <c r="BY17" s="44"/>
      <c r="BZ17" s="44"/>
      <c r="CA17" s="44"/>
    </row>
    <row r="18" spans="1:79" ht="15" thickBot="1" x14ac:dyDescent="0.35">
      <c r="A18" s="45" t="s">
        <v>63</v>
      </c>
      <c r="B18" s="46">
        <v>1</v>
      </c>
      <c r="C18" s="46">
        <f t="shared" ref="C18:L18" si="1">C9-B9</f>
        <v>2</v>
      </c>
      <c r="D18" s="46">
        <f t="shared" si="1"/>
        <v>3</v>
      </c>
      <c r="E18" s="46">
        <f t="shared" si="1"/>
        <v>6</v>
      </c>
      <c r="F18" s="46">
        <f t="shared" si="1"/>
        <v>1</v>
      </c>
      <c r="G18" s="46">
        <f t="shared" si="1"/>
        <v>2</v>
      </c>
      <c r="H18" s="46">
        <f t="shared" si="1"/>
        <v>1</v>
      </c>
      <c r="I18" s="46">
        <f t="shared" si="1"/>
        <v>5</v>
      </c>
      <c r="J18" s="46">
        <f t="shared" si="1"/>
        <v>3</v>
      </c>
      <c r="K18" s="46">
        <f t="shared" si="1"/>
        <v>13</v>
      </c>
      <c r="L18" s="46">
        <f t="shared" si="1"/>
        <v>32</v>
      </c>
      <c r="M18" s="46">
        <f t="shared" ref="M18:V18" si="2">M9-L9</f>
        <v>101</v>
      </c>
      <c r="N18" s="46">
        <f t="shared" si="2"/>
        <v>22</v>
      </c>
      <c r="O18" s="46">
        <f t="shared" si="2"/>
        <v>86</v>
      </c>
      <c r="P18" s="46">
        <f t="shared" si="2"/>
        <v>108</v>
      </c>
      <c r="Q18" s="46">
        <f t="shared" si="2"/>
        <v>152</v>
      </c>
      <c r="R18" s="46">
        <f t="shared" si="2"/>
        <v>89</v>
      </c>
      <c r="S18" s="46">
        <f t="shared" si="2"/>
        <v>117</v>
      </c>
      <c r="T18" s="46">
        <f t="shared" si="2"/>
        <v>211</v>
      </c>
      <c r="U18" s="46">
        <f t="shared" si="2"/>
        <v>357</v>
      </c>
      <c r="V18" s="46">
        <f t="shared" si="2"/>
        <v>357</v>
      </c>
      <c r="W18" s="46"/>
      <c r="X18" s="46">
        <f>X9-V9</f>
        <v>183</v>
      </c>
      <c r="Y18" s="46">
        <f t="shared" ref="Y18" si="3">Y9-X9</f>
        <v>344</v>
      </c>
      <c r="Z18" s="46">
        <f t="shared" ref="Z18" si="4">Z9-Y9</f>
        <v>250</v>
      </c>
      <c r="AA18" s="46">
        <f t="shared" si="0"/>
        <v>526</v>
      </c>
      <c r="AB18" s="46">
        <f t="shared" si="0"/>
        <v>442</v>
      </c>
      <c r="AC18" s="46">
        <f t="shared" si="0"/>
        <v>453</v>
      </c>
      <c r="AD18" s="46">
        <f t="shared" si="0"/>
        <v>604</v>
      </c>
      <c r="AE18" s="46">
        <f t="shared" si="0"/>
        <v>513</v>
      </c>
      <c r="AF18" s="46">
        <f t="shared" si="0"/>
        <v>436</v>
      </c>
      <c r="AG18" s="46">
        <f t="shared" si="0"/>
        <v>456</v>
      </c>
      <c r="AH18" s="46">
        <f t="shared" si="0"/>
        <v>458</v>
      </c>
      <c r="AI18" s="46">
        <f t="shared" si="0"/>
        <v>694</v>
      </c>
      <c r="AJ18" s="46">
        <f t="shared" si="0"/>
        <v>650</v>
      </c>
      <c r="AK18" s="46">
        <f t="shared" si="0"/>
        <v>149</v>
      </c>
      <c r="AL18" s="46">
        <f t="shared" si="0"/>
        <v>384</v>
      </c>
      <c r="AM18" s="46">
        <f t="shared" si="0"/>
        <v>336</v>
      </c>
      <c r="AN18" s="46">
        <f t="shared" si="0"/>
        <v>429</v>
      </c>
      <c r="AO18" s="46">
        <f t="shared" si="0"/>
        <v>425</v>
      </c>
      <c r="AP18" s="46">
        <f t="shared" si="0"/>
        <v>249</v>
      </c>
      <c r="AQ18" s="46">
        <f t="shared" si="0"/>
        <v>118</v>
      </c>
      <c r="AR18" s="46">
        <f t="shared" si="0"/>
        <v>22</v>
      </c>
      <c r="AS18" s="46">
        <f t="shared" si="0"/>
        <v>106</v>
      </c>
      <c r="AT18" s="46">
        <f t="shared" si="0"/>
        <v>-224</v>
      </c>
      <c r="AU18" s="46">
        <f t="shared" si="0"/>
        <v>255</v>
      </c>
      <c r="AV18" s="46">
        <f t="shared" si="0"/>
        <v>50</v>
      </c>
      <c r="AW18" s="46">
        <f t="shared" si="0"/>
        <v>568</v>
      </c>
      <c r="AX18" s="46">
        <f t="shared" si="0"/>
        <v>53</v>
      </c>
      <c r="AY18" s="46">
        <f t="shared" si="0"/>
        <v>101</v>
      </c>
      <c r="AZ18" s="46">
        <f t="shared" si="0"/>
        <v>-102</v>
      </c>
      <c r="BA18" s="46">
        <f t="shared" si="0"/>
        <v>131</v>
      </c>
      <c r="BB18" s="46">
        <f t="shared" si="0"/>
        <v>116</v>
      </c>
      <c r="BC18" s="46">
        <f t="shared" si="0"/>
        <v>-52</v>
      </c>
      <c r="BD18" s="46">
        <f t="shared" si="0"/>
        <v>224</v>
      </c>
      <c r="BE18" s="46">
        <f t="shared" si="0"/>
        <v>341</v>
      </c>
      <c r="BF18" s="46">
        <f t="shared" si="0"/>
        <v>112</v>
      </c>
      <c r="BG18" s="46">
        <f t="shared" si="0"/>
        <v>170</v>
      </c>
      <c r="BH18" s="46">
        <f t="shared" si="0"/>
        <v>177</v>
      </c>
      <c r="BI18" s="46">
        <f t="shared" si="0"/>
        <v>161</v>
      </c>
      <c r="BJ18" s="46">
        <f t="shared" si="0"/>
        <v>119</v>
      </c>
      <c r="BK18" s="46">
        <f t="shared" si="0"/>
        <v>307</v>
      </c>
      <c r="BL18" s="46">
        <f t="shared" si="0"/>
        <v>384</v>
      </c>
      <c r="BM18" s="46">
        <f t="shared" si="0"/>
        <v>166</v>
      </c>
      <c r="BN18" s="46">
        <f t="shared" si="0"/>
        <v>174</v>
      </c>
      <c r="BO18" s="46">
        <f t="shared" si="0"/>
        <v>89</v>
      </c>
      <c r="BP18" s="46">
        <f t="shared" si="0"/>
        <v>441</v>
      </c>
      <c r="BQ18" s="46">
        <f t="shared" si="0"/>
        <v>338</v>
      </c>
      <c r="BR18" s="46">
        <f t="shared" si="0"/>
        <v>219</v>
      </c>
      <c r="BS18" s="46">
        <f t="shared" si="0"/>
        <v>279</v>
      </c>
      <c r="BT18" s="46">
        <f t="shared" si="0"/>
        <v>281</v>
      </c>
      <c r="BU18" s="46">
        <f t="shared" si="0"/>
        <v>137</v>
      </c>
      <c r="BV18" s="46">
        <f t="shared" si="0"/>
        <v>148</v>
      </c>
      <c r="BW18" s="46">
        <f t="shared" si="0"/>
        <v>86</v>
      </c>
      <c r="BX18" s="46"/>
      <c r="BY18" s="46"/>
      <c r="BZ18" s="46"/>
      <c r="CA18" s="46"/>
    </row>
    <row r="21" spans="1:79" ht="15" thickBot="1" x14ac:dyDescent="0.35">
      <c r="A21" s="35" t="s">
        <v>104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</row>
    <row r="22" spans="1:79" ht="15" thickTop="1" x14ac:dyDescent="0.3">
      <c r="A22" s="28" t="s">
        <v>3</v>
      </c>
      <c r="B22" s="30"/>
      <c r="C22" s="30"/>
      <c r="D22" s="30"/>
      <c r="E22" s="30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>
        <f t="shared" ref="AB22:BW27" si="5">BE4/BD4-1</f>
        <v>3.1966490299823569E-2</v>
      </c>
      <c r="BF22" s="34">
        <f t="shared" si="5"/>
        <v>-1.132236701559497E-2</v>
      </c>
      <c r="BG22" s="34">
        <f t="shared" si="5"/>
        <v>4.321521175453702E-3</v>
      </c>
      <c r="BH22" s="34">
        <f t="shared" si="5"/>
        <v>5.1635111876076056E-3</v>
      </c>
      <c r="BI22" s="34">
        <f t="shared" si="5"/>
        <v>1.5410958904109595E-2</v>
      </c>
      <c r="BJ22" s="34">
        <f t="shared" si="5"/>
        <v>4.2158516020236458E-3</v>
      </c>
      <c r="BK22" s="34">
        <f t="shared" si="5"/>
        <v>6.297229219143663E-3</v>
      </c>
      <c r="BL22" s="34">
        <f t="shared" si="5"/>
        <v>1.0638297872340496E-2</v>
      </c>
      <c r="BM22" s="34">
        <f t="shared" si="5"/>
        <v>6.8111455108359475E-3</v>
      </c>
      <c r="BN22" s="34">
        <f t="shared" si="5"/>
        <v>5.3300533005329331E-3</v>
      </c>
      <c r="BO22" s="34">
        <f t="shared" si="5"/>
        <v>5.3017944535074246E-3</v>
      </c>
      <c r="BP22" s="34">
        <f t="shared" si="5"/>
        <v>2.33265720081135E-2</v>
      </c>
      <c r="BQ22" s="34">
        <f t="shared" si="5"/>
        <v>1.3875123885034757E-2</v>
      </c>
      <c r="BR22" s="34">
        <f t="shared" si="5"/>
        <v>1.0948191593352918E-2</v>
      </c>
      <c r="BS22" s="34">
        <f t="shared" si="5"/>
        <v>1.2763488686907687E-2</v>
      </c>
      <c r="BT22" s="34">
        <f t="shared" si="5"/>
        <v>1.2029788046591605E-2</v>
      </c>
      <c r="BU22" s="34">
        <f t="shared" si="5"/>
        <v>1.0000000000000009E-2</v>
      </c>
      <c r="BV22" s="34">
        <f t="shared" si="5"/>
        <v>4.8570894825330502E-3</v>
      </c>
      <c r="BW22" s="34">
        <f t="shared" si="5"/>
        <v>3.7181632273657339E-3</v>
      </c>
      <c r="BX22" s="34"/>
      <c r="BY22" s="34"/>
      <c r="BZ22" s="34"/>
      <c r="CA22" s="34"/>
    </row>
    <row r="23" spans="1:79" x14ac:dyDescent="0.3">
      <c r="A23" s="14" t="s">
        <v>2</v>
      </c>
      <c r="B23" s="2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>
        <f t="shared" si="5"/>
        <v>1.5631601182932053E-2</v>
      </c>
      <c r="BF23" s="26">
        <f t="shared" si="5"/>
        <v>2.6206322795341075E-2</v>
      </c>
      <c r="BG23" s="26">
        <f t="shared" si="5"/>
        <v>7.7016619375760431E-3</v>
      </c>
      <c r="BH23" s="26">
        <f t="shared" si="5"/>
        <v>1.0056315366049784E-2</v>
      </c>
      <c r="BI23" s="26">
        <f t="shared" si="5"/>
        <v>2.4691358024691468E-2</v>
      </c>
      <c r="BJ23" s="26">
        <f t="shared" si="5"/>
        <v>1.9432568985619847E-2</v>
      </c>
      <c r="BK23" s="26">
        <f t="shared" si="5"/>
        <v>2.1730842546702211E-2</v>
      </c>
      <c r="BL23" s="26">
        <f t="shared" si="5"/>
        <v>3.6194029850746379E-2</v>
      </c>
      <c r="BM23" s="26">
        <f t="shared" si="5"/>
        <v>4.3212099387828218E-3</v>
      </c>
      <c r="BN23" s="26">
        <f t="shared" si="5"/>
        <v>5.0197203298674165E-3</v>
      </c>
      <c r="BO23" s="26">
        <f t="shared" si="5"/>
        <v>9.9892971815911391E-3</v>
      </c>
      <c r="BP23" s="26">
        <f t="shared" si="5"/>
        <v>3.0377958318615228E-2</v>
      </c>
      <c r="BQ23" s="26">
        <f t="shared" si="5"/>
        <v>1.3369900582790528E-2</v>
      </c>
      <c r="BR23" s="26">
        <f t="shared" si="5"/>
        <v>1.9959404600811803E-2</v>
      </c>
      <c r="BS23" s="26">
        <f t="shared" si="5"/>
        <v>2.8192371475953548E-2</v>
      </c>
      <c r="BT23" s="26">
        <f t="shared" si="5"/>
        <v>1.0000000000000009E-2</v>
      </c>
      <c r="BU23" s="26">
        <f t="shared" si="5"/>
        <v>6.3877355477481856E-4</v>
      </c>
      <c r="BV23" s="26">
        <f t="shared" si="5"/>
        <v>-6.3836578359399709E-4</v>
      </c>
      <c r="BW23" s="26">
        <f t="shared" si="5"/>
        <v>1.3414244650271412E-2</v>
      </c>
      <c r="BX23" s="26"/>
      <c r="BY23" s="26"/>
      <c r="BZ23" s="26"/>
      <c r="CA23" s="26"/>
    </row>
    <row r="24" spans="1:79" x14ac:dyDescent="0.3">
      <c r="A24" s="14" t="s">
        <v>4</v>
      </c>
      <c r="B24" s="20"/>
      <c r="C24" s="20"/>
      <c r="D24" s="20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>
        <f t="shared" si="5"/>
        <v>1.672694394213381E-2</v>
      </c>
      <c r="BF24" s="26">
        <f t="shared" si="5"/>
        <v>2.667852378835045E-2</v>
      </c>
      <c r="BG24" s="26">
        <f t="shared" si="5"/>
        <v>3.5080121264616793E-2</v>
      </c>
      <c r="BH24" s="26">
        <f t="shared" si="5"/>
        <v>1.5481171548117123E-2</v>
      </c>
      <c r="BI24" s="26">
        <f t="shared" si="5"/>
        <v>-7.8285949732179727E-3</v>
      </c>
      <c r="BJ24" s="26">
        <f t="shared" si="5"/>
        <v>1.0382059800664534E-2</v>
      </c>
      <c r="BK24" s="26">
        <f t="shared" si="5"/>
        <v>2.6715988491574194E-2</v>
      </c>
      <c r="BL24" s="26">
        <f t="shared" si="5"/>
        <v>4.1232986389111215E-2</v>
      </c>
      <c r="BM24" s="26">
        <f t="shared" si="5"/>
        <v>4.2291426374472252E-3</v>
      </c>
      <c r="BN24" s="26">
        <f t="shared" si="5"/>
        <v>-1.914241960183749E-3</v>
      </c>
      <c r="BO24" s="26">
        <f t="shared" si="5"/>
        <v>-1.0356731875719172E-2</v>
      </c>
      <c r="BP24" s="26">
        <f t="shared" si="5"/>
        <v>5.0387596899224008E-3</v>
      </c>
      <c r="BQ24" s="26">
        <f t="shared" si="5"/>
        <v>5.0134978789047047E-3</v>
      </c>
      <c r="BR24" s="26">
        <f t="shared" si="5"/>
        <v>8.4420567920184819E-3</v>
      </c>
      <c r="BS24" s="26">
        <f t="shared" si="5"/>
        <v>7.9908675799087447E-3</v>
      </c>
      <c r="BT24" s="26">
        <f t="shared" si="5"/>
        <v>2.2272555681389195E-2</v>
      </c>
      <c r="BU24" s="26">
        <f t="shared" si="5"/>
        <v>9.6011816838994513E-3</v>
      </c>
      <c r="BV24" s="26">
        <f t="shared" si="5"/>
        <v>2.9261155815654138E-3</v>
      </c>
      <c r="BW24" s="26">
        <f t="shared" si="5"/>
        <v>5.8351568198395931E-3</v>
      </c>
      <c r="BX24" s="26"/>
      <c r="BY24" s="26"/>
      <c r="BZ24" s="26"/>
      <c r="CA24" s="26"/>
    </row>
    <row r="25" spans="1:79" x14ac:dyDescent="0.3">
      <c r="A25" s="14" t="s">
        <v>1</v>
      </c>
      <c r="B25" s="2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>
        <f t="shared" si="5"/>
        <v>5.9266227657572834E-2</v>
      </c>
      <c r="BF25" s="26">
        <f t="shared" si="5"/>
        <v>3.9076376554174175E-2</v>
      </c>
      <c r="BG25" s="26">
        <f t="shared" si="5"/>
        <v>1.7948717948717885E-2</v>
      </c>
      <c r="BH25" s="26">
        <f t="shared" si="5"/>
        <v>1.2594458438287104E-2</v>
      </c>
      <c r="BI25" s="26">
        <f t="shared" si="5"/>
        <v>1.3266998341625147E-2</v>
      </c>
      <c r="BJ25" s="26">
        <f t="shared" si="5"/>
        <v>2.0458265139116305E-2</v>
      </c>
      <c r="BK25" s="26">
        <f t="shared" si="5"/>
        <v>3.287890938251814E-2</v>
      </c>
      <c r="BL25" s="26">
        <f t="shared" si="5"/>
        <v>5.4347826086955653E-3</v>
      </c>
      <c r="BM25" s="26">
        <f t="shared" si="5"/>
        <v>5.4054054054053946E-2</v>
      </c>
      <c r="BN25" s="26">
        <f t="shared" si="5"/>
        <v>4.2490842490842562E-2</v>
      </c>
      <c r="BO25" s="26">
        <f t="shared" si="5"/>
        <v>5.6219255094869247E-3</v>
      </c>
      <c r="BP25" s="26">
        <f t="shared" si="5"/>
        <v>3.0747728860936352E-2</v>
      </c>
      <c r="BQ25" s="26">
        <f t="shared" si="5"/>
        <v>2.3728813559322104E-2</v>
      </c>
      <c r="BR25" s="26">
        <f t="shared" si="5"/>
        <v>1.3907284768212014E-2</v>
      </c>
      <c r="BS25" s="26">
        <f t="shared" si="5"/>
        <v>7.1848465055519561E-3</v>
      </c>
      <c r="BT25" s="26">
        <f t="shared" si="5"/>
        <v>3.437094682230879E-2</v>
      </c>
      <c r="BU25" s="26">
        <f t="shared" si="5"/>
        <v>3.7617554858935254E-3</v>
      </c>
      <c r="BV25" s="26">
        <f t="shared" si="5"/>
        <v>1.8738288569644101E-3</v>
      </c>
      <c r="BW25" s="26">
        <f t="shared" si="5"/>
        <v>-6.2344139650871711E-4</v>
      </c>
      <c r="BX25" s="26"/>
      <c r="BY25" s="26"/>
      <c r="BZ25" s="26"/>
      <c r="CA25" s="26"/>
    </row>
    <row r="26" spans="1:79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>
        <f t="shared" si="5"/>
        <v>7.0405727923627648E-2</v>
      </c>
      <c r="BF26" s="26">
        <f t="shared" si="5"/>
        <v>-2.2296544035674826E-3</v>
      </c>
      <c r="BG26" s="26">
        <f t="shared" si="5"/>
        <v>3.240223463687153E-2</v>
      </c>
      <c r="BH26" s="26">
        <f t="shared" si="5"/>
        <v>8.2251082251082241E-2</v>
      </c>
      <c r="BI26" s="26">
        <f t="shared" si="5"/>
        <v>3.0000000000000027E-2</v>
      </c>
      <c r="BJ26" s="26">
        <f t="shared" si="5"/>
        <v>-9.7087378640781097E-4</v>
      </c>
      <c r="BK26" s="26">
        <f t="shared" si="5"/>
        <v>0.11078717201166177</v>
      </c>
      <c r="BL26" s="26">
        <f t="shared" si="5"/>
        <v>0.11023622047244097</v>
      </c>
      <c r="BM26" s="26">
        <f t="shared" si="5"/>
        <v>3.1520882584712417E-2</v>
      </c>
      <c r="BN26" s="26">
        <f t="shared" si="5"/>
        <v>6.1879297173414782E-2</v>
      </c>
      <c r="BO26" s="26">
        <f t="shared" si="5"/>
        <v>3.8848920863309377E-2</v>
      </c>
      <c r="BP26" s="26">
        <f t="shared" si="5"/>
        <v>0.12673130193905813</v>
      </c>
      <c r="BQ26" s="26">
        <f t="shared" si="5"/>
        <v>0.11124769514443766</v>
      </c>
      <c r="BR26" s="26">
        <f t="shared" si="5"/>
        <v>3.3738938053097245E-2</v>
      </c>
      <c r="BS26" s="26">
        <f t="shared" si="5"/>
        <v>5.1364365971107606E-2</v>
      </c>
      <c r="BT26" s="26">
        <f t="shared" si="5"/>
        <v>3.8167938931297662E-2</v>
      </c>
      <c r="BU26" s="26">
        <f t="shared" si="5"/>
        <v>2.450980392156854E-2</v>
      </c>
      <c r="BV26" s="26">
        <f t="shared" si="5"/>
        <v>5.4066985645933041E-2</v>
      </c>
      <c r="BW26" s="26">
        <f t="shared" si="5"/>
        <v>4.0853381752157247E-3</v>
      </c>
      <c r="BX26" s="26"/>
      <c r="BY26" s="26"/>
      <c r="BZ26" s="26"/>
      <c r="CA26" s="26"/>
    </row>
    <row r="27" spans="1:79" ht="15" thickBot="1" x14ac:dyDescent="0.35">
      <c r="A27" s="46" t="s">
        <v>73</v>
      </c>
      <c r="B27" s="46"/>
      <c r="C27" s="47">
        <f t="shared" ref="C27:M27" si="6">C9/B9-1</f>
        <v>2</v>
      </c>
      <c r="D27" s="47">
        <f t="shared" si="6"/>
        <v>1</v>
      </c>
      <c r="E27" s="47">
        <f t="shared" si="6"/>
        <v>1</v>
      </c>
      <c r="F27" s="47">
        <f t="shared" si="6"/>
        <v>8.3333333333333259E-2</v>
      </c>
      <c r="G27" s="47">
        <f t="shared" si="6"/>
        <v>0.15384615384615374</v>
      </c>
      <c r="H27" s="47">
        <f t="shared" si="6"/>
        <v>6.6666666666666652E-2</v>
      </c>
      <c r="I27" s="47">
        <f t="shared" si="6"/>
        <v>0.3125</v>
      </c>
      <c r="J27" s="47">
        <f t="shared" si="6"/>
        <v>0.14285714285714279</v>
      </c>
      <c r="K27" s="47">
        <f t="shared" si="6"/>
        <v>0.54166666666666674</v>
      </c>
      <c r="L27" s="47">
        <f t="shared" si="6"/>
        <v>0.86486486486486491</v>
      </c>
      <c r="M27" s="47">
        <f t="shared" si="6"/>
        <v>1.4637681159420288</v>
      </c>
      <c r="N27" s="47">
        <f t="shared" ref="N27:V27" si="7">N9/M9-1</f>
        <v>0.12941176470588234</v>
      </c>
      <c r="O27" s="47">
        <f t="shared" si="7"/>
        <v>0.44791666666666674</v>
      </c>
      <c r="P27" s="47">
        <f t="shared" si="7"/>
        <v>0.38848920863309355</v>
      </c>
      <c r="Q27" s="47">
        <f t="shared" si="7"/>
        <v>0.39378238341968919</v>
      </c>
      <c r="R27" s="47">
        <f t="shared" si="7"/>
        <v>0.16542750929368033</v>
      </c>
      <c r="S27" s="47">
        <f t="shared" si="7"/>
        <v>0.1866028708133971</v>
      </c>
      <c r="T27" s="47">
        <f t="shared" si="7"/>
        <v>0.28360215053763449</v>
      </c>
      <c r="U27" s="47">
        <f t="shared" si="7"/>
        <v>0.37382198952879575</v>
      </c>
      <c r="V27" s="47">
        <f t="shared" si="7"/>
        <v>0.27210365853658547</v>
      </c>
      <c r="W27" s="47"/>
      <c r="X27" s="47"/>
      <c r="Y27" s="47">
        <f t="shared" ref="Y27:Z27" si="8">Y9/X9-1</f>
        <v>0.18574514038876888</v>
      </c>
      <c r="Z27" s="47">
        <f t="shared" si="8"/>
        <v>0.11384335154826952</v>
      </c>
      <c r="AA27" s="47">
        <f>AA9/Z9-1</f>
        <v>0.21504497138184786</v>
      </c>
      <c r="AB27" s="47">
        <f t="shared" si="5"/>
        <v>0.14872139973082099</v>
      </c>
      <c r="AC27" s="47">
        <f t="shared" si="5"/>
        <v>0.13268892794376108</v>
      </c>
      <c r="AD27" s="47">
        <f t="shared" si="5"/>
        <v>0.15619343160072408</v>
      </c>
      <c r="AE27" s="47">
        <f t="shared" si="5"/>
        <v>0.11473943189443081</v>
      </c>
      <c r="AF27" s="47">
        <f t="shared" si="5"/>
        <v>8.7479935794542607E-2</v>
      </c>
      <c r="AG27" s="47">
        <f t="shared" si="5"/>
        <v>8.4132841328413255E-2</v>
      </c>
      <c r="AH27" s="47">
        <f t="shared" si="5"/>
        <v>7.7944179714091177E-2</v>
      </c>
      <c r="AI27" s="47">
        <f t="shared" si="5"/>
        <v>0.10956741395642555</v>
      </c>
      <c r="AJ27" s="47">
        <f t="shared" si="5"/>
        <v>9.2487194080819624E-2</v>
      </c>
      <c r="AK27" s="47">
        <f t="shared" si="5"/>
        <v>1.94060953373274E-2</v>
      </c>
      <c r="AL27" s="47">
        <f t="shared" si="5"/>
        <v>4.9060942889996184E-2</v>
      </c>
      <c r="AM27" s="47">
        <f t="shared" si="5"/>
        <v>4.0920716112532007E-2</v>
      </c>
      <c r="AN27" s="47">
        <f t="shared" si="5"/>
        <v>5.0193050193050093E-2</v>
      </c>
      <c r="AO27" s="47">
        <f t="shared" si="5"/>
        <v>4.7348484848484862E-2</v>
      </c>
      <c r="AP27" s="47">
        <f t="shared" si="5"/>
        <v>2.648654398468242E-2</v>
      </c>
      <c r="AQ27" s="47">
        <f t="shared" si="5"/>
        <v>1.2227979274611389E-2</v>
      </c>
      <c r="AR27" s="47">
        <f t="shared" si="5"/>
        <v>2.2522522522523403E-3</v>
      </c>
      <c r="AS27" s="47">
        <f t="shared" si="5"/>
        <v>1.0827374872318662E-2</v>
      </c>
      <c r="AT27" s="47">
        <f t="shared" si="5"/>
        <v>-2.2635408245755828E-2</v>
      </c>
      <c r="AU27" s="47">
        <f t="shared" si="5"/>
        <v>2.636476426799006E-2</v>
      </c>
      <c r="AV27" s="47">
        <f t="shared" si="5"/>
        <v>5.0367684093886034E-3</v>
      </c>
      <c r="AW27" s="47">
        <f t="shared" si="5"/>
        <v>5.6930941164678783E-2</v>
      </c>
      <c r="AX27" s="47">
        <f t="shared" si="5"/>
        <v>5.0260787102891502E-3</v>
      </c>
      <c r="AY27" s="47">
        <f t="shared" si="5"/>
        <v>9.5301000188714458E-3</v>
      </c>
      <c r="AZ27" s="47">
        <f t="shared" si="5"/>
        <v>-9.5336012711468854E-3</v>
      </c>
      <c r="BA27" s="47">
        <f t="shared" si="5"/>
        <v>1.2361989242238414E-2</v>
      </c>
      <c r="BB27" s="47">
        <f t="shared" si="5"/>
        <v>1.0812826249067875E-2</v>
      </c>
      <c r="BC27" s="47">
        <f t="shared" si="5"/>
        <v>-4.7952784950202609E-3</v>
      </c>
      <c r="BD27" s="47">
        <f t="shared" si="5"/>
        <v>2.0756115641215711E-2</v>
      </c>
      <c r="BE27" s="47">
        <f t="shared" si="5"/>
        <v>3.0954974582425576E-2</v>
      </c>
      <c r="BF27" s="47">
        <f t="shared" si="5"/>
        <v>9.8617592674121735E-3</v>
      </c>
      <c r="BG27" s="47">
        <f t="shared" si="5"/>
        <v>1.4822565175691027E-2</v>
      </c>
      <c r="BH27" s="47">
        <f t="shared" si="5"/>
        <v>1.5207492052581761E-2</v>
      </c>
      <c r="BI27" s="47">
        <f t="shared" si="5"/>
        <v>1.3625592417061627E-2</v>
      </c>
      <c r="BJ27" s="47">
        <f t="shared" si="5"/>
        <v>9.9357101110462143E-3</v>
      </c>
      <c r="BK27" s="47">
        <f t="shared" si="5"/>
        <v>2.5380291005290934E-2</v>
      </c>
      <c r="BL27" s="47">
        <f t="shared" si="5"/>
        <v>3.096025155204396E-2</v>
      </c>
      <c r="BM27" s="47">
        <f t="shared" si="5"/>
        <v>1.2981934777508419E-2</v>
      </c>
      <c r="BN27" s="47">
        <f t="shared" si="5"/>
        <v>1.343318150235473E-2</v>
      </c>
      <c r="BO27" s="47">
        <f t="shared" si="5"/>
        <v>6.7799192503998906E-3</v>
      </c>
      <c r="BP27" s="47">
        <f t="shared" si="5"/>
        <v>3.3368644067796716E-2</v>
      </c>
      <c r="BQ27" s="47">
        <f t="shared" si="5"/>
        <v>2.4749212857875014E-2</v>
      </c>
      <c r="BR27" s="47">
        <f t="shared" si="5"/>
        <v>1.5648445873526207E-2</v>
      </c>
      <c r="BS27" s="47">
        <f t="shared" si="5"/>
        <v>1.9628535246939638E-2</v>
      </c>
      <c r="BT27" s="47">
        <f t="shared" si="5"/>
        <v>1.9388670392603391E-2</v>
      </c>
      <c r="BU27" s="47">
        <f t="shared" si="5"/>
        <v>9.2730472451603152E-3</v>
      </c>
      <c r="BV27" s="47">
        <f t="shared" si="5"/>
        <v>9.9255583126551805E-3</v>
      </c>
      <c r="BW27" s="47">
        <f t="shared" si="5"/>
        <v>5.7108705757353828E-3</v>
      </c>
      <c r="BX27" s="47"/>
      <c r="BY27" s="47"/>
      <c r="BZ27" s="47"/>
      <c r="CA27" s="47"/>
    </row>
    <row r="28" spans="1:79" x14ac:dyDescent="0.3">
      <c r="M28" s="27"/>
    </row>
  </sheetData>
  <conditionalFormatting sqref="A4:AN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BZ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BZ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:XFD26 M28 A22:BZ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Z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:XFD22 A22:AN22 E23:AN25 C25:D25 N26:AN26 C23:D23 AO22:BZ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CA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4:CA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377-C342-4D47-B81E-B726E7A9B3BE}">
  <dimension ref="A1"/>
  <sheetViews>
    <sheetView topLeftCell="O1" workbookViewId="0">
      <selection activeCell="AO21" sqref="AO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AE0F-C254-40AA-B81E-E653D0AE148B}">
  <sheetPr codeName="Hoja3"/>
  <dimension ref="A1:B75"/>
  <sheetViews>
    <sheetView topLeftCell="B1" workbookViewId="0">
      <selection activeCell="B74" sqref="B74"/>
    </sheetView>
  </sheetViews>
  <sheetFormatPr baseColWidth="10" defaultRowHeight="14.4" x14ac:dyDescent="0.3"/>
  <cols>
    <col min="2" max="2" width="157.109375" bestFit="1" customWidth="1"/>
  </cols>
  <sheetData>
    <row r="1" spans="1:2" x14ac:dyDescent="0.3">
      <c r="A1" s="58" t="s">
        <v>0</v>
      </c>
      <c r="B1" s="58" t="s">
        <v>97</v>
      </c>
    </row>
    <row r="2" spans="1:2" x14ac:dyDescent="0.3">
      <c r="A2" s="3">
        <v>43891</v>
      </c>
      <c r="B2" s="7" t="s">
        <v>44</v>
      </c>
    </row>
    <row r="3" spans="1:2" x14ac:dyDescent="0.3">
      <c r="A3" s="3">
        <v>43892</v>
      </c>
      <c r="B3" s="7" t="s">
        <v>45</v>
      </c>
    </row>
    <row r="4" spans="1:2" x14ac:dyDescent="0.3">
      <c r="A4" s="3">
        <v>43893</v>
      </c>
      <c r="B4" s="7" t="s">
        <v>46</v>
      </c>
    </row>
    <row r="5" spans="1:2" x14ac:dyDescent="0.3">
      <c r="A5" s="3">
        <v>43894</v>
      </c>
      <c r="B5" s="7" t="s">
        <v>43</v>
      </c>
    </row>
    <row r="6" spans="1:2" x14ac:dyDescent="0.3">
      <c r="A6" s="3">
        <v>43895</v>
      </c>
      <c r="B6" s="7" t="s">
        <v>42</v>
      </c>
    </row>
    <row r="7" spans="1:2" x14ac:dyDescent="0.3">
      <c r="A7" s="3">
        <v>43896</v>
      </c>
      <c r="B7" s="7" t="s">
        <v>41</v>
      </c>
    </row>
    <row r="8" spans="1:2" x14ac:dyDescent="0.3">
      <c r="A8" s="3">
        <v>43897</v>
      </c>
      <c r="B8" s="7" t="s">
        <v>40</v>
      </c>
    </row>
    <row r="9" spans="1:2" x14ac:dyDescent="0.3">
      <c r="A9" s="3">
        <v>43898</v>
      </c>
      <c r="B9" s="7" t="s">
        <v>39</v>
      </c>
    </row>
    <row r="10" spans="1:2" x14ac:dyDescent="0.3">
      <c r="A10" s="3">
        <v>43899</v>
      </c>
      <c r="B10" s="7" t="s">
        <v>38</v>
      </c>
    </row>
    <row r="11" spans="1:2" x14ac:dyDescent="0.3">
      <c r="A11" s="3">
        <v>43900</v>
      </c>
      <c r="B11" s="7" t="s">
        <v>37</v>
      </c>
    </row>
    <row r="12" spans="1:2" x14ac:dyDescent="0.3">
      <c r="A12" s="3">
        <v>43901</v>
      </c>
      <c r="B12" s="7" t="s">
        <v>36</v>
      </c>
    </row>
    <row r="13" spans="1:2" x14ac:dyDescent="0.3">
      <c r="A13" s="3">
        <v>43902</v>
      </c>
      <c r="B13" s="7" t="s">
        <v>77</v>
      </c>
    </row>
    <row r="14" spans="1:2" x14ac:dyDescent="0.3">
      <c r="A14" s="3">
        <v>43903</v>
      </c>
      <c r="B14" s="7" t="s">
        <v>35</v>
      </c>
    </row>
    <row r="15" spans="1:2" x14ac:dyDescent="0.3">
      <c r="A15" s="3">
        <v>43904</v>
      </c>
      <c r="B15" s="7" t="s">
        <v>34</v>
      </c>
    </row>
    <row r="16" spans="1:2" x14ac:dyDescent="0.3">
      <c r="A16" s="3">
        <v>43905</v>
      </c>
      <c r="B16" s="7" t="s">
        <v>33</v>
      </c>
    </row>
    <row r="17" spans="1:2" x14ac:dyDescent="0.3">
      <c r="A17" s="3">
        <v>43906</v>
      </c>
      <c r="B17" s="7" t="s">
        <v>32</v>
      </c>
    </row>
    <row r="18" spans="1:2" x14ac:dyDescent="0.3">
      <c r="A18" s="3">
        <v>43907</v>
      </c>
      <c r="B18" s="7" t="s">
        <v>31</v>
      </c>
    </row>
    <row r="19" spans="1:2" x14ac:dyDescent="0.3">
      <c r="A19" s="3">
        <v>43908</v>
      </c>
      <c r="B19" s="7" t="s">
        <v>30</v>
      </c>
    </row>
    <row r="20" spans="1:2" x14ac:dyDescent="0.3">
      <c r="A20" s="3">
        <v>43909</v>
      </c>
      <c r="B20" s="7" t="s">
        <v>29</v>
      </c>
    </row>
    <row r="21" spans="1:2" x14ac:dyDescent="0.3">
      <c r="A21" s="3">
        <v>43910</v>
      </c>
      <c r="B21" s="7" t="s">
        <v>28</v>
      </c>
    </row>
    <row r="22" spans="1:2" x14ac:dyDescent="0.3">
      <c r="A22" s="3">
        <v>43911</v>
      </c>
      <c r="B22" s="7" t="s">
        <v>27</v>
      </c>
    </row>
    <row r="23" spans="1:2" x14ac:dyDescent="0.3">
      <c r="A23" s="3">
        <v>43912</v>
      </c>
      <c r="B23" s="57" t="s">
        <v>96</v>
      </c>
    </row>
    <row r="24" spans="1:2" x14ac:dyDescent="0.3">
      <c r="A24" s="3">
        <v>43913</v>
      </c>
      <c r="B24" s="7" t="s">
        <v>26</v>
      </c>
    </row>
    <row r="25" spans="1:2" x14ac:dyDescent="0.3">
      <c r="A25" s="3">
        <v>43914</v>
      </c>
      <c r="B25" s="7" t="s">
        <v>25</v>
      </c>
    </row>
    <row r="26" spans="1:2" x14ac:dyDescent="0.3">
      <c r="A26" s="3">
        <v>43915</v>
      </c>
      <c r="B26" s="7" t="s">
        <v>24</v>
      </c>
    </row>
    <row r="27" spans="1:2" x14ac:dyDescent="0.3">
      <c r="A27" s="3">
        <v>43916</v>
      </c>
      <c r="B27" s="7" t="s">
        <v>22</v>
      </c>
    </row>
    <row r="28" spans="1:2" x14ac:dyDescent="0.3">
      <c r="A28" s="3">
        <v>43917</v>
      </c>
      <c r="B28" s="7" t="s">
        <v>23</v>
      </c>
    </row>
    <row r="29" spans="1:2" x14ac:dyDescent="0.3">
      <c r="A29" s="3">
        <v>43918</v>
      </c>
      <c r="B29" s="7" t="s">
        <v>10</v>
      </c>
    </row>
    <row r="30" spans="1:2" x14ac:dyDescent="0.3">
      <c r="A30" s="3">
        <v>43919</v>
      </c>
      <c r="B30" s="7" t="s">
        <v>11</v>
      </c>
    </row>
    <row r="31" spans="1:2" x14ac:dyDescent="0.3">
      <c r="A31" s="3">
        <v>43920</v>
      </c>
      <c r="B31" s="7" t="s">
        <v>12</v>
      </c>
    </row>
    <row r="32" spans="1:2" x14ac:dyDescent="0.3">
      <c r="A32" s="3">
        <v>43921</v>
      </c>
      <c r="B32" s="7" t="s">
        <v>13</v>
      </c>
    </row>
    <row r="33" spans="1:2" x14ac:dyDescent="0.3">
      <c r="A33" s="3">
        <v>43922</v>
      </c>
      <c r="B33" s="7" t="s">
        <v>14</v>
      </c>
    </row>
    <row r="34" spans="1:2" x14ac:dyDescent="0.3">
      <c r="A34" s="3">
        <v>43923</v>
      </c>
      <c r="B34" s="7" t="s">
        <v>15</v>
      </c>
    </row>
    <row r="35" spans="1:2" x14ac:dyDescent="0.3">
      <c r="A35" s="3">
        <v>43924</v>
      </c>
      <c r="B35" s="7" t="s">
        <v>16</v>
      </c>
    </row>
    <row r="36" spans="1:2" x14ac:dyDescent="0.3">
      <c r="A36" s="3">
        <v>43925</v>
      </c>
      <c r="B36" s="7" t="s">
        <v>17</v>
      </c>
    </row>
    <row r="37" spans="1:2" x14ac:dyDescent="0.3">
      <c r="A37" s="3">
        <v>43926</v>
      </c>
      <c r="B37" s="7" t="s">
        <v>18</v>
      </c>
    </row>
    <row r="38" spans="1:2" x14ac:dyDescent="0.3">
      <c r="A38" s="3">
        <v>43927</v>
      </c>
      <c r="B38" s="7" t="s">
        <v>19</v>
      </c>
    </row>
    <row r="39" spans="1:2" x14ac:dyDescent="0.3">
      <c r="A39" s="3">
        <v>43928</v>
      </c>
      <c r="B39" s="7" t="s">
        <v>20</v>
      </c>
    </row>
    <row r="40" spans="1:2" x14ac:dyDescent="0.3">
      <c r="A40" s="3">
        <v>43929</v>
      </c>
      <c r="B40" s="7" t="s">
        <v>21</v>
      </c>
    </row>
    <row r="41" spans="1:2" x14ac:dyDescent="0.3">
      <c r="A41" s="3">
        <v>43930</v>
      </c>
      <c r="B41" s="7" t="s">
        <v>75</v>
      </c>
    </row>
    <row r="42" spans="1:2" x14ac:dyDescent="0.3">
      <c r="A42" s="3">
        <v>43931</v>
      </c>
      <c r="B42" s="7" t="s">
        <v>90</v>
      </c>
    </row>
    <row r="43" spans="1:2" x14ac:dyDescent="0.3">
      <c r="A43" s="3">
        <v>43932</v>
      </c>
      <c r="B43" s="7" t="s">
        <v>76</v>
      </c>
    </row>
    <row r="44" spans="1:2" x14ac:dyDescent="0.3">
      <c r="A44" s="3">
        <v>43933</v>
      </c>
      <c r="B44" s="7" t="s">
        <v>77</v>
      </c>
    </row>
    <row r="45" spans="1:2" x14ac:dyDescent="0.3">
      <c r="A45" s="3">
        <v>43934</v>
      </c>
      <c r="B45" s="7" t="s">
        <v>78</v>
      </c>
    </row>
    <row r="46" spans="1:2" x14ac:dyDescent="0.3">
      <c r="A46" s="3">
        <v>43935</v>
      </c>
      <c r="B46" s="7" t="s">
        <v>79</v>
      </c>
    </row>
    <row r="47" spans="1:2" x14ac:dyDescent="0.3">
      <c r="A47" s="3">
        <v>43936</v>
      </c>
      <c r="B47" s="7" t="s">
        <v>80</v>
      </c>
    </row>
    <row r="48" spans="1:2" x14ac:dyDescent="0.3">
      <c r="A48" s="3">
        <v>43937</v>
      </c>
      <c r="B48" s="7" t="s">
        <v>91</v>
      </c>
    </row>
    <row r="49" spans="1:2" x14ac:dyDescent="0.3">
      <c r="A49" s="3">
        <v>43938</v>
      </c>
      <c r="B49" s="7" t="s">
        <v>92</v>
      </c>
    </row>
    <row r="50" spans="1:2" x14ac:dyDescent="0.3">
      <c r="A50" s="3">
        <v>43939</v>
      </c>
      <c r="B50" s="7" t="s">
        <v>93</v>
      </c>
    </row>
    <row r="51" spans="1:2" x14ac:dyDescent="0.3">
      <c r="A51" s="3">
        <v>43940</v>
      </c>
      <c r="B51" s="7" t="s">
        <v>94</v>
      </c>
    </row>
    <row r="52" spans="1:2" x14ac:dyDescent="0.3">
      <c r="A52" s="3">
        <v>43941</v>
      </c>
      <c r="B52" s="7" t="s">
        <v>81</v>
      </c>
    </row>
    <row r="53" spans="1:2" x14ac:dyDescent="0.3">
      <c r="A53" s="3">
        <v>43942</v>
      </c>
      <c r="B53" s="7" t="s">
        <v>82</v>
      </c>
    </row>
    <row r="54" spans="1:2" x14ac:dyDescent="0.3">
      <c r="A54" s="3">
        <v>43943</v>
      </c>
      <c r="B54" s="7" t="s">
        <v>95</v>
      </c>
    </row>
    <row r="55" spans="1:2" x14ac:dyDescent="0.3">
      <c r="A55" s="3">
        <v>43944</v>
      </c>
      <c r="B55" s="7" t="s">
        <v>83</v>
      </c>
    </row>
    <row r="56" spans="1:2" x14ac:dyDescent="0.3">
      <c r="A56" s="3">
        <v>43945</v>
      </c>
      <c r="B56" s="7" t="s">
        <v>84</v>
      </c>
    </row>
    <row r="57" spans="1:2" x14ac:dyDescent="0.3">
      <c r="A57" s="3">
        <v>43946</v>
      </c>
      <c r="B57" s="7" t="s">
        <v>85</v>
      </c>
    </row>
    <row r="58" spans="1:2" x14ac:dyDescent="0.3">
      <c r="A58" s="3">
        <v>43947</v>
      </c>
      <c r="B58" s="7" t="s">
        <v>86</v>
      </c>
    </row>
    <row r="59" spans="1:2" x14ac:dyDescent="0.3">
      <c r="A59" s="3">
        <v>43948</v>
      </c>
      <c r="B59" s="7" t="s">
        <v>87</v>
      </c>
    </row>
    <row r="60" spans="1:2" x14ac:dyDescent="0.3">
      <c r="A60" s="3">
        <v>43949</v>
      </c>
      <c r="B60" s="7" t="s">
        <v>88</v>
      </c>
    </row>
    <row r="61" spans="1:2" x14ac:dyDescent="0.3">
      <c r="A61" s="3">
        <v>43950</v>
      </c>
      <c r="B61" s="7" t="s">
        <v>89</v>
      </c>
    </row>
    <row r="62" spans="1:2" x14ac:dyDescent="0.3">
      <c r="A62" s="3">
        <v>43951</v>
      </c>
      <c r="B62" s="7" t="s">
        <v>98</v>
      </c>
    </row>
    <row r="63" spans="1:2" x14ac:dyDescent="0.3">
      <c r="A63" s="3">
        <v>43952</v>
      </c>
      <c r="B63" s="7" t="s">
        <v>99</v>
      </c>
    </row>
    <row r="64" spans="1:2" x14ac:dyDescent="0.3">
      <c r="A64" s="3">
        <v>43953</v>
      </c>
      <c r="B64" s="7" t="s">
        <v>100</v>
      </c>
    </row>
    <row r="65" spans="1:2" x14ac:dyDescent="0.3">
      <c r="A65" s="3">
        <v>43954</v>
      </c>
      <c r="B65" s="7" t="s">
        <v>101</v>
      </c>
    </row>
    <row r="66" spans="1:2" x14ac:dyDescent="0.3">
      <c r="A66" s="3">
        <v>43955</v>
      </c>
      <c r="B66" s="7" t="s">
        <v>102</v>
      </c>
    </row>
    <row r="67" spans="1:2" x14ac:dyDescent="0.3">
      <c r="A67" s="3">
        <v>43956</v>
      </c>
      <c r="B67" s="7" t="s">
        <v>103</v>
      </c>
    </row>
    <row r="68" spans="1:2" x14ac:dyDescent="0.3">
      <c r="A68" s="3">
        <v>43957</v>
      </c>
      <c r="B68" s="7" t="s">
        <v>114</v>
      </c>
    </row>
    <row r="69" spans="1:2" x14ac:dyDescent="0.3">
      <c r="A69" s="3">
        <v>43958</v>
      </c>
      <c r="B69" s="7" t="s">
        <v>115</v>
      </c>
    </row>
    <row r="70" spans="1:2" x14ac:dyDescent="0.3">
      <c r="A70" s="3">
        <v>43959</v>
      </c>
      <c r="B70" s="7" t="s">
        <v>116</v>
      </c>
    </row>
    <row r="71" spans="1:2" x14ac:dyDescent="0.3">
      <c r="A71" s="3">
        <v>43960</v>
      </c>
      <c r="B71" s="7" t="s">
        <v>117</v>
      </c>
    </row>
    <row r="72" spans="1:2" x14ac:dyDescent="0.3">
      <c r="A72" s="3">
        <v>43961</v>
      </c>
      <c r="B72" s="7" t="s">
        <v>118</v>
      </c>
    </row>
    <row r="73" spans="1:2" x14ac:dyDescent="0.3">
      <c r="A73" s="3">
        <v>43962</v>
      </c>
      <c r="B73" s="7" t="s">
        <v>119</v>
      </c>
    </row>
    <row r="74" spans="1:2" x14ac:dyDescent="0.3">
      <c r="A74" s="3">
        <v>43963</v>
      </c>
      <c r="B74" s="7" t="s">
        <v>121</v>
      </c>
    </row>
    <row r="75" spans="1:2" x14ac:dyDescent="0.3">
      <c r="A75" s="3">
        <v>43964</v>
      </c>
      <c r="B75" s="7" t="s">
        <v>120</v>
      </c>
    </row>
  </sheetData>
  <hyperlinks>
    <hyperlink ref="B4" r:id="rId1" xr:uid="{644A2575-ED54-456E-950D-6C2B54107015}"/>
    <hyperlink ref="B3" r:id="rId2" xr:uid="{59E884C7-9346-464B-9F4C-ECA3FAEC7E8C}"/>
    <hyperlink ref="B2" r:id="rId3" xr:uid="{243EA7E3-C4E6-4890-8651-BFECD09F27D0}"/>
    <hyperlink ref="B5" r:id="rId4" xr:uid="{978E527D-36E8-4312-955B-C7F950F86398}"/>
    <hyperlink ref="B6" r:id="rId5" xr:uid="{CFA36B57-06C7-4031-B073-3AC5970A054D}"/>
    <hyperlink ref="B7" r:id="rId6" xr:uid="{15A383AF-C748-4580-B49A-BAABFD304BDF}"/>
    <hyperlink ref="B8" r:id="rId7" xr:uid="{1BC88C0D-BCA4-4F20-8978-C13A8F560D56}"/>
    <hyperlink ref="B9" r:id="rId8" xr:uid="{950F437E-870A-4BB9-9A60-A585DE435D8B}"/>
    <hyperlink ref="B10" r:id="rId9" xr:uid="{E10DBB01-C643-4441-AFE7-EAF2820390C6}"/>
    <hyperlink ref="B12" r:id="rId10" xr:uid="{5E23715C-5F5F-40CF-93F5-76C54390ADA3}"/>
    <hyperlink ref="B11" r:id="rId11" xr:uid="{FF039248-32A1-4801-BC92-2852F1F87D82}"/>
    <hyperlink ref="B14" r:id="rId12" xr:uid="{989FB3A7-B9BC-4408-9DD1-101A748A9F2E}"/>
    <hyperlink ref="B15" r:id="rId13" xr:uid="{DBC84EDF-D5E1-44C5-A6D2-23AC4D30CEEC}"/>
    <hyperlink ref="B16" r:id="rId14" xr:uid="{76DC0BBB-2691-4BEB-8A4A-F8AEBD1384AF}"/>
    <hyperlink ref="B17" r:id="rId15" xr:uid="{49064440-732B-4C7C-994F-C04F11EC4289}"/>
    <hyperlink ref="B18" r:id="rId16" xr:uid="{F2FB2471-892B-4DD4-ACB6-880CCD69FF9D}"/>
    <hyperlink ref="B19" r:id="rId17" xr:uid="{E139AF71-0AE0-44EA-A5F8-4572739CFA16}"/>
    <hyperlink ref="B20" r:id="rId18" xr:uid="{CBE002CA-632D-4F12-95D9-8119F9C637B9}"/>
    <hyperlink ref="B21" r:id="rId19" xr:uid="{E68CC47B-2C2F-4909-A15C-EA0AE2A89AA7}"/>
    <hyperlink ref="B22" r:id="rId20" xr:uid="{E32FD038-5E9D-498B-AA75-AFF9D817863F}"/>
    <hyperlink ref="B24" r:id="rId21" xr:uid="{3E232542-BA20-40C7-837D-13D20FFAC5C9}"/>
    <hyperlink ref="B25" r:id="rId22" xr:uid="{36B4882E-DDB4-419E-9420-48169B296995}"/>
    <hyperlink ref="B26" r:id="rId23" xr:uid="{9EB81A44-376F-459D-AD2E-8789E92057F7}"/>
    <hyperlink ref="B28" r:id="rId24" xr:uid="{5F2C776C-8779-49D9-B13B-BE47E756C877}"/>
    <hyperlink ref="B27" r:id="rId25" xr:uid="{A27F46DE-DDA1-4BBD-B6E3-58076363B1AD}"/>
    <hyperlink ref="B40" r:id="rId26" xr:uid="{23E79EC7-FD05-4B31-BACF-8D6AA741F082}"/>
    <hyperlink ref="B39" r:id="rId27" xr:uid="{2F1A4AAD-6BBE-4DC9-9B78-68A24D258DC0}"/>
    <hyperlink ref="B38" r:id="rId28" xr:uid="{7AAA6EE2-50B1-43AD-8A3B-95FBE81A14C8}"/>
    <hyperlink ref="B37" r:id="rId29" xr:uid="{70E76AE3-9751-4451-A8FE-BBD55A303C18}"/>
    <hyperlink ref="B36" r:id="rId30" xr:uid="{8335AF48-F6D5-4112-AF88-27DC0326D3F1}"/>
    <hyperlink ref="B35" r:id="rId31" xr:uid="{E34B51F5-8AAB-40FD-A785-3D333FC6802D}"/>
    <hyperlink ref="B34" r:id="rId32" xr:uid="{A053C47C-B942-489A-A999-412E63ADD3D4}"/>
    <hyperlink ref="B33" r:id="rId33" xr:uid="{EF61C4F7-EBB8-4E74-AD5C-588BDA8E9E89}"/>
    <hyperlink ref="B32" r:id="rId34" xr:uid="{69D6E89C-05BF-4F13-8259-F4652C8EACE7}"/>
    <hyperlink ref="B31" r:id="rId35" xr:uid="{AD9CD3F2-FD83-4828-A121-586C27D86C17}"/>
    <hyperlink ref="B30" r:id="rId36" xr:uid="{78509BBD-5ECB-47AA-BFE9-1D865FEAD29D}"/>
    <hyperlink ref="B29" r:id="rId37" xr:uid="{7B06170A-4DF1-4956-94F6-73FCBDE5C135}"/>
    <hyperlink ref="B41" r:id="rId38" xr:uid="{945150C1-F136-45CD-AA70-CF09F8E62DF1}"/>
    <hyperlink ref="B43" r:id="rId39" xr:uid="{1A388687-C357-4341-9C4F-6952D80A61DF}"/>
    <hyperlink ref="B44" r:id="rId40" xr:uid="{85BA3A10-F507-446B-85B1-8A838BA9F1E5}"/>
    <hyperlink ref="B45" r:id="rId41" xr:uid="{A2401C84-E79B-4B49-B211-C0745EE8CBEE}"/>
    <hyperlink ref="B46" r:id="rId42" xr:uid="{3BBE5090-9FB5-4D95-8AC3-317A6338BC06}"/>
    <hyperlink ref="B47" r:id="rId43" xr:uid="{D45769FE-3FD6-4A37-8FDA-3F96B1F706EF}"/>
    <hyperlink ref="B52" r:id="rId44" xr:uid="{6A792A09-D7C3-4E2F-A415-7B2CB4CB4EC7}"/>
    <hyperlink ref="B53" r:id="rId45" xr:uid="{BE728CAD-FF28-4ECD-BC24-21AC787B8786}"/>
    <hyperlink ref="B55" r:id="rId46" xr:uid="{1283D835-56AE-4E2D-83D7-A6F98C4E2DD4}"/>
    <hyperlink ref="B56" r:id="rId47" xr:uid="{C9B58030-1332-4F17-A836-99CE604C5CCB}"/>
    <hyperlink ref="B57" r:id="rId48" xr:uid="{C74CF1B8-372A-4DA5-970E-69AF13CE0224}"/>
    <hyperlink ref="B58" r:id="rId49" xr:uid="{77693D56-03A9-4080-A45B-64F87AE61BEF}"/>
    <hyperlink ref="B59" r:id="rId50" xr:uid="{1B81F268-276B-4EA8-BB3D-FFCB60C0668A}"/>
    <hyperlink ref="B60" r:id="rId51" xr:uid="{9094FBF8-8D51-4C8F-A57C-32A6F5C29533}"/>
    <hyperlink ref="B61" r:id="rId52" xr:uid="{468CF3D0-4957-49D3-8410-FA78412E82EA}"/>
    <hyperlink ref="B42" r:id="rId53" xr:uid="{7A762661-4B8D-42A0-AC62-8A4B7178B4ED}"/>
    <hyperlink ref="B48" r:id="rId54" xr:uid="{150F122F-9122-4341-A479-7C90B34FB0FF}"/>
    <hyperlink ref="B49" r:id="rId55" xr:uid="{322992BB-8DD9-42CB-BF0C-13AFEFF63C77}"/>
    <hyperlink ref="B50" r:id="rId56" xr:uid="{622E884D-E6E8-445C-AB9C-B32547DBD14B}"/>
    <hyperlink ref="B51" r:id="rId57" xr:uid="{9D35331F-6D39-4882-A5A0-D285080A5156}"/>
    <hyperlink ref="B54" r:id="rId58" xr:uid="{8AC41209-6F92-4B28-8C06-CCA1893F286F}"/>
    <hyperlink ref="B13" r:id="rId59" xr:uid="{C0C191A7-9809-4ECB-BB83-921E824DEBAE}"/>
    <hyperlink ref="B62" r:id="rId60" xr:uid="{B607674D-DE18-452F-A57F-D4114C6CFCCB}"/>
    <hyperlink ref="B63" r:id="rId61" xr:uid="{4E441846-06B7-454C-B2A9-5E0B0752C4EC}"/>
    <hyperlink ref="B64" r:id="rId62" xr:uid="{EBEC62FC-0929-48D3-BF9B-697954BB76F6}"/>
    <hyperlink ref="B65" r:id="rId63" xr:uid="{D491EB61-B7ED-496E-80EF-6D8062D0D024}"/>
    <hyperlink ref="B66" r:id="rId64" xr:uid="{F9A8422D-4F00-48B0-BC8C-B0A0A0D6F87B}"/>
    <hyperlink ref="B67" r:id="rId65" xr:uid="{20E285DD-8C89-49E0-BFB8-C9DC6BA34F45}"/>
    <hyperlink ref="B68" r:id="rId66" xr:uid="{80D9CB89-D8EC-4EF5-9DD7-B54357970D19}"/>
    <hyperlink ref="B69" r:id="rId67" xr:uid="{9AD01115-3F95-4C68-A826-F07BFD39A4B9}"/>
    <hyperlink ref="B70" r:id="rId68" xr:uid="{944766AA-998E-47E0-ABBF-F4137EEE0FB9}"/>
    <hyperlink ref="B71" r:id="rId69" xr:uid="{9C895A24-1313-4946-AAAC-5BC2F5A90182}"/>
    <hyperlink ref="B72" r:id="rId70" xr:uid="{13F4A770-88C0-43E6-8D7B-190B5258318C}"/>
    <hyperlink ref="B73" r:id="rId71" xr:uid="{683EB5B2-8F0D-44D1-BFDC-66E94A527831}"/>
    <hyperlink ref="B75" r:id="rId72" xr:uid="{AE1C2644-022C-48FC-93EB-970CA5C3B18E}"/>
    <hyperlink ref="B74" r:id="rId73" xr:uid="{E8ED6AE5-AABC-46C2-BB30-1F5B863ED1D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4AD7-E798-463B-8892-D1BD8DEA5FFB}">
  <sheetPr codeName="Hoja5"/>
  <dimension ref="A1:N4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7" max="7" width="11.5546875" style="6"/>
    <col min="8" max="8" width="0.88671875" customWidth="1"/>
    <col min="14" max="14" width="11.5546875" style="6"/>
  </cols>
  <sheetData>
    <row r="1" spans="1:14" x14ac:dyDescent="0.3">
      <c r="A1" s="13" t="s">
        <v>0</v>
      </c>
      <c r="B1" s="14" t="s">
        <v>3</v>
      </c>
      <c r="C1" s="14" t="s">
        <v>2</v>
      </c>
      <c r="D1" s="14" t="s">
        <v>4</v>
      </c>
      <c r="E1" s="14" t="s">
        <v>1</v>
      </c>
      <c r="F1" s="14" t="s">
        <v>5</v>
      </c>
      <c r="G1" s="15" t="s">
        <v>6</v>
      </c>
      <c r="H1" s="14" t="s">
        <v>7</v>
      </c>
      <c r="I1" s="14" t="s">
        <v>3</v>
      </c>
      <c r="J1" s="14" t="s">
        <v>2</v>
      </c>
      <c r="K1" s="14" t="s">
        <v>4</v>
      </c>
      <c r="L1" s="14" t="s">
        <v>1</v>
      </c>
      <c r="M1" s="14" t="s">
        <v>5</v>
      </c>
      <c r="N1" s="16" t="s">
        <v>8</v>
      </c>
    </row>
    <row r="2" spans="1:14" x14ac:dyDescent="0.3">
      <c r="A2" s="3">
        <v>43891</v>
      </c>
      <c r="B2" s="8"/>
      <c r="C2" s="8"/>
      <c r="D2" s="8"/>
      <c r="E2" s="8">
        <v>1</v>
      </c>
      <c r="F2" s="8"/>
      <c r="G2" s="6">
        <f t="shared" ref="G2:G4" si="0">SUM(B2:F2)</f>
        <v>1</v>
      </c>
      <c r="H2" s="2"/>
      <c r="I2" s="8"/>
      <c r="J2" s="8"/>
      <c r="K2" s="8"/>
      <c r="L2" s="8">
        <v>1</v>
      </c>
      <c r="M2" s="8"/>
      <c r="N2" s="6">
        <v>1</v>
      </c>
    </row>
    <row r="3" spans="1:14" x14ac:dyDescent="0.3">
      <c r="A3" s="3">
        <v>43892</v>
      </c>
      <c r="B3" s="8"/>
      <c r="C3" s="8">
        <v>2</v>
      </c>
      <c r="D3" s="8"/>
      <c r="E3" s="8">
        <v>1</v>
      </c>
      <c r="F3" s="8"/>
      <c r="G3" s="6">
        <f t="shared" si="0"/>
        <v>3</v>
      </c>
      <c r="H3" s="2"/>
      <c r="J3">
        <f t="shared" ref="J3:J14" si="1">C3-C2</f>
        <v>2</v>
      </c>
      <c r="L3">
        <f t="shared" ref="L3:L14" si="2">E3-E2</f>
        <v>0</v>
      </c>
      <c r="N3" s="6">
        <f t="shared" ref="N3:N14" si="3">G3-G2</f>
        <v>2</v>
      </c>
    </row>
    <row r="4" spans="1:14" x14ac:dyDescent="0.3">
      <c r="A4" s="3">
        <v>43893</v>
      </c>
      <c r="B4" s="8"/>
      <c r="C4" s="8">
        <v>2</v>
      </c>
      <c r="D4" s="8">
        <v>2</v>
      </c>
      <c r="E4" s="8">
        <v>2</v>
      </c>
      <c r="F4" s="8"/>
      <c r="G4" s="6">
        <f t="shared" si="0"/>
        <v>6</v>
      </c>
      <c r="H4" s="2"/>
      <c r="J4">
        <f t="shared" si="1"/>
        <v>0</v>
      </c>
      <c r="K4">
        <f t="shared" ref="K4:K14" si="4">D4-D3</f>
        <v>2</v>
      </c>
      <c r="L4">
        <f t="shared" si="2"/>
        <v>1</v>
      </c>
      <c r="N4" s="6">
        <f t="shared" si="3"/>
        <v>3</v>
      </c>
    </row>
    <row r="5" spans="1:14" x14ac:dyDescent="0.3">
      <c r="A5" s="3">
        <v>43894</v>
      </c>
      <c r="B5" s="9">
        <v>1</v>
      </c>
      <c r="C5" s="9">
        <v>2</v>
      </c>
      <c r="D5" s="9">
        <v>2</v>
      </c>
      <c r="E5" s="9">
        <v>7</v>
      </c>
      <c r="F5" s="9"/>
      <c r="G5" s="6">
        <f t="shared" ref="G5:G13" si="5">SUM(B5:F5)</f>
        <v>12</v>
      </c>
      <c r="H5" s="2"/>
      <c r="I5">
        <f t="shared" ref="I5:I14" si="6">B5-B4</f>
        <v>1</v>
      </c>
      <c r="J5">
        <f t="shared" si="1"/>
        <v>0</v>
      </c>
      <c r="K5">
        <f t="shared" si="4"/>
        <v>0</v>
      </c>
      <c r="L5">
        <f t="shared" si="2"/>
        <v>5</v>
      </c>
      <c r="N5" s="6">
        <f t="shared" si="3"/>
        <v>6</v>
      </c>
    </row>
    <row r="6" spans="1:14" x14ac:dyDescent="0.3">
      <c r="A6" s="3">
        <v>43895</v>
      </c>
      <c r="B6" s="9">
        <v>1</v>
      </c>
      <c r="C6" s="9">
        <v>2</v>
      </c>
      <c r="D6" s="9">
        <v>2</v>
      </c>
      <c r="E6" s="9">
        <v>8</v>
      </c>
      <c r="F6" s="9"/>
      <c r="G6" s="6">
        <f t="shared" si="5"/>
        <v>13</v>
      </c>
      <c r="H6" s="2"/>
      <c r="I6">
        <f t="shared" si="6"/>
        <v>0</v>
      </c>
      <c r="J6">
        <f t="shared" si="1"/>
        <v>0</v>
      </c>
      <c r="K6">
        <f t="shared" si="4"/>
        <v>0</v>
      </c>
      <c r="L6">
        <f t="shared" si="2"/>
        <v>1</v>
      </c>
      <c r="N6" s="6">
        <f t="shared" si="3"/>
        <v>1</v>
      </c>
    </row>
    <row r="7" spans="1:14" x14ac:dyDescent="0.3">
      <c r="A7" s="3">
        <v>43896</v>
      </c>
      <c r="B7" s="9">
        <v>1</v>
      </c>
      <c r="C7" s="9">
        <v>2</v>
      </c>
      <c r="D7" s="9">
        <v>2</v>
      </c>
      <c r="E7" s="9">
        <v>10</v>
      </c>
      <c r="F7" s="9"/>
      <c r="G7" s="10">
        <f t="shared" si="5"/>
        <v>15</v>
      </c>
      <c r="H7" s="2"/>
      <c r="I7">
        <f t="shared" si="6"/>
        <v>0</v>
      </c>
      <c r="J7">
        <f t="shared" si="1"/>
        <v>0</v>
      </c>
      <c r="K7">
        <f t="shared" si="4"/>
        <v>0</v>
      </c>
      <c r="L7">
        <f t="shared" si="2"/>
        <v>2</v>
      </c>
      <c r="N7" s="6">
        <f t="shared" si="3"/>
        <v>2</v>
      </c>
    </row>
    <row r="8" spans="1:14" x14ac:dyDescent="0.3">
      <c r="A8" s="3">
        <v>43897</v>
      </c>
      <c r="B8" s="8">
        <v>1</v>
      </c>
      <c r="C8" s="8">
        <v>2</v>
      </c>
      <c r="D8" s="8">
        <v>2</v>
      </c>
      <c r="E8" s="8">
        <v>11</v>
      </c>
      <c r="F8" s="8"/>
      <c r="G8" s="6">
        <f t="shared" si="5"/>
        <v>16</v>
      </c>
      <c r="H8" s="2"/>
      <c r="I8">
        <f t="shared" si="6"/>
        <v>0</v>
      </c>
      <c r="J8">
        <f t="shared" si="1"/>
        <v>0</v>
      </c>
      <c r="K8">
        <f t="shared" si="4"/>
        <v>0</v>
      </c>
      <c r="L8">
        <f t="shared" si="2"/>
        <v>1</v>
      </c>
      <c r="N8" s="6">
        <f t="shared" si="3"/>
        <v>1</v>
      </c>
    </row>
    <row r="9" spans="1:14" x14ac:dyDescent="0.3">
      <c r="A9" s="3">
        <v>43898</v>
      </c>
      <c r="B9" s="8">
        <v>2</v>
      </c>
      <c r="C9" s="8">
        <v>2</v>
      </c>
      <c r="D9" s="8">
        <v>3</v>
      </c>
      <c r="E9" s="8">
        <v>14</v>
      </c>
      <c r="F9" s="8"/>
      <c r="G9" s="6">
        <f t="shared" si="5"/>
        <v>21</v>
      </c>
      <c r="H9" s="2"/>
      <c r="I9">
        <f t="shared" si="6"/>
        <v>1</v>
      </c>
      <c r="J9">
        <f t="shared" si="1"/>
        <v>0</v>
      </c>
      <c r="K9">
        <f t="shared" si="4"/>
        <v>1</v>
      </c>
      <c r="L9">
        <f t="shared" si="2"/>
        <v>3</v>
      </c>
      <c r="N9" s="6">
        <f t="shared" si="3"/>
        <v>5</v>
      </c>
    </row>
    <row r="10" spans="1:14" x14ac:dyDescent="0.3">
      <c r="A10" s="3">
        <v>43899</v>
      </c>
      <c r="B10" s="8">
        <v>3</v>
      </c>
      <c r="C10" s="8">
        <v>2</v>
      </c>
      <c r="D10" s="8">
        <v>3</v>
      </c>
      <c r="E10" s="8">
        <v>18</v>
      </c>
      <c r="F10" s="8"/>
      <c r="G10" s="6">
        <f t="shared" si="5"/>
        <v>26</v>
      </c>
      <c r="H10" s="2"/>
      <c r="I10">
        <f t="shared" si="6"/>
        <v>1</v>
      </c>
      <c r="J10">
        <f t="shared" si="1"/>
        <v>0</v>
      </c>
      <c r="K10">
        <f t="shared" si="4"/>
        <v>0</v>
      </c>
      <c r="L10">
        <f t="shared" si="2"/>
        <v>4</v>
      </c>
      <c r="N10" s="6">
        <f t="shared" si="3"/>
        <v>5</v>
      </c>
    </row>
    <row r="11" spans="1:14" x14ac:dyDescent="0.3">
      <c r="A11" s="3">
        <v>43900</v>
      </c>
      <c r="B11" s="8">
        <v>8</v>
      </c>
      <c r="C11" s="8">
        <v>3</v>
      </c>
      <c r="D11" s="8">
        <v>6</v>
      </c>
      <c r="E11" s="8">
        <v>22</v>
      </c>
      <c r="F11" s="8"/>
      <c r="G11" s="6">
        <f t="shared" si="5"/>
        <v>39</v>
      </c>
      <c r="H11" s="2"/>
      <c r="I11">
        <f t="shared" si="6"/>
        <v>5</v>
      </c>
      <c r="J11">
        <f t="shared" si="1"/>
        <v>1</v>
      </c>
      <c r="K11">
        <f t="shared" si="4"/>
        <v>3</v>
      </c>
      <c r="L11">
        <f t="shared" si="2"/>
        <v>4</v>
      </c>
      <c r="N11" s="6">
        <f t="shared" si="3"/>
        <v>13</v>
      </c>
    </row>
    <row r="12" spans="1:14" x14ac:dyDescent="0.3">
      <c r="A12" s="3">
        <v>43901</v>
      </c>
      <c r="B12" s="8">
        <v>22</v>
      </c>
      <c r="C12" s="8">
        <v>8</v>
      </c>
      <c r="D12" s="8">
        <v>12</v>
      </c>
      <c r="E12" s="8">
        <v>29</v>
      </c>
      <c r="F12" s="8"/>
      <c r="G12" s="6">
        <f t="shared" si="5"/>
        <v>71</v>
      </c>
      <c r="H12" s="2"/>
      <c r="I12">
        <f t="shared" si="6"/>
        <v>14</v>
      </c>
      <c r="J12">
        <f t="shared" si="1"/>
        <v>5</v>
      </c>
      <c r="K12">
        <f t="shared" si="4"/>
        <v>6</v>
      </c>
      <c r="L12">
        <f t="shared" si="2"/>
        <v>7</v>
      </c>
      <c r="N12" s="6">
        <f t="shared" si="3"/>
        <v>32</v>
      </c>
    </row>
    <row r="13" spans="1:14" x14ac:dyDescent="0.3">
      <c r="A13" s="3">
        <v>43902</v>
      </c>
      <c r="B13" s="8">
        <v>40</v>
      </c>
      <c r="C13" s="8">
        <v>34</v>
      </c>
      <c r="D13" s="8">
        <v>28</v>
      </c>
      <c r="E13" s="8">
        <v>63</v>
      </c>
      <c r="F13" s="8">
        <v>8</v>
      </c>
      <c r="G13" s="6">
        <f t="shared" si="5"/>
        <v>173</v>
      </c>
      <c r="H13" s="2"/>
      <c r="I13">
        <f t="shared" si="6"/>
        <v>18</v>
      </c>
      <c r="J13">
        <f t="shared" si="1"/>
        <v>26</v>
      </c>
      <c r="K13">
        <f t="shared" si="4"/>
        <v>16</v>
      </c>
      <c r="L13">
        <f t="shared" si="2"/>
        <v>34</v>
      </c>
      <c r="M13">
        <f t="shared" ref="M13:M14" si="7">F13-F12</f>
        <v>8</v>
      </c>
      <c r="N13" s="6">
        <f t="shared" si="3"/>
        <v>102</v>
      </c>
    </row>
    <row r="14" spans="1:14" x14ac:dyDescent="0.3">
      <c r="A14" s="3">
        <v>43903</v>
      </c>
      <c r="B14">
        <v>44</v>
      </c>
      <c r="C14">
        <v>38</v>
      </c>
      <c r="D14">
        <v>31</v>
      </c>
      <c r="E14">
        <v>70</v>
      </c>
      <c r="F14">
        <v>11</v>
      </c>
      <c r="G14" s="6">
        <f t="shared" ref="G14:G23" si="8">SUM(B14:F14)</f>
        <v>194</v>
      </c>
      <c r="H14" s="1"/>
      <c r="I14">
        <f t="shared" si="6"/>
        <v>4</v>
      </c>
      <c r="J14">
        <f t="shared" si="1"/>
        <v>4</v>
      </c>
      <c r="K14">
        <f t="shared" si="4"/>
        <v>3</v>
      </c>
      <c r="L14">
        <f t="shared" si="2"/>
        <v>7</v>
      </c>
      <c r="M14">
        <f t="shared" si="7"/>
        <v>3</v>
      </c>
      <c r="N14" s="6">
        <f t="shared" si="3"/>
        <v>21</v>
      </c>
    </row>
    <row r="15" spans="1:14" x14ac:dyDescent="0.3">
      <c r="A15" s="3">
        <v>43904</v>
      </c>
      <c r="B15">
        <v>58</v>
      </c>
      <c r="C15">
        <v>70</v>
      </c>
      <c r="D15">
        <v>49</v>
      </c>
      <c r="E15">
        <v>88</v>
      </c>
      <c r="F15">
        <v>24</v>
      </c>
      <c r="G15" s="6">
        <f t="shared" si="8"/>
        <v>289</v>
      </c>
      <c r="H15" s="1"/>
      <c r="I15">
        <f t="shared" ref="I15:N15" si="9">B15-B14</f>
        <v>14</v>
      </c>
      <c r="J15">
        <f t="shared" si="9"/>
        <v>32</v>
      </c>
      <c r="K15">
        <f t="shared" si="9"/>
        <v>18</v>
      </c>
      <c r="L15">
        <f t="shared" si="9"/>
        <v>18</v>
      </c>
      <c r="M15">
        <f t="shared" si="9"/>
        <v>13</v>
      </c>
      <c r="N15" s="6">
        <f t="shared" si="9"/>
        <v>95</v>
      </c>
    </row>
    <row r="16" spans="1:14" x14ac:dyDescent="0.3">
      <c r="A16" s="3">
        <v>43905</v>
      </c>
      <c r="B16">
        <v>85</v>
      </c>
      <c r="C16">
        <v>79</v>
      </c>
      <c r="D16">
        <v>98</v>
      </c>
      <c r="E16">
        <v>109</v>
      </c>
      <c r="F16">
        <v>30</v>
      </c>
      <c r="G16" s="6">
        <f t="shared" si="8"/>
        <v>401</v>
      </c>
      <c r="H16" s="1"/>
      <c r="I16">
        <f t="shared" ref="I16:I22" si="10">B16-B15</f>
        <v>27</v>
      </c>
      <c r="J16">
        <f t="shared" ref="J16:J39" si="11">C16-C15</f>
        <v>9</v>
      </c>
      <c r="K16">
        <f t="shared" ref="K16:L22" si="12">D16-D15</f>
        <v>49</v>
      </c>
      <c r="L16">
        <f t="shared" si="12"/>
        <v>21</v>
      </c>
      <c r="M16">
        <f t="shared" ref="M16:N25" si="13">F16-F15</f>
        <v>6</v>
      </c>
      <c r="N16" s="6">
        <f t="shared" si="13"/>
        <v>112</v>
      </c>
    </row>
    <row r="17" spans="1:14" x14ac:dyDescent="0.3">
      <c r="A17" s="3">
        <v>43906</v>
      </c>
      <c r="B17">
        <v>127</v>
      </c>
      <c r="C17">
        <v>126</v>
      </c>
      <c r="D17">
        <v>133</v>
      </c>
      <c r="E17">
        <v>137</v>
      </c>
      <c r="F17">
        <v>44</v>
      </c>
      <c r="G17" s="6">
        <f t="shared" si="8"/>
        <v>567</v>
      </c>
      <c r="H17" s="1"/>
      <c r="I17">
        <f t="shared" si="10"/>
        <v>42</v>
      </c>
      <c r="J17">
        <f t="shared" si="11"/>
        <v>47</v>
      </c>
      <c r="K17">
        <f t="shared" si="12"/>
        <v>35</v>
      </c>
      <c r="L17">
        <f t="shared" si="12"/>
        <v>28</v>
      </c>
      <c r="M17">
        <f t="shared" si="13"/>
        <v>14</v>
      </c>
      <c r="N17" s="6">
        <f t="shared" si="13"/>
        <v>166</v>
      </c>
    </row>
    <row r="18" spans="1:14" x14ac:dyDescent="0.3">
      <c r="A18" s="3">
        <v>43907</v>
      </c>
      <c r="B18">
        <v>139</v>
      </c>
      <c r="C18">
        <v>148</v>
      </c>
      <c r="D18">
        <v>179</v>
      </c>
      <c r="E18">
        <v>145</v>
      </c>
      <c r="F18">
        <v>51</v>
      </c>
      <c r="G18" s="6">
        <f t="shared" si="8"/>
        <v>662</v>
      </c>
      <c r="H18" s="1"/>
      <c r="I18">
        <f t="shared" si="10"/>
        <v>12</v>
      </c>
      <c r="J18">
        <f t="shared" si="11"/>
        <v>22</v>
      </c>
      <c r="K18">
        <f t="shared" si="12"/>
        <v>46</v>
      </c>
      <c r="L18">
        <f t="shared" si="12"/>
        <v>8</v>
      </c>
      <c r="M18">
        <f t="shared" si="13"/>
        <v>7</v>
      </c>
      <c r="N18" s="6">
        <f t="shared" si="13"/>
        <v>95</v>
      </c>
    </row>
    <row r="19" spans="1:14" x14ac:dyDescent="0.3">
      <c r="A19" s="3">
        <v>43908</v>
      </c>
      <c r="B19">
        <v>164</v>
      </c>
      <c r="C19">
        <v>216</v>
      </c>
      <c r="D19">
        <v>208</v>
      </c>
      <c r="E19">
        <v>151</v>
      </c>
      <c r="F19">
        <v>62</v>
      </c>
      <c r="G19" s="6">
        <f t="shared" si="8"/>
        <v>801</v>
      </c>
      <c r="H19" s="1"/>
      <c r="I19">
        <f t="shared" si="10"/>
        <v>25</v>
      </c>
      <c r="J19">
        <f t="shared" si="11"/>
        <v>68</v>
      </c>
      <c r="K19">
        <f t="shared" si="12"/>
        <v>29</v>
      </c>
      <c r="L19">
        <f t="shared" si="12"/>
        <v>6</v>
      </c>
      <c r="M19">
        <f t="shared" si="13"/>
        <v>11</v>
      </c>
      <c r="N19" s="6">
        <f t="shared" si="13"/>
        <v>139</v>
      </c>
    </row>
    <row r="20" spans="1:14" x14ac:dyDescent="0.3">
      <c r="A20" s="3">
        <v>43909</v>
      </c>
      <c r="B20">
        <v>216</v>
      </c>
      <c r="C20">
        <v>258</v>
      </c>
      <c r="D20">
        <v>293</v>
      </c>
      <c r="E20">
        <v>205</v>
      </c>
      <c r="F20">
        <v>72</v>
      </c>
      <c r="G20" s="6">
        <f t="shared" si="8"/>
        <v>1044</v>
      </c>
      <c r="H20" s="1"/>
      <c r="I20">
        <f t="shared" si="10"/>
        <v>52</v>
      </c>
      <c r="J20">
        <f t="shared" si="11"/>
        <v>42</v>
      </c>
      <c r="K20">
        <f t="shared" si="12"/>
        <v>85</v>
      </c>
      <c r="L20">
        <f t="shared" si="12"/>
        <v>54</v>
      </c>
      <c r="M20">
        <f t="shared" si="13"/>
        <v>10</v>
      </c>
      <c r="N20" s="6">
        <f t="shared" si="13"/>
        <v>243</v>
      </c>
    </row>
    <row r="21" spans="1:14" x14ac:dyDescent="0.3">
      <c r="A21" s="3">
        <v>43910</v>
      </c>
      <c r="B21">
        <v>400</v>
      </c>
      <c r="C21">
        <v>322</v>
      </c>
      <c r="D21">
        <v>370</v>
      </c>
      <c r="E21">
        <v>237</v>
      </c>
      <c r="F21">
        <v>94</v>
      </c>
      <c r="G21" s="6">
        <f t="shared" si="8"/>
        <v>1423</v>
      </c>
      <c r="H21" s="1"/>
      <c r="I21">
        <f t="shared" si="10"/>
        <v>184</v>
      </c>
      <c r="J21">
        <f t="shared" si="11"/>
        <v>64</v>
      </c>
      <c r="K21">
        <f t="shared" si="12"/>
        <v>77</v>
      </c>
      <c r="L21">
        <f t="shared" si="12"/>
        <v>32</v>
      </c>
      <c r="M21">
        <f t="shared" si="13"/>
        <v>22</v>
      </c>
      <c r="N21" s="6">
        <f t="shared" si="13"/>
        <v>379</v>
      </c>
    </row>
    <row r="22" spans="1:14" x14ac:dyDescent="0.3">
      <c r="A22" s="3">
        <v>43911</v>
      </c>
      <c r="B22">
        <v>505</v>
      </c>
      <c r="C22">
        <v>430</v>
      </c>
      <c r="D22">
        <v>501</v>
      </c>
      <c r="E22">
        <v>263</v>
      </c>
      <c r="F22">
        <v>120</v>
      </c>
      <c r="G22" s="6">
        <f t="shared" si="8"/>
        <v>1819</v>
      </c>
      <c r="H22" s="1"/>
      <c r="I22">
        <f t="shared" si="10"/>
        <v>105</v>
      </c>
      <c r="J22">
        <f t="shared" si="11"/>
        <v>108</v>
      </c>
      <c r="K22">
        <f t="shared" si="12"/>
        <v>131</v>
      </c>
      <c r="L22">
        <f t="shared" si="12"/>
        <v>26</v>
      </c>
      <c r="M22">
        <f t="shared" si="13"/>
        <v>26</v>
      </c>
      <c r="N22" s="6">
        <f t="shared" si="13"/>
        <v>396</v>
      </c>
    </row>
    <row r="23" spans="1:14" x14ac:dyDescent="0.3">
      <c r="A23" s="3">
        <v>43912</v>
      </c>
      <c r="G23" s="6">
        <f t="shared" si="8"/>
        <v>0</v>
      </c>
      <c r="H23" s="1"/>
    </row>
    <row r="24" spans="1:14" x14ac:dyDescent="0.3">
      <c r="A24" s="3">
        <v>43913</v>
      </c>
      <c r="G24" s="6">
        <v>2078</v>
      </c>
      <c r="H24" s="1"/>
      <c r="N24" s="6">
        <f>G24-G22</f>
        <v>259</v>
      </c>
    </row>
    <row r="25" spans="1:14" x14ac:dyDescent="0.3">
      <c r="A25" s="3">
        <v>43914</v>
      </c>
      <c r="G25" s="6">
        <v>2465</v>
      </c>
      <c r="H25" s="1"/>
      <c r="N25" s="6">
        <f t="shared" si="13"/>
        <v>387</v>
      </c>
    </row>
    <row r="26" spans="1:14" x14ac:dyDescent="0.3">
      <c r="A26" s="3">
        <v>43915</v>
      </c>
      <c r="B26">
        <v>885</v>
      </c>
      <c r="C26">
        <v>567</v>
      </c>
      <c r="D26">
        <v>752</v>
      </c>
      <c r="E26">
        <v>404</v>
      </c>
      <c r="F26">
        <v>172</v>
      </c>
      <c r="G26" s="6">
        <f t="shared" ref="G26:G38" si="14">SUM(B26:F26)</f>
        <v>2780</v>
      </c>
      <c r="H26" s="1"/>
      <c r="I26">
        <f t="shared" ref="I26:L26" si="15">B26-B22</f>
        <v>380</v>
      </c>
      <c r="J26">
        <f t="shared" si="15"/>
        <v>137</v>
      </c>
      <c r="K26">
        <f t="shared" si="15"/>
        <v>251</v>
      </c>
      <c r="L26">
        <f t="shared" si="15"/>
        <v>141</v>
      </c>
      <c r="M26">
        <f>F26-F22</f>
        <v>52</v>
      </c>
      <c r="N26" s="6">
        <f t="shared" ref="N26" si="16">G26-G22</f>
        <v>961</v>
      </c>
    </row>
    <row r="27" spans="1:14" x14ac:dyDescent="0.3">
      <c r="A27" s="3">
        <v>43916</v>
      </c>
      <c r="B27">
        <v>1147</v>
      </c>
      <c r="C27">
        <v>666</v>
      </c>
      <c r="D27">
        <v>965</v>
      </c>
      <c r="E27">
        <v>428</v>
      </c>
      <c r="F27">
        <v>177</v>
      </c>
      <c r="G27" s="6">
        <f t="shared" si="14"/>
        <v>3383</v>
      </c>
      <c r="H27" s="1"/>
      <c r="I27">
        <f t="shared" ref="I27:I39" si="17">B27-B26</f>
        <v>262</v>
      </c>
      <c r="J27">
        <f t="shared" si="11"/>
        <v>99</v>
      </c>
      <c r="K27">
        <f t="shared" ref="K27:K39" si="18">D27-D26</f>
        <v>213</v>
      </c>
      <c r="L27">
        <f t="shared" ref="L27:L39" si="19">E27-E26</f>
        <v>24</v>
      </c>
      <c r="M27">
        <f t="shared" ref="M27:N39" si="20">F27-F26</f>
        <v>5</v>
      </c>
      <c r="N27" s="6">
        <f t="shared" si="20"/>
        <v>603</v>
      </c>
    </row>
    <row r="28" spans="1:14" x14ac:dyDescent="0.3">
      <c r="A28" s="3">
        <v>43917</v>
      </c>
      <c r="B28">
        <v>1422</v>
      </c>
      <c r="C28">
        <v>780</v>
      </c>
      <c r="D28">
        <v>1112</v>
      </c>
      <c r="E28">
        <v>440</v>
      </c>
      <c r="F28">
        <v>180</v>
      </c>
      <c r="G28" s="6">
        <f t="shared" si="14"/>
        <v>3934</v>
      </c>
      <c r="H28" s="1"/>
      <c r="I28">
        <f t="shared" si="17"/>
        <v>275</v>
      </c>
      <c r="J28">
        <f t="shared" si="11"/>
        <v>114</v>
      </c>
      <c r="K28">
        <f t="shared" si="18"/>
        <v>147</v>
      </c>
      <c r="L28">
        <f t="shared" si="19"/>
        <v>12</v>
      </c>
      <c r="M28">
        <f t="shared" si="20"/>
        <v>3</v>
      </c>
      <c r="N28" s="6">
        <f t="shared" si="20"/>
        <v>551</v>
      </c>
    </row>
    <row r="29" spans="1:14" x14ac:dyDescent="0.3">
      <c r="A29" s="3">
        <v>43918</v>
      </c>
      <c r="B29">
        <v>1543</v>
      </c>
      <c r="C29">
        <v>1114</v>
      </c>
      <c r="D29">
        <v>1192</v>
      </c>
      <c r="E29">
        <v>441</v>
      </c>
      <c r="F29">
        <v>222</v>
      </c>
      <c r="G29" s="6">
        <f t="shared" si="14"/>
        <v>4512</v>
      </c>
      <c r="H29" s="1"/>
      <c r="I29">
        <f t="shared" si="17"/>
        <v>121</v>
      </c>
      <c r="J29">
        <f t="shared" si="11"/>
        <v>334</v>
      </c>
      <c r="K29">
        <f t="shared" si="18"/>
        <v>80</v>
      </c>
      <c r="L29">
        <f t="shared" si="19"/>
        <v>1</v>
      </c>
      <c r="M29">
        <f t="shared" si="20"/>
        <v>42</v>
      </c>
      <c r="N29" s="6">
        <f t="shared" si="20"/>
        <v>578</v>
      </c>
    </row>
    <row r="30" spans="1:14" x14ac:dyDescent="0.3">
      <c r="A30" s="3">
        <v>43919</v>
      </c>
      <c r="B30">
        <v>1755</v>
      </c>
      <c r="C30">
        <v>1386</v>
      </c>
      <c r="D30">
        <v>1317</v>
      </c>
      <c r="E30">
        <v>535</v>
      </c>
      <c r="F30">
        <v>253</v>
      </c>
      <c r="G30" s="6">
        <f t="shared" si="14"/>
        <v>5246</v>
      </c>
      <c r="H30" s="1"/>
      <c r="I30">
        <f t="shared" si="17"/>
        <v>212</v>
      </c>
      <c r="J30">
        <f t="shared" si="11"/>
        <v>272</v>
      </c>
      <c r="K30">
        <f t="shared" si="18"/>
        <v>125</v>
      </c>
      <c r="L30">
        <f t="shared" si="19"/>
        <v>94</v>
      </c>
      <c r="M30">
        <f t="shared" si="20"/>
        <v>31</v>
      </c>
      <c r="N30" s="6">
        <f t="shared" si="20"/>
        <v>734</v>
      </c>
    </row>
    <row r="31" spans="1:14" x14ac:dyDescent="0.3">
      <c r="A31" s="3">
        <v>43920</v>
      </c>
      <c r="B31">
        <v>2041</v>
      </c>
      <c r="C31">
        <v>1537</v>
      </c>
      <c r="D31">
        <v>1426</v>
      </c>
      <c r="E31">
        <v>586</v>
      </c>
      <c r="F31">
        <v>268</v>
      </c>
      <c r="G31" s="6">
        <f t="shared" si="14"/>
        <v>5858</v>
      </c>
      <c r="H31" s="1"/>
      <c r="I31">
        <f t="shared" si="17"/>
        <v>286</v>
      </c>
      <c r="J31">
        <f t="shared" si="11"/>
        <v>151</v>
      </c>
      <c r="K31">
        <f t="shared" si="18"/>
        <v>109</v>
      </c>
      <c r="L31">
        <f t="shared" si="19"/>
        <v>51</v>
      </c>
      <c r="M31">
        <f t="shared" si="20"/>
        <v>15</v>
      </c>
      <c r="N31" s="6">
        <f t="shared" si="20"/>
        <v>612</v>
      </c>
    </row>
    <row r="32" spans="1:14" x14ac:dyDescent="0.3">
      <c r="A32" s="3">
        <v>43921</v>
      </c>
      <c r="B32">
        <v>2297</v>
      </c>
      <c r="C32">
        <v>1707</v>
      </c>
      <c r="D32">
        <v>1484</v>
      </c>
      <c r="E32">
        <v>643</v>
      </c>
      <c r="F32">
        <v>293</v>
      </c>
      <c r="G32" s="6">
        <f t="shared" si="14"/>
        <v>6424</v>
      </c>
      <c r="H32" s="1"/>
      <c r="I32">
        <f t="shared" si="17"/>
        <v>256</v>
      </c>
      <c r="J32">
        <f t="shared" si="11"/>
        <v>170</v>
      </c>
      <c r="K32">
        <f t="shared" si="18"/>
        <v>58</v>
      </c>
      <c r="L32">
        <f t="shared" si="19"/>
        <v>57</v>
      </c>
      <c r="M32">
        <f t="shared" si="20"/>
        <v>25</v>
      </c>
      <c r="N32" s="6">
        <f t="shared" si="20"/>
        <v>566</v>
      </c>
    </row>
    <row r="33" spans="1:14" x14ac:dyDescent="0.3">
      <c r="A33" s="3">
        <v>43922</v>
      </c>
      <c r="B33">
        <v>2471</v>
      </c>
      <c r="C33">
        <v>1933</v>
      </c>
      <c r="D33">
        <v>1593</v>
      </c>
      <c r="E33">
        <v>753</v>
      </c>
      <c r="F33">
        <v>297</v>
      </c>
      <c r="G33" s="6">
        <f t="shared" si="14"/>
        <v>7047</v>
      </c>
      <c r="H33" s="1"/>
      <c r="I33">
        <f t="shared" si="17"/>
        <v>174</v>
      </c>
      <c r="J33">
        <f t="shared" si="11"/>
        <v>226</v>
      </c>
      <c r="K33">
        <f t="shared" si="18"/>
        <v>109</v>
      </c>
      <c r="L33">
        <f t="shared" si="19"/>
        <v>110</v>
      </c>
      <c r="M33">
        <f t="shared" si="20"/>
        <v>4</v>
      </c>
      <c r="N33" s="6">
        <f t="shared" si="20"/>
        <v>623</v>
      </c>
    </row>
    <row r="34" spans="1:14" x14ac:dyDescent="0.3">
      <c r="A34" s="3">
        <v>43923</v>
      </c>
      <c r="B34">
        <v>2807</v>
      </c>
      <c r="C34">
        <v>2098</v>
      </c>
      <c r="D34">
        <v>1673</v>
      </c>
      <c r="E34">
        <v>796</v>
      </c>
      <c r="F34">
        <v>308</v>
      </c>
      <c r="G34" s="6">
        <f t="shared" si="14"/>
        <v>7682</v>
      </c>
      <c r="H34" s="1"/>
      <c r="I34">
        <f t="shared" si="17"/>
        <v>336</v>
      </c>
      <c r="J34">
        <f t="shared" si="11"/>
        <v>165</v>
      </c>
      <c r="K34">
        <f t="shared" si="18"/>
        <v>80</v>
      </c>
      <c r="L34">
        <f t="shared" si="19"/>
        <v>43</v>
      </c>
      <c r="M34">
        <f t="shared" si="20"/>
        <v>11</v>
      </c>
      <c r="N34" s="6">
        <f t="shared" si="20"/>
        <v>635</v>
      </c>
    </row>
    <row r="35" spans="1:14" x14ac:dyDescent="0.3">
      <c r="A35" s="3">
        <v>43924</v>
      </c>
      <c r="B35">
        <v>3098</v>
      </c>
      <c r="C35">
        <v>2386</v>
      </c>
      <c r="D35">
        <v>1848</v>
      </c>
      <c r="E35">
        <v>824</v>
      </c>
      <c r="F35">
        <v>367</v>
      </c>
      <c r="G35" s="6">
        <f t="shared" si="14"/>
        <v>8523</v>
      </c>
      <c r="H35" s="1"/>
      <c r="I35">
        <f t="shared" si="17"/>
        <v>291</v>
      </c>
      <c r="J35">
        <f t="shared" si="11"/>
        <v>288</v>
      </c>
      <c r="K35">
        <f t="shared" si="18"/>
        <v>175</v>
      </c>
      <c r="L35">
        <f t="shared" si="19"/>
        <v>28</v>
      </c>
      <c r="M35">
        <f t="shared" si="20"/>
        <v>59</v>
      </c>
      <c r="N35" s="6">
        <f t="shared" si="20"/>
        <v>841</v>
      </c>
    </row>
    <row r="36" spans="1:14" x14ac:dyDescent="0.3">
      <c r="A36" s="3">
        <v>43925</v>
      </c>
      <c r="B36">
        <v>3496</v>
      </c>
      <c r="C36">
        <v>2548</v>
      </c>
      <c r="D36">
        <v>1994</v>
      </c>
      <c r="E36">
        <v>837</v>
      </c>
      <c r="F36">
        <v>449</v>
      </c>
      <c r="G36" s="6">
        <f t="shared" si="14"/>
        <v>9324</v>
      </c>
      <c r="H36" s="1"/>
      <c r="I36">
        <f t="shared" si="17"/>
        <v>398</v>
      </c>
      <c r="J36">
        <f t="shared" si="11"/>
        <v>162</v>
      </c>
      <c r="K36">
        <f t="shared" si="18"/>
        <v>146</v>
      </c>
      <c r="L36">
        <f t="shared" si="19"/>
        <v>13</v>
      </c>
      <c r="M36">
        <f t="shared" si="20"/>
        <v>82</v>
      </c>
      <c r="N36" s="6">
        <f t="shared" si="20"/>
        <v>801</v>
      </c>
    </row>
    <row r="37" spans="1:14" x14ac:dyDescent="0.3">
      <c r="A37" s="3">
        <v>43926</v>
      </c>
      <c r="B37">
        <v>3854</v>
      </c>
      <c r="C37">
        <v>2653</v>
      </c>
      <c r="D37">
        <v>2169</v>
      </c>
      <c r="E37">
        <v>858</v>
      </c>
      <c r="F37">
        <v>497</v>
      </c>
      <c r="G37" s="6">
        <f t="shared" si="14"/>
        <v>10031</v>
      </c>
      <c r="H37" s="1"/>
      <c r="I37">
        <f t="shared" si="17"/>
        <v>358</v>
      </c>
      <c r="J37">
        <f t="shared" si="11"/>
        <v>105</v>
      </c>
      <c r="K37">
        <f t="shared" si="18"/>
        <v>175</v>
      </c>
      <c r="L37">
        <f t="shared" si="19"/>
        <v>21</v>
      </c>
      <c r="M37">
        <f t="shared" si="20"/>
        <v>48</v>
      </c>
      <c r="N37" s="6">
        <f t="shared" si="20"/>
        <v>707</v>
      </c>
    </row>
    <row r="38" spans="1:14" x14ac:dyDescent="0.3">
      <c r="A38" s="3">
        <v>43927</v>
      </c>
      <c r="B38">
        <v>4125</v>
      </c>
      <c r="C38">
        <v>2751</v>
      </c>
      <c r="D38">
        <v>2283</v>
      </c>
      <c r="E38">
        <v>873</v>
      </c>
      <c r="F38">
        <v>570</v>
      </c>
      <c r="G38" s="6">
        <f t="shared" si="14"/>
        <v>10602</v>
      </c>
      <c r="H38" s="1"/>
      <c r="I38">
        <f t="shared" si="17"/>
        <v>271</v>
      </c>
      <c r="J38">
        <f t="shared" si="11"/>
        <v>98</v>
      </c>
      <c r="K38">
        <f t="shared" si="18"/>
        <v>114</v>
      </c>
      <c r="L38">
        <f t="shared" si="19"/>
        <v>15</v>
      </c>
      <c r="M38">
        <f t="shared" si="20"/>
        <v>73</v>
      </c>
      <c r="N38" s="6">
        <f t="shared" si="20"/>
        <v>571</v>
      </c>
    </row>
    <row r="39" spans="1:14" x14ac:dyDescent="0.3">
      <c r="A39" s="3">
        <v>43928</v>
      </c>
      <c r="B39">
        <v>4298</v>
      </c>
      <c r="C39">
        <v>2832</v>
      </c>
      <c r="D39">
        <v>2434</v>
      </c>
      <c r="E39">
        <v>897</v>
      </c>
      <c r="F39">
        <v>616</v>
      </c>
      <c r="G39" s="6">
        <f>SUM(B39:F39)</f>
        <v>11077</v>
      </c>
      <c r="H39" s="1"/>
      <c r="I39">
        <f t="shared" si="17"/>
        <v>173</v>
      </c>
      <c r="J39">
        <f t="shared" si="11"/>
        <v>81</v>
      </c>
      <c r="K39">
        <f t="shared" si="18"/>
        <v>151</v>
      </c>
      <c r="L39">
        <f t="shared" si="19"/>
        <v>24</v>
      </c>
      <c r="M39">
        <f t="shared" si="20"/>
        <v>46</v>
      </c>
      <c r="N39" s="6">
        <f t="shared" si="20"/>
        <v>475</v>
      </c>
    </row>
    <row r="40" spans="1:14" x14ac:dyDescent="0.3">
      <c r="A40" s="3">
        <v>43929</v>
      </c>
      <c r="B40">
        <v>4449</v>
      </c>
      <c r="C40">
        <v>3087</v>
      </c>
      <c r="D40">
        <v>2597</v>
      </c>
      <c r="E40">
        <v>973</v>
      </c>
      <c r="F40">
        <v>682</v>
      </c>
      <c r="G40" s="6">
        <f>SUM(B40:F40)</f>
        <v>11788</v>
      </c>
      <c r="H40" s="1"/>
      <c r="I40">
        <f t="shared" ref="I40" si="21">B40-B39</f>
        <v>151</v>
      </c>
      <c r="J40">
        <f t="shared" ref="J40" si="22">C40-C39</f>
        <v>255</v>
      </c>
      <c r="K40">
        <f t="shared" ref="K40" si="23">D40-D39</f>
        <v>163</v>
      </c>
      <c r="L40">
        <f t="shared" ref="L40" si="24">E40-E39</f>
        <v>76</v>
      </c>
      <c r="M40">
        <f t="shared" ref="M40:N40" si="25">F40-F39</f>
        <v>66</v>
      </c>
      <c r="N40" s="6">
        <f t="shared" si="25"/>
        <v>711</v>
      </c>
    </row>
  </sheetData>
  <autoFilter ref="A1:M1" xr:uid="{71768F95-434F-41A0-A6E3-56E36AE22113}"/>
  <conditionalFormatting sqref="B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 J25:M25 I27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M24 J27:M1048576 I26:M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N26" formula="1"/>
    <ignoredError sqref="G14:G40 G8:G13 G2:G7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396-B0CC-4D4C-9891-59E15D2F0479}">
  <sheetPr codeName="Hoja6"/>
  <dimension ref="A1:M28"/>
  <sheetViews>
    <sheetView workbookViewId="0">
      <pane ySplit="1" topLeftCell="A5" activePane="bottomLeft" state="frozen"/>
      <selection pane="bottomLeft" activeCell="B6" sqref="B6"/>
    </sheetView>
  </sheetViews>
  <sheetFormatPr baseColWidth="10" defaultRowHeight="14.4" x14ac:dyDescent="0.3"/>
  <sheetData>
    <row r="1" spans="1:13" x14ac:dyDescent="0.3">
      <c r="A1" s="2" t="s">
        <v>0</v>
      </c>
      <c r="B1" s="2" t="s">
        <v>3</v>
      </c>
      <c r="C1" s="2" t="s">
        <v>2</v>
      </c>
      <c r="D1" s="2" t="s">
        <v>4</v>
      </c>
      <c r="E1" s="2" t="s">
        <v>1</v>
      </c>
      <c r="F1" s="2" t="s">
        <v>5</v>
      </c>
      <c r="G1" s="2" t="s">
        <v>6</v>
      </c>
      <c r="H1" s="4"/>
      <c r="I1" s="4"/>
      <c r="J1" s="4"/>
      <c r="K1" s="4"/>
      <c r="L1" s="4"/>
      <c r="M1" s="4"/>
    </row>
    <row r="2" spans="1:13" x14ac:dyDescent="0.3">
      <c r="A2" s="3">
        <v>43903</v>
      </c>
    </row>
    <row r="3" spans="1:13" x14ac:dyDescent="0.3">
      <c r="A3" s="3">
        <v>43904</v>
      </c>
      <c r="B3">
        <f>((Casos_old!B15/Casos_old!B14)-1)*100</f>
        <v>31.818181818181813</v>
      </c>
      <c r="C3">
        <f>((Casos_old!C15/Casos_old!C14)-1)*100</f>
        <v>84.210526315789465</v>
      </c>
      <c r="D3">
        <f>((Casos_old!D15/Casos_old!D14)-1)*100</f>
        <v>58.064516129032249</v>
      </c>
      <c r="E3">
        <f>((Casos_old!E15/Casos_old!E14)-1)*100</f>
        <v>25.714285714285712</v>
      </c>
      <c r="F3">
        <f>((Casos_old!F15/Casos_old!F14)-1)*100</f>
        <v>118.18181818181816</v>
      </c>
      <c r="G3">
        <f>((Casos_old!G15/Casos_old!G14)-1)*100</f>
        <v>48.969072164948457</v>
      </c>
    </row>
    <row r="4" spans="1:13" x14ac:dyDescent="0.3">
      <c r="A4" s="3">
        <v>43905</v>
      </c>
      <c r="B4">
        <f>((Casos_old!B16/Casos_old!B15)-1)*100</f>
        <v>46.551724137931025</v>
      </c>
      <c r="C4">
        <f>((Casos_old!C16/Casos_old!C15)-1)*100</f>
        <v>12.857142857142856</v>
      </c>
      <c r="D4">
        <f>((Casos_old!D16/Casos_old!D15)-1)*100</f>
        <v>100</v>
      </c>
      <c r="E4">
        <f>((Casos_old!E16/Casos_old!E15)-1)*100</f>
        <v>23.863636363636353</v>
      </c>
      <c r="F4">
        <f>((Casos_old!F16/Casos_old!F15)-1)*100</f>
        <v>25</v>
      </c>
      <c r="G4">
        <f>((Casos_old!G16/Casos_old!G15)-1)*100</f>
        <v>38.754325259515568</v>
      </c>
    </row>
    <row r="5" spans="1:13" x14ac:dyDescent="0.3">
      <c r="A5" s="3">
        <v>43906</v>
      </c>
      <c r="B5">
        <f>((Casos_old!B17/Casos_old!B16)-1)*100</f>
        <v>49.411764705882355</v>
      </c>
      <c r="C5">
        <f>((Casos_old!C17/Casos_old!C16)-1)*100</f>
        <v>59.493670886075954</v>
      </c>
      <c r="D5">
        <f>((Casos_old!D17/Casos_old!D16)-1)*100</f>
        <v>35.714285714285722</v>
      </c>
      <c r="E5">
        <f>((Casos_old!E17/Casos_old!E16)-1)*100</f>
        <v>25.688073394495415</v>
      </c>
      <c r="F5">
        <f>((Casos_old!F17/Casos_old!F16)-1)*100</f>
        <v>46.666666666666657</v>
      </c>
      <c r="G5">
        <f>((Casos_old!G17/Casos_old!G16)-1)*100</f>
        <v>41.396508728179548</v>
      </c>
    </row>
    <row r="6" spans="1:13" x14ac:dyDescent="0.3">
      <c r="A6" s="3">
        <v>43907</v>
      </c>
      <c r="B6">
        <f>((Casos_old!B18/Casos_old!B17)-1)*100</f>
        <v>9.4488188976377998</v>
      </c>
      <c r="C6">
        <f>((Casos_old!C18/Casos_old!C17)-1)*100</f>
        <v>17.460317460317466</v>
      </c>
      <c r="D6">
        <f>((Casos_old!D18/Casos_old!D17)-1)*100</f>
        <v>34.58646616541354</v>
      </c>
      <c r="E6">
        <f>((Casos_old!E18/Casos_old!E17)-1)*100</f>
        <v>5.8394160583941535</v>
      </c>
      <c r="F6">
        <f>((Casos_old!F18/Casos_old!F17)-1)*100</f>
        <v>15.909090909090917</v>
      </c>
      <c r="G6">
        <f>((Casos_old!G18/Casos_old!G17)-1)*100</f>
        <v>16.754850088183424</v>
      </c>
    </row>
    <row r="7" spans="1:13" x14ac:dyDescent="0.3">
      <c r="A7" s="3">
        <v>43908</v>
      </c>
      <c r="B7">
        <f>((Casos_old!B19/Casos_old!B18)-1)*100</f>
        <v>17.985611510791365</v>
      </c>
      <c r="C7">
        <f>((Casos_old!C19/Casos_old!C18)-1)*100</f>
        <v>45.945945945945944</v>
      </c>
      <c r="D7">
        <f>((Casos_old!D19/Casos_old!D18)-1)*100</f>
        <v>16.201117318435763</v>
      </c>
      <c r="E7">
        <f>((Casos_old!E19/Casos_old!E18)-1)*100</f>
        <v>4.1379310344827669</v>
      </c>
      <c r="F7">
        <f>((Casos_old!F19/Casos_old!F18)-1)*100</f>
        <v>21.568627450980383</v>
      </c>
      <c r="G7">
        <f>((Casos_old!G19/Casos_old!G18)-1)*100</f>
        <v>20.996978851963743</v>
      </c>
    </row>
    <row r="8" spans="1:13" x14ac:dyDescent="0.3">
      <c r="A8" s="3">
        <v>43909</v>
      </c>
      <c r="B8">
        <f>((Casos_old!B20/Casos_old!B19)-1)*100</f>
        <v>31.707317073170739</v>
      </c>
      <c r="C8">
        <f>((Casos_old!C20/Casos_old!C19)-1)*100</f>
        <v>19.444444444444443</v>
      </c>
      <c r="D8">
        <f>((Casos_old!D20/Casos_old!D19)-1)*100</f>
        <v>40.865384615384627</v>
      </c>
      <c r="E8">
        <f>((Casos_old!E20/Casos_old!E19)-1)*100</f>
        <v>35.761589403973517</v>
      </c>
      <c r="F8">
        <f>((Casos_old!F20/Casos_old!F19)-1)*100</f>
        <v>16.129032258064523</v>
      </c>
      <c r="G8">
        <f>((Casos_old!G20/Casos_old!G19)-1)*100</f>
        <v>30.337078651685403</v>
      </c>
    </row>
    <row r="9" spans="1:13" x14ac:dyDescent="0.3">
      <c r="A9" s="3">
        <v>43910</v>
      </c>
      <c r="B9">
        <f>((Casos_old!B21/Casos_old!B20)-1)*100</f>
        <v>85.18518518518519</v>
      </c>
      <c r="C9">
        <f>((Casos_old!C21/Casos_old!C20)-1)*100</f>
        <v>24.806201550387598</v>
      </c>
      <c r="D9">
        <f>((Casos_old!D21/Casos_old!D20)-1)*100</f>
        <v>26.279863481228659</v>
      </c>
      <c r="E9">
        <f>((Casos_old!E21/Casos_old!E20)-1)*100</f>
        <v>15.609756097560968</v>
      </c>
      <c r="F9">
        <f>((Casos_old!F21/Casos_old!F20)-1)*100</f>
        <v>30.555555555555557</v>
      </c>
      <c r="G9">
        <f>((Casos_old!G21/Casos_old!G20)-1)*100</f>
        <v>36.30268199233717</v>
      </c>
    </row>
    <row r="10" spans="1:13" x14ac:dyDescent="0.3">
      <c r="A10" s="3">
        <v>43911</v>
      </c>
      <c r="B10">
        <f>((Casos_old!B22/Casos_old!B21)-1)*100</f>
        <v>26.249999999999996</v>
      </c>
      <c r="C10">
        <f>((Casos_old!C22/Casos_old!C21)-1)*100</f>
        <v>33.54037267080745</v>
      </c>
      <c r="D10">
        <f>((Casos_old!D22/Casos_old!D21)-1)*100</f>
        <v>35.405405405405396</v>
      </c>
      <c r="E10">
        <f>((Casos_old!E22/Casos_old!E21)-1)*100</f>
        <v>10.970464135021096</v>
      </c>
      <c r="F10">
        <f>((Casos_old!F22/Casos_old!F21)-1)*100</f>
        <v>27.659574468085111</v>
      </c>
      <c r="G10">
        <f>((Casos_old!G22/Casos_old!G21)-1)*100</f>
        <v>27.828531271960657</v>
      </c>
    </row>
    <row r="11" spans="1:13" x14ac:dyDescent="0.3">
      <c r="A11" s="3">
        <v>43912</v>
      </c>
    </row>
    <row r="12" spans="1:13" x14ac:dyDescent="0.3">
      <c r="A12" s="3">
        <v>43913</v>
      </c>
    </row>
    <row r="13" spans="1:13" x14ac:dyDescent="0.3">
      <c r="A13" s="3">
        <v>43914</v>
      </c>
    </row>
    <row r="14" spans="1:13" x14ac:dyDescent="0.3">
      <c r="A14" s="3">
        <v>43915</v>
      </c>
      <c r="B14">
        <f>((Casos_old!B26/Casos_old!B22)-1)*100</f>
        <v>75.247524752475243</v>
      </c>
      <c r="C14">
        <f>((Casos_old!C26/Casos_old!C22)-1)*100</f>
        <v>31.86046511627907</v>
      </c>
      <c r="D14">
        <f>((Casos_old!D26/Casos_old!D22)-1)*100</f>
        <v>50.099800399201591</v>
      </c>
      <c r="E14">
        <f>((Casos_old!E26/Casos_old!E22)-1)*100</f>
        <v>53.612167300380229</v>
      </c>
      <c r="F14">
        <f>((Casos_old!F26/Casos_old!F22)-1)*100</f>
        <v>43.333333333333336</v>
      </c>
      <c r="G14">
        <f>((Casos_old!G26/Casos_old!G22)-1)*100</f>
        <v>52.831225948323258</v>
      </c>
    </row>
    <row r="15" spans="1:13" x14ac:dyDescent="0.3">
      <c r="A15" s="3">
        <v>43916</v>
      </c>
      <c r="B15">
        <f>((Casos_old!B27/Casos_old!B26)-1)*100</f>
        <v>29.604519774011308</v>
      </c>
      <c r="C15">
        <f>((Casos_old!C27/Casos_old!C26)-1)*100</f>
        <v>17.460317460317466</v>
      </c>
      <c r="D15">
        <f>((Casos_old!D27/Casos_old!D26)-1)*100</f>
        <v>28.324468085106382</v>
      </c>
      <c r="E15">
        <f>((Casos_old!E27/Casos_old!E26)-1)*100</f>
        <v>5.9405940594059459</v>
      </c>
      <c r="F15">
        <f>((Casos_old!F27/Casos_old!F26)-1)*100</f>
        <v>2.9069767441860517</v>
      </c>
      <c r="G15">
        <f>((Casos_old!G27/Casos_old!G26)-1)*100</f>
        <v>21.690647482014391</v>
      </c>
    </row>
    <row r="16" spans="1:13" x14ac:dyDescent="0.3">
      <c r="A16" s="3">
        <v>43917</v>
      </c>
      <c r="B16">
        <f>((Casos_old!B28/Casos_old!B27)-1)*100</f>
        <v>23.975588491717524</v>
      </c>
      <c r="C16">
        <f>((Casos_old!C28/Casos_old!C27)-1)*100</f>
        <v>17.117117117117118</v>
      </c>
      <c r="D16">
        <f>((Casos_old!D28/Casos_old!D27)-1)*100</f>
        <v>15.233160621761655</v>
      </c>
      <c r="E16">
        <f>((Casos_old!E28/Casos_old!E27)-1)*100</f>
        <v>2.8037383177569986</v>
      </c>
      <c r="F16">
        <f>((Casos_old!F28/Casos_old!F27)-1)*100</f>
        <v>1.6949152542372836</v>
      </c>
      <c r="G16">
        <f>((Casos_old!G28/Casos_old!G27)-1)*100</f>
        <v>16.287318947679587</v>
      </c>
    </row>
    <row r="17" spans="1:7" x14ac:dyDescent="0.3">
      <c r="A17" s="3">
        <v>43918</v>
      </c>
      <c r="B17">
        <f>((Casos_old!B29/Casos_old!B28)-1)*100</f>
        <v>8.5091420534458617</v>
      </c>
      <c r="C17">
        <f>((Casos_old!C29/Casos_old!C28)-1)*100</f>
        <v>42.820512820512825</v>
      </c>
      <c r="D17">
        <f>((Casos_old!D29/Casos_old!D28)-1)*100</f>
        <v>7.1942446043165464</v>
      </c>
      <c r="E17">
        <f>((Casos_old!E29/Casos_old!E28)-1)*100</f>
        <v>0.22727272727272041</v>
      </c>
      <c r="F17">
        <f>((Casos_old!F29/Casos_old!F28)-1)*100</f>
        <v>23.333333333333339</v>
      </c>
      <c r="G17">
        <f>((Casos_old!G29/Casos_old!G28)-1)*100</f>
        <v>14.692425012709709</v>
      </c>
    </row>
    <row r="18" spans="1:7" x14ac:dyDescent="0.3">
      <c r="A18" s="3">
        <v>43919</v>
      </c>
      <c r="B18">
        <f>((Casos_old!B30/Casos_old!B29)-1)*100</f>
        <v>13.739468567725211</v>
      </c>
      <c r="C18">
        <f>((Casos_old!C30/Casos_old!C29)-1)*100</f>
        <v>24.416517055655305</v>
      </c>
      <c r="D18">
        <f>((Casos_old!D30/Casos_old!D29)-1)*100</f>
        <v>10.486577181208045</v>
      </c>
      <c r="E18">
        <f>((Casos_old!E30/Casos_old!E29)-1)*100</f>
        <v>21.315192743764165</v>
      </c>
      <c r="F18">
        <f>((Casos_old!F30/Casos_old!F29)-1)*100</f>
        <v>13.963963963963955</v>
      </c>
      <c r="G18">
        <f>((Casos_old!G30/Casos_old!G29)-1)*100</f>
        <v>16.267730496453893</v>
      </c>
    </row>
    <row r="19" spans="1:7" x14ac:dyDescent="0.3">
      <c r="A19" s="3">
        <v>43920</v>
      </c>
      <c r="B19">
        <f>((Casos_old!B31/Casos_old!B30)-1)*100</f>
        <v>16.296296296296298</v>
      </c>
      <c r="C19">
        <f>((Casos_old!C31/Casos_old!C30)-1)*100</f>
        <v>10.894660894660891</v>
      </c>
      <c r="D19">
        <f>((Casos_old!D31/Casos_old!D30)-1)*100</f>
        <v>8.2763857251328723</v>
      </c>
      <c r="E19">
        <f>((Casos_old!E31/Casos_old!E30)-1)*100</f>
        <v>9.5327102803738342</v>
      </c>
      <c r="F19">
        <f>((Casos_old!F31/Casos_old!F30)-1)*100</f>
        <v>5.9288537549407216</v>
      </c>
      <c r="G19">
        <f>((Casos_old!G31/Casos_old!G30)-1)*100</f>
        <v>11.666031261913833</v>
      </c>
    </row>
    <row r="20" spans="1:7" x14ac:dyDescent="0.3">
      <c r="A20" s="3">
        <v>43921</v>
      </c>
      <c r="B20">
        <f>((Casos_old!B32/Casos_old!B31)-1)*100</f>
        <v>12.542871141597267</v>
      </c>
      <c r="C20">
        <f>((Casos_old!C32/Casos_old!C31)-1)*100</f>
        <v>11.060507482108006</v>
      </c>
      <c r="D20">
        <f>((Casos_old!D32/Casos_old!D31)-1)*100</f>
        <v>4.0673211781206087</v>
      </c>
      <c r="E20">
        <f>((Casos_old!E32/Casos_old!E31)-1)*100</f>
        <v>9.7269624573378834</v>
      </c>
      <c r="F20">
        <f>((Casos_old!F32/Casos_old!F31)-1)*100</f>
        <v>9.3283582089552333</v>
      </c>
      <c r="G20">
        <f>((Casos_old!G32/Casos_old!G31)-1)*100</f>
        <v>9.6620006828268998</v>
      </c>
    </row>
    <row r="21" spans="1:7" x14ac:dyDescent="0.3">
      <c r="A21" s="3">
        <v>43922</v>
      </c>
      <c r="B21">
        <f>((Casos_old!B33/Casos_old!B32)-1)*100</f>
        <v>7.5750979538528496</v>
      </c>
      <c r="C21">
        <f>((Casos_old!C33/Casos_old!C32)-1)*100</f>
        <v>13.23960164030462</v>
      </c>
      <c r="D21">
        <f>((Casos_old!D33/Casos_old!D32)-1)*100</f>
        <v>7.3450134770889575</v>
      </c>
      <c r="E21">
        <f>((Casos_old!E33/Casos_old!E32)-1)*100</f>
        <v>17.107309486780721</v>
      </c>
      <c r="F21">
        <f>((Casos_old!F33/Casos_old!F32)-1)*100</f>
        <v>1.3651877133105783</v>
      </c>
      <c r="G21">
        <f>((Casos_old!G33/Casos_old!G32)-1)*100</f>
        <v>9.6980074719800857</v>
      </c>
    </row>
    <row r="22" spans="1:7" x14ac:dyDescent="0.3">
      <c r="A22" s="3">
        <v>43923</v>
      </c>
      <c r="B22">
        <f>((Casos_old!B34/Casos_old!B33)-1)*100</f>
        <v>13.597733711048154</v>
      </c>
      <c r="C22">
        <f>((Casos_old!C34/Casos_old!C33)-1)*100</f>
        <v>8.5359544749094685</v>
      </c>
      <c r="D22">
        <f>((Casos_old!D34/Casos_old!D33)-1)*100</f>
        <v>5.0219711236660469</v>
      </c>
      <c r="E22">
        <f>((Casos_old!E34/Casos_old!E33)-1)*100</f>
        <v>5.7104913678618807</v>
      </c>
      <c r="F22">
        <f>((Casos_old!F34/Casos_old!F33)-1)*100</f>
        <v>3.7037037037036979</v>
      </c>
      <c r="G22">
        <f>((Casos_old!G34/Casos_old!G33)-1)*100</f>
        <v>9.0109266354477136</v>
      </c>
    </row>
    <row r="23" spans="1:7" x14ac:dyDescent="0.3">
      <c r="A23" s="3">
        <v>43924</v>
      </c>
      <c r="B23">
        <f>((Casos_old!B35/Casos_old!B34)-1)*100</f>
        <v>10.366939793373708</v>
      </c>
      <c r="C23">
        <f>((Casos_old!C35/Casos_old!C34)-1)*100</f>
        <v>13.727359389895133</v>
      </c>
      <c r="D23">
        <f>((Casos_old!D35/Casos_old!D34)-1)*100</f>
        <v>10.460251046025103</v>
      </c>
      <c r="E23">
        <f>((Casos_old!E35/Casos_old!E34)-1)*100</f>
        <v>3.5175879396984966</v>
      </c>
      <c r="F23">
        <f>((Casos_old!F35/Casos_old!F34)-1)*100</f>
        <v>19.15584415584415</v>
      </c>
      <c r="G23">
        <f>((Casos_old!G35/Casos_old!G34)-1)*100</f>
        <v>10.947669877636024</v>
      </c>
    </row>
    <row r="24" spans="1:7" x14ac:dyDescent="0.3">
      <c r="A24" s="3">
        <v>43925</v>
      </c>
      <c r="B24">
        <f>((Casos_old!B36/Casos_old!B35)-1)*100</f>
        <v>12.846998063266613</v>
      </c>
      <c r="C24">
        <f>((Casos_old!C36/Casos_old!C35)-1)*100</f>
        <v>6.7896060352053755</v>
      </c>
      <c r="D24">
        <f>((Casos_old!D36/Casos_old!D35)-1)*100</f>
        <v>7.9004329004328966</v>
      </c>
      <c r="E24">
        <f>((Casos_old!E36/Casos_old!E35)-1)*100</f>
        <v>1.5776699029126151</v>
      </c>
      <c r="F24">
        <f>((Casos_old!F36/Casos_old!F35)-1)*100</f>
        <v>22.343324250681196</v>
      </c>
      <c r="G24">
        <f>((Casos_old!G36/Casos_old!G35)-1)*100</f>
        <v>9.3980992608236456</v>
      </c>
    </row>
    <row r="25" spans="1:7" x14ac:dyDescent="0.3">
      <c r="A25" s="3">
        <v>43926</v>
      </c>
      <c r="B25">
        <f>((Casos_old!B37/Casos_old!B36)-1)*100</f>
        <v>10.240274599542332</v>
      </c>
      <c r="C25">
        <f>((Casos_old!C37/Casos_old!C36)-1)*100</f>
        <v>4.1208791208791284</v>
      </c>
      <c r="D25">
        <f>((Casos_old!D37/Casos_old!D36)-1)*100</f>
        <v>8.7763289869608805</v>
      </c>
      <c r="E25">
        <f>((Casos_old!E37/Casos_old!E36)-1)*100</f>
        <v>2.5089605734766929</v>
      </c>
      <c r="F25">
        <f>((Casos_old!F37/Casos_old!F36)-1)*100</f>
        <v>10.690423162583528</v>
      </c>
      <c r="G25">
        <f>((Casos_old!G37/Casos_old!G36)-1)*100</f>
        <v>7.5825825825825754</v>
      </c>
    </row>
    <row r="26" spans="1:7" x14ac:dyDescent="0.3">
      <c r="A26" s="3">
        <v>43927</v>
      </c>
      <c r="B26">
        <f>((Casos_old!B38/Casos_old!B37)-1)*100</f>
        <v>7.0316554229371997</v>
      </c>
      <c r="C26">
        <f>((Casos_old!C38/Casos_old!C37)-1)*100</f>
        <v>3.6939313984168942</v>
      </c>
      <c r="D26">
        <f>((Casos_old!D38/Casos_old!D37)-1)*100</f>
        <v>5.2558782849239316</v>
      </c>
      <c r="E26">
        <f>((Casos_old!E38/Casos_old!E37)-1)*100</f>
        <v>1.7482517482517501</v>
      </c>
      <c r="F26">
        <f>((Casos_old!F38/Casos_old!F37)-1)*100</f>
        <v>14.68812877263581</v>
      </c>
      <c r="G26">
        <f>((Casos_old!G38/Casos_old!G37)-1)*100</f>
        <v>5.6923537035190819</v>
      </c>
    </row>
    <row r="27" spans="1:7" x14ac:dyDescent="0.3">
      <c r="A27" s="3">
        <v>43928</v>
      </c>
      <c r="B27">
        <f>((Casos_old!B39/Casos_old!B38)-1)*100</f>
        <v>4.1939393939393943</v>
      </c>
      <c r="C27">
        <f>((Casos_old!C39/Casos_old!C38)-1)*100</f>
        <v>2.9443838604144013</v>
      </c>
      <c r="D27">
        <f>((Casos_old!D39/Casos_old!D38)-1)*100</f>
        <v>6.6141042487954493</v>
      </c>
      <c r="E27">
        <f>((Casos_old!E39/Casos_old!E38)-1)*100</f>
        <v>2.7491408934707806</v>
      </c>
      <c r="F27">
        <f>((Casos_old!F39/Casos_old!F38)-1)*100</f>
        <v>8.0701754385964932</v>
      </c>
      <c r="G27">
        <f>((Casos_old!G39/Casos_old!G38)-1)*100</f>
        <v>4.4802867383512579</v>
      </c>
    </row>
    <row r="28" spans="1:7" x14ac:dyDescent="0.3">
      <c r="A28" s="3">
        <v>43929</v>
      </c>
      <c r="B28">
        <f>((Casos_old!B40/Casos_old!B39)-1)*100</f>
        <v>3.5132619823173616</v>
      </c>
      <c r="C28">
        <f>((Casos_old!C40/Casos_old!C39)-1)*100</f>
        <v>9.004237288135597</v>
      </c>
      <c r="D28">
        <f>((Casos_old!D40/Casos_old!D39)-1)*100</f>
        <v>6.6967953985209494</v>
      </c>
      <c r="E28">
        <f>((Casos_old!E40/Casos_old!E39)-1)*100</f>
        <v>8.4726867335563014</v>
      </c>
      <c r="F28">
        <f>((Casos_old!F40/Casos_old!F39)-1)*100</f>
        <v>10.714285714285721</v>
      </c>
      <c r="G28">
        <f>((Casos_old!G40/Casos_old!G39)-1)*100</f>
        <v>6.4187054256567677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T z 2 6 b Q B D G X 2 W 1 d 2 D 5 z 0 Z A F C W y a s m J q z p V 7 e M C i 7 0 q 7 F J 2 q Z 2 + W g 5 9 p L 5 C x x A Z R z n 0 V H F h 5 v u Y / c 3 s 8 O f 1 d 3 p 7 a h v 0 k / d a K J l h 1 y Y Y c V m q S s h 9 h g d T W w m + z d P 7 Q R v V P r J O r 4 Q 2 C L 6 R + u a k q w w f j O l u H O d 4 P N p H 3 1 b 9 3 v E I c Z 3 t 4 2 p T H n j L 8 M U s / m 2 2 h N S G y Z L j 6 y O v 3 t F X K X 4 M / I K z B A I e x k X F 3 M I i B U m s w A + Y l f h V a R U s K G I S J r Q M K E Z P r O U Z h g 4 Y 6 q B b J V k j f r F K I R e j Z c v 2 / E H o r m E v k + 8 J 2 h 8 k w I / S N 1 G Z w x q G 9 I m L / c H A m E D Q z 7 z t V M / 6 l w z X r N E z 8 6 Z j J X / g d Z 4 u 9 e b I u i 2 T 1 S 4 f P a l z n Q L 9 H j C K n h m + l g v R a z P b P i j g X q n y O 6 9 m z 1 u c 3 p 2 E 3 q J N y R r + u Z z 4 x m B d 1 5 q b M Q X 3 u t R 3 g 1 F Q t x w a O B F G N 3 G f B S i w a E T X z d l 8 r P q F y T 1 H i 1 6 1 G b Y C 2 w 1 i G v s k g i e m M I V n B W n X p g n x a U S T i J A 4 o i T A y M l T Z 6 S a y u z + O 5 y f 2 I k X B o H v R X H i e V 4 U T X Q + t R M a U s + P 3 C A k L g 3 9 G W 4 H k N M q z V f 2 l o B F u Y j n t X 8 X n P + B / C + J Z Z c + P Q M A A A A A A A A A A A A A A A A A A A A A A A A A A A A A A A A A A A A A A A A A A A A A A A A A A A A A A A A A A A A A A A A A A A A = < / m l > < / C u s t o m M a p L i s t > 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s Y m K U I a 1 T R S o A A A A + A A A A B I A H A B D b 2 5 m a W c v U G F j a 2 F n Z S 5 4 b W w g o h g A K K A U A A A A A A A A A A A A A A A A A A A A A A A A A A A A h Y + 9 D o I w G E V f h X S n L f U H J B 9 l M G 6 S m J A Y V 1 I r N E I x t F j e z c F H 8 h U k U d T N 8 Z 6 c 4 d z H 7 Q 7 p 0 N T e V X Z G t T p B A a b I k 1 q 0 R 6 X L B P X 2 5 E c o 5 b A r x L k o p T f K 2 s S D O S a o s v Y S E + K c w 2 6 G 2 6 4 k j N K A H L J t L i r Z F O g j q / + y r 7 S x h R Y S c d i / Y j j D 4 Q o v w m W E 2 T w A M m H I l P 4 q b C z G F M g P h H V f 2 7 6 T X B p / k w O Z J p D 3 C / 4 E U E s D B B Q A A g A I A L G J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i Y p Q K I p H u A 4 A A A A R A A A A E w A c A E Z v c m 1 1 b G F z L 1 N l Y 3 R p b 2 4 x L m 0 g o h g A K K A U A A A A A A A A A A A A A A A A A A A A A A A A A A A A K 0 5 N L s n M z 1 M I h t C G 1 g B Q S w E C L Q A U A A I A C A C x i Y p Q h r V N F K g A A A D 4 A A A A E g A A A A A A A A A A A A A A A A A A A A A A Q 2 9 u Z m l n L 1 B h Y 2 t h Z 2 U u e G 1 s U E s B A i 0 A F A A C A A g A s Y m K U A / K 6 a u k A A A A 6 Q A A A B M A A A A A A A A A A A A A A A A A 9 A A A A F t D b 2 5 0 Z W 5 0 X 1 R 5 c G V z X S 5 4 b W x Q S w E C L Q A U A A I A C A C x i Y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C E A m 8 6 v J k W 2 D 8 A 8 B l I 7 W A A A A A A C A A A A A A A Q Z g A A A A E A A C A A A A B L J z W r 5 H m I 0 q 3 W T 9 t 6 A Y E z W W k Y I v Y j G 6 m i L i 2 u J 8 E O 5 Q A A A A A O g A A A A A I A A C A A A A A B m u C Q X D 8 F K e J s x b Z R q j E I i 3 K M w w Z k 0 A m U y 4 / j 6 U + r m V A A A A B J 2 z D g d f L C v F n j Q V U Z M j X H Q 9 k 9 O L P 5 i o B F Y d u K K V s M l m y k L q t y a F R b i Q S J 3 o z 1 X R I L B o I 2 5 Y g E k h t H b b w I z k X N S t C d M h h n q o C e J 2 r 2 n P b V w k A A A A B l Q d z X K R e U u b b m l 5 P 4 q t H l x S o K R U B 8 7 V C N a E X 9 n o S H r S d k q D R G S s + + 3 N Q O 1 C E e 0 r s o S c I g e h s F q u G n 6 l J C U 1 B t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c 3 X L b N h Z + F Y x m u k 1 n H A o E Q B L I W s o 4 a p v N j D 3 1 J t 3 M 9 h I R G Y U t T L o k 5 S R 9 m z 7 A X u z 0 c i / 2 w g + 0 r 7 A H p C i R A m V R F O k 6 M 5 5 c 2 A a J c 8 D v H J w / H O R / / / n v 6 f N P V w r d B E k a x t F k Z F t 4 h I J o H v t h t J i M l t n 7 p 3 z 0 f H r 6 A v 4 8 l 9 l 5 H M 3 k / E O A Y F K U P v u U + p P R h y y 7 f j Y e f / z 4 0 f p I r T h Z j A n G 9 v i f F + d v 4 M 0 r O V q / H O 5 / + W k Y p Z m M 5 s F o e v o q L W a u Z 1 2 F 8 y R O 4 / e Z 5 c t M W j d h u p Q q / E 1 m s H R r E c T U H + v 1 w 0 z 0 y 2 T 0 X P p X Y f R t m G Z J O M 8 m Z + q d n A e Z J v x W q m W A P s w n o / d S p X r k Z R C / D t J Y L T W p d O t v p L L J i H K L E 4 c x S l y P E 0 J c d 4 Q U A P b U t g T H V L i C u x h 7 r s A M A I Q J Z w V 3 W C S Q J M D j + z i 5 k l k W + G e + n w R p O i 1 X d D o 2 H p 2 u 3 v k + D J Q P 6 9 H f E C 3 Q p z R 8 F o V q M s q S Z T B C 4 7 0 P K j w K E u W M 6 U y m W a i U f H o u 0 Q U A / k G e j u u v 7 O Q 2 / S 6 9 l r f / r k w Y b y 1 3 X M N z e l r / G 7 5 n n I s A f r 5 q F B a Z v F x K X y r 5 s 0 z + I q + u / 9 p C a B o N k + y v y y D 5 P P k x V o E f 1 4 j k C G 4 J u l n w w u K u z a n t u g 7 I G b t 0 J X h m Y e I Q I g T F 3 P N c 7 j i F 4 C / j 6 6 W S I O d L B Q r X J P h i O S f I l M E J W m N 7 r E 5 M C y 7 b U t 0 1 b K 5 l e + Z 9 6 0 O + S c 7 D K A D x Z V J 9 R f D s / K I m w + b d 2 6 w I s t h 0 O b 1 y 4 7 U g t q U h u S l g 2 K K 2 7 Y i V H l D L s x 1 q F 8 J / H U v / h Y r n v z T J f S a V C l D J / Q Q R L j B F L 4 N M v g / Q k w v p J 6 H / z e E q A H u 5 S n d b b t O C g T F 8 Y Y z M 4 q t l F P r S R 3 4 A R k E v x 3 g n X 7 M x u t b a 0 o T s s w g 1 A 1 G i 6 r g 2 h k 2 U m 1 V q u Z S y 1 Z a 6 E 9 V L m Q Z x D V U P E / R G R u h N 8 E 5 b u d v f I / 1 B K k 7 R 6 + B z k B 4 D d Z 2 Z g c M d X I 1 3 u + I P X 2 f Q 6 g F / K i w G k J M V / q D j n G l p a F 9 2 J / 5 1 7 T t B T P t B B A Y e w o h Q o i f l b w N o d k n a w O O t M b L R 7 X J S J N E Y F c O Z z N Y L j i p + b a X N + R c Z F H v A H C w J R B Q Y b E e p 8 4 5 H v A 6 Y E 4 6 J t 9 q y x 6 h 3 X Z b G J + + w C V 0 1 G d Z s s O g B V d B k T j x a B m j Y I o T y L q j a B F Q Z Q Y A E K q O Q / / U / w k + 3 f 6 A n 2 l U G S t 3 + E Q 2 g 0 l v c D H x m b 8 y h t d k + X L X z T z Q o H i y E V g H e x q H P w i V 4 G f D o r w O p u n t h l 1 B S i c Y o w e 2 l X C w B H I J U 2 h E T Q d B L C D i v 5 U I m x + + g C n U D 3 D U b 4 0 n X f Q S L N 2 g d L M J G j 8 w w 1 v l M a Z 2 E a 7 f 3 C O B y K z B o k D F z e r N R d e r G 5 / d t q Z h j s O g H Y Y h 5 S A V h C C x b m H / I L H 6 T 2 + g O G f V s 8 z P A + M I D H 8 j f N u 6 C u Y R B c N 8 y 8 K n p O H M h G 0 R / X 8 o k 0 y H n Z f x O B V k f I V C F i 4 H 9 F j v j e d / B E H y i w a O P z W B b D N P S b R M L M i w H r H s L M S R J k G i 4 K y C d I M y x T d A L m c w D F U O s 9 2 T 9 a z e v 3 c D E Q G H N w n x i j M y g h K W W U E b R U W j + e / T Z D D 3 z r z D m H o z 2 g f 6 5 o V 7 S n G v v S I 9 t Q p x N U M s p 4 7 C 7 9 g r y b J n F N 7 f / k l q U Z Y m E O V B M R K 8 g v 0 3 n E j K 3 Y r y L B E 3 q B q w l G + P B j z 8 Y Q / v r J d N 8 7 c b E g 2 V n O m Y I c A W z O V 8 7 Z i E c 3 s Y x m x h A u u a A Y 0 Y / K A A + B e S V z p E H x r n O z E C o M 9 p 8 G L u E L Y z d S p I G Y B N I k z v q s w O R 5 k y + 0 w V U j T d S E m o V i w Q M 1 K C 6 3 c S y N + T h m w x a P e g 5 p M e Y Y l z R c 8 K 9 I 5 A n G L 3 V N W + o / k e L 3 M z c E / g 7 u B q Y d d V 8 M J I G r Z 7 w B 9 G W k R G 1 B P b K K v e d J a F m O + M Q g X 5 a R n M F 3 n p Y Z V 9 x M T D p j q 8 w a B 2 M 7 4 E + e H M C I r t n y I z Y l e T C h l y j j d 2 6 C X Q V W B u n y i L y B I 7 2 U W Q 6 a 6 R v A N x 3 C k c H K T b p E h 7 B T h V l T y d 0 + 7 1 D I w o F y q S H N P n P Q n k o T 8 C g i L e x R C 7 m b X K D Z h B y k M k X D D I Z C m T C N g f b c K 7 l u r y N K h d V 4 y 1 b I T h B l z I B D 3 v 0 y V a F s m E l c h b G a N d K G i z a o H W w o T c D d m 0 k o D 1 g E 8 h Q K C w f Y o o r C G j l 5 d i B A 6 + 5 V L e / a y v 9 t y C S 0 F F w D N D l R q k w M o A w O R q v d M U d P s i g d T D u r R x s p S W E T I q C Q V G H b t t n 0 J T y Q n O I s I X t O D b B n A k X b 8 6 G u e 1 4 j i e 4 4 J A G Q 7 d A 4 R n 2 N 4 d U a h l D 9 o f U 2 J S H t 6 u f + 1 P c + 2 0 J K H s 5 + m g G q K h B T + 0 F F Y q g W D K N U 9 C r T H c u B G 1 V a 3 / n Q p 1 u 2 i I w 3 E W z v l x I i O Z t V 9 m 4 A e D I T U C q Q F 2 b O d j O C 3 f 5 o Q G U 8 Y T j Q P o M S T O H 8 5 r y R L n F B t B r g o L Y s X 0 w u 3 V 0 t u L w R a h 9 x T C 3 k H q T j M A J u X D W D M 1 q I A r u e v b G S N k u Y 4 4 Q j H q e T U F K h Z H a 3 8 h U W d T Q 3 U w V V o a n u O v Z w z R i f e 3 j w i Q W i t x d L b A H x 8 A C f B Q G 6 e s C S 7 l 1 K T S E C I G h 6 u J x 6 G 1 s q x b F e o b W i F 3 b 9 w H s a j M C 1 D 0 J j w Z y M X z r 6 O S o z f A o p r z R e H g x k a I n 9 5 i Y w 3 Y t i q E q I K D X R 1 s w X v o z D q 3 a c P g H 0 b Y N Q T n L O 3 Z 1 O a Y W c 9 h g L o 3 Q o m g W z 2 K d V B X V + A H j j 9 2 B S d M y 6 k H K 7 r k v A h X O g 4 2 L P L w R E / a A J y A S 8 J g L B x 2 Y 2 p s W G 5 t 5 A s B 2 4 Z 8 n V o 0 K N V Q b + 9 w H R / J B 9 D Q 3 2 3 w K 5 x c Q c 1 F o b I X e g J V n X d V U 9 i N 3 m c Q 3 Y d 5 F e R 8 K O W 1 k V 1 e 8 h 3 1 v o J b Q d 2 0 s e 0 z m t 2 6 X D O 8 N m i 5 o t G 8 4 e H Q E D V e C p o + O Y P H n X H Z 6 d A T 7 r q v d g 0 H p K 8 G W 1 T u E p L x E e E z Y + n i R c H 1 t 8 R 7 0 o F I a a l E f a V U s 3 d x G a 6 s G z W R X t Z u d r f D t b y j C 6 Q N n c D W R O N y D I s 7 6 h i I 0 b F C s K z s O R P L c Y 7 o n T y d C + w t 7 l W O B w c s 4 O Q B 5 I / 4 m a y l P I O 5 6 9 s A u s B b i L C / 3 1 Z T t I E k K T x C 4 c C r g + t W m K d m 2 O H T P Q C u k 4 1 A u G G a t S 7 T l g o Y W Y 8 n H k O H O B w + t M l u 9 I d p Q R G o t R A Z 9 z D Z d N Y T A + Q d c e 2 j T / T q T 6 w 7 j G A 4 + 8 g Z m 4 g 7 R w K z J G 2 I a p H W Z u A a f f k 9 1 x 6 / 0 Z f K t / 5 x g + n 9 b G Z h t 1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0 8 c 6 d 2 5 - 9 1 5 2 - 4 4 8 1 - a 6 f 1 - d e 0 c e 2 5 e 3 6 7 0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 3 9 . 6 2 3 1 3 2 9 7 1 8 3 5 7 < / L a t i t u d e > < L o n g i t u d e > - 3 . 4 2 9 4 1 7 1 7 1 9 1 2 5 4 3 7 < / L o n g i t u d e > < R o t a t i o n > 0 < / R o t a t i o n > < P i v o t A n g l e > - 0 . 3 9 6 5 4 5 3 3 7 7 7 3 7 1 3 8 1 < / P i v o t A n g l e > < D i s t a n c e > 0 . 1 0 4 8 5 7 6 0 0 0 0 0 0 0 0 0 2 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 G u i d = " a e 0 2 c 9 6 d - f a f b - 4 e 7 1 - a 8 c 8 - 9 0 0 f d 7 0 a 4 0 b c "   R e v = " 2 9 "   R e v G u i d = " b 3 e c e 9 8 d - 1 d c f - 4 a 7 d - 8 8 c d - 1 0 1 e a 5 d 9 c 2 3 c " 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 / & g t ; & l t ; / G e o C o l u m n & g t ; & l t ; / G e o C o l u m n s & g t ; & l t ; L o c a l i t y 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 / & g t ; & l t ; / L o c a l i t y & g t ; & l t ; / G e o E n t i t y & g t ; & l t ; M e a s u r e s & g t ; & l t ; M e a s u r e   N a m e = " 8 - A p r "   V i s i b l e = " t r u e "   D a t a T y p e = " S t r i n g "   M o d e l Q u e r y N a m e = " ' R a n g o ' [ 8 - A p r ] " & g t ; & l t ; T a b l e 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1 & l t ; / X & g t ; & l t ; Y & g t ; 5 5 4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7 7 & l t ; / W i d t h & g t ; & l t ; H e i g h t & g t ; 7 7 & l t ; / H e i g h t & g t ; & l t ; A c t u a l W i d t h & g t ; 3 7 7 & l t ; / A c t u a l W i d t h & g t ; & l t ; A c t u a l H e i g h t & g t ; 7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e 0 2 c 9 6 d - f a f b - 4 e 7 1 - a 8 c 8 - 9 0 0 f d 7 0 a 4 0 b c & l t ; / L a y e r I d & g t ; & l t ; R a w H e a t M a p M i n & g t ; 1 & l t ; / R a w H e a t M a p M i n & g t ; & l t ; R a w H e a t M a p M a x & g t ; 1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3 9 F 0 1 1 2 - D B F 6 - 4 1 B 2 - B 0 4 0 - 0 1 A 6 A 4 2 F C E 4 2 } "   T o u r I d = " 7 c d 6 e 2 4 c - d b d 0 - 4 d 7 c - a 4 6 8 - d b c a a 2 8 6 6 1 b 5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ED53986-38D8-4551-A5BA-BAD1EF181532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38003F67-E63A-4EAD-A3B0-72DD76E6BF2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C31E103-18A7-45C9-AA08-13574BF5E38E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039F0112-DBF6-41B2-B040-01A6A42FCE42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AA9AF28B-9787-4BD4-9A7B-FD15999A00B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</vt:lpstr>
      <vt:lpstr>Hospitalizados</vt:lpstr>
      <vt:lpstr>Altas</vt:lpstr>
      <vt:lpstr>Fallecidos</vt:lpstr>
      <vt:lpstr>Activos</vt:lpstr>
      <vt:lpstr>Gráficas</vt:lpstr>
      <vt:lpstr>Referencias</vt:lpstr>
      <vt:lpstr>Casos_old</vt:lpstr>
      <vt:lpstr>%inc</vt:lpstr>
      <vt:lpstr>Hospitalizados_old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DE LA CAL BRAVO</cp:lastModifiedBy>
  <dcterms:created xsi:type="dcterms:W3CDTF">2020-04-07T11:19:28Z</dcterms:created>
  <dcterms:modified xsi:type="dcterms:W3CDTF">2020-05-13T11:21:39Z</dcterms:modified>
</cp:coreProperties>
</file>