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31a1e6950013d4/TFM/"/>
    </mc:Choice>
  </mc:AlternateContent>
  <xr:revisionPtr revIDLastSave="3077" documentId="8_{4D5C76BB-48B6-4F21-AAC7-726603219BE0}" xr6:coauthVersionLast="47" xr6:coauthVersionMax="47" xr10:uidLastSave="{AD9529E3-BE24-429D-9F81-852058271F19}"/>
  <bookViews>
    <workbookView xWindow="-120" yWindow="-120" windowWidth="29040" windowHeight="15720" xr2:uid="{90107323-6D58-4658-A642-08A6C0D47124}"/>
  </bookViews>
  <sheets>
    <sheet name="Información" sheetId="10" r:id="rId1"/>
    <sheet name="Eje 1 (isoc)" sheetId="1" r:id="rId2"/>
    <sheet name="Eje 2 (sw)" sheetId="2" r:id="rId3"/>
    <sheet name="Eje 3 (id)" sheetId="3" r:id="rId4"/>
    <sheet name="Eje 4 (red)" sheetId="5" r:id="rId5"/>
    <sheet name="Informe final" sheetId="7" r:id="rId6"/>
    <sheet name="Dashboard" sheetId="9" r:id="rId7"/>
    <sheet name="Change Lo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7" l="1" a="1"/>
  <c r="M10" i="7" s="1"/>
  <c r="R3" i="7"/>
  <c r="I3" i="9" l="1"/>
  <c r="I3" i="5"/>
  <c r="I3" i="3"/>
  <c r="I3" i="2"/>
  <c r="I3" i="1"/>
  <c r="B3" i="7"/>
  <c r="B3" i="9"/>
  <c r="B3" i="5"/>
  <c r="B3" i="3"/>
  <c r="B3" i="2"/>
  <c r="B3" i="1"/>
  <c r="L12" i="5"/>
  <c r="L11" i="5"/>
  <c r="M12" i="7" a="1"/>
  <c r="M12" i="7" s="1"/>
  <c r="P12" i="7" s="1"/>
  <c r="O12" i="7"/>
  <c r="I12" i="7" a="1"/>
  <c r="I12" i="7" s="1"/>
  <c r="L12" i="7" s="1"/>
  <c r="K12" i="7"/>
  <c r="E12" i="7" a="1"/>
  <c r="E12" i="7" s="1"/>
  <c r="H12" i="7" s="1"/>
  <c r="G12" i="7"/>
  <c r="L18" i="5"/>
  <c r="L15" i="5"/>
  <c r="L10" i="5"/>
  <c r="L20" i="5"/>
  <c r="L19" i="5"/>
  <c r="L17" i="5"/>
  <c r="L14" i="5"/>
  <c r="M11" i="7" a="1"/>
  <c r="M11" i="7" s="1"/>
  <c r="P11" i="7" s="1"/>
  <c r="O11" i="7"/>
  <c r="I11" i="7" a="1"/>
  <c r="I11" i="7" s="1"/>
  <c r="L11" i="7" s="1"/>
  <c r="K11" i="7"/>
  <c r="E11" i="7" a="1"/>
  <c r="E11" i="7" s="1"/>
  <c r="F11" i="7" s="1"/>
  <c r="G11" i="7"/>
  <c r="L11" i="3"/>
  <c r="L13" i="3"/>
  <c r="L14" i="3"/>
  <c r="L16" i="3"/>
  <c r="L17" i="3"/>
  <c r="L18" i="3"/>
  <c r="L10" i="3"/>
  <c r="I10" i="7" a="1"/>
  <c r="I10" i="7" s="1"/>
  <c r="L10" i="7" s="1"/>
  <c r="E10" i="7" a="1"/>
  <c r="E10" i="7" s="1"/>
  <c r="F10" i="7" s="1"/>
  <c r="O10" i="7"/>
  <c r="K10" i="7"/>
  <c r="G10" i="7"/>
  <c r="M9" i="7" a="1"/>
  <c r="M9" i="7" s="1"/>
  <c r="P9" i="7" s="1"/>
  <c r="I9" i="7" a="1"/>
  <c r="I9" i="7" s="1"/>
  <c r="L9" i="7" s="1"/>
  <c r="E9" i="7" a="1"/>
  <c r="E9" i="7" s="1"/>
  <c r="H9" i="7" s="1"/>
  <c r="O9" i="7"/>
  <c r="K9" i="7"/>
  <c r="G9" i="7"/>
  <c r="L14" i="2"/>
  <c r="L15" i="2"/>
  <c r="L16" i="2"/>
  <c r="L17" i="2"/>
  <c r="L12" i="2"/>
  <c r="L11" i="2"/>
  <c r="L10" i="2"/>
  <c r="L11" i="1"/>
  <c r="L12" i="1"/>
  <c r="L14" i="1"/>
  <c r="L15" i="1"/>
  <c r="L16" i="1"/>
  <c r="L18" i="1"/>
  <c r="L19" i="1"/>
  <c r="L21" i="1"/>
  <c r="L22" i="1"/>
  <c r="L10" i="1"/>
  <c r="F12" i="7" l="1"/>
  <c r="N12" i="7"/>
  <c r="J12" i="7"/>
  <c r="Q12" i="7"/>
  <c r="R12" i="7" s="1"/>
  <c r="H11" i="7"/>
  <c r="Q11" i="7" s="1"/>
  <c r="R11" i="7" s="1"/>
  <c r="J11" i="7"/>
  <c r="N11" i="7"/>
  <c r="Q9" i="7"/>
  <c r="R9" i="7" s="1"/>
  <c r="F9" i="7"/>
  <c r="I13" i="7"/>
  <c r="N9" i="7"/>
  <c r="J9" i="7"/>
  <c r="K13" i="7"/>
  <c r="M13" i="7"/>
  <c r="O13" i="7"/>
  <c r="P10" i="7"/>
  <c r="E13" i="7"/>
  <c r="G13" i="7"/>
  <c r="N10" i="7"/>
  <c r="H10" i="7"/>
  <c r="J10" i="7"/>
  <c r="F13" i="7" l="1"/>
  <c r="Q10" i="7"/>
  <c r="R10" i="7" s="1"/>
  <c r="L13" i="7"/>
  <c r="P13" i="7"/>
  <c r="H13" i="7"/>
  <c r="J13" i="7"/>
  <c r="N13" i="7"/>
  <c r="Q13" i="7" l="1"/>
  <c r="R1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C6" authorId="0" shapeId="0" xr:uid="{842C992B-24AB-4712-9996-10CE366EC464}">
      <text>
        <r>
          <rPr>
            <b/>
            <sz val="9"/>
            <color indexed="81"/>
            <rFont val="Tahoma"/>
            <family val="2"/>
          </rPr>
          <t>Indicar el nombre de la entidad a evaluar</t>
        </r>
      </text>
    </comment>
    <comment ref="C8" authorId="0" shapeId="0" xr:uid="{E3F65CCE-7158-4B33-80CE-DDA03EAD7486}">
      <text>
        <r>
          <rPr>
            <b/>
            <sz val="9"/>
            <color indexed="81"/>
            <rFont val="Tahoma"/>
            <family val="2"/>
          </rPr>
          <t>Indicar el Código de Identificación Fiscal (CIF) de la entidad del campo anterior</t>
        </r>
      </text>
    </comment>
    <comment ref="C10" authorId="0" shapeId="0" xr:uid="{313BBB7C-795C-4982-97C5-A3B395AD2B4A}">
      <text>
        <r>
          <rPr>
            <b/>
            <sz val="9"/>
            <color indexed="81"/>
            <rFont val="Tahoma"/>
            <family val="2"/>
          </rPr>
          <t>Incluir correo electrónico (email) de contacto de la entidad evaluada</t>
        </r>
      </text>
    </comment>
    <comment ref="C12" authorId="0" shapeId="0" xr:uid="{1E31CDE5-4032-47E1-A9ED-C7292D3BF066}">
      <text>
        <r>
          <rPr>
            <b/>
            <sz val="9"/>
            <color indexed="81"/>
            <rFont val="Tahoma"/>
            <family val="2"/>
          </rPr>
          <t>Seleccionar el sector de actividad de la organización</t>
        </r>
      </text>
    </comment>
    <comment ref="C14" authorId="0" shapeId="0" xr:uid="{E7966B42-33D7-4C31-A0F2-28B8C315F009}">
      <text>
        <r>
          <rPr>
            <b/>
            <sz val="9"/>
            <color indexed="81"/>
            <rFont val="Tahoma"/>
            <family val="2"/>
          </rPr>
          <t>Especificar el rango aproximado de empleados/as de la entidad</t>
        </r>
      </text>
    </comment>
    <comment ref="C18" authorId="0" shapeId="0" xr:uid="{360FD8E7-E310-43BD-9B3B-511653755E9C}">
      <text>
        <r>
          <rPr>
            <b/>
            <sz val="9"/>
            <color indexed="81"/>
            <rFont val="Tahoma"/>
            <family val="2"/>
          </rPr>
          <t>Indicar la fecha en la que da comienzo la evaluación en formato: DD/MM/YYYY (HH:mm)</t>
        </r>
      </text>
    </comment>
    <comment ref="C20" authorId="0" shapeId="0" xr:uid="{FADE1B90-BA69-4FDC-B6D8-4C5E4EE0BB44}">
      <text>
        <r>
          <rPr>
            <b/>
            <sz val="9"/>
            <color indexed="81"/>
            <rFont val="Tahoma"/>
            <family val="2"/>
          </rPr>
          <t>Indicar la fecha en la que termina la evaluación en formato: DD/MM/YYYY (HH:mm)</t>
        </r>
      </text>
    </comment>
    <comment ref="C22" authorId="0" shapeId="0" xr:uid="{F77AD47B-E55E-4093-9B74-98D12F02F578}">
      <text>
        <r>
          <rPr>
            <b/>
            <sz val="9"/>
            <color indexed="81"/>
            <rFont val="Tahoma"/>
            <family val="2"/>
          </rPr>
          <t>Seleccionar si se realiza una evaluación con recursos propios o externos</t>
        </r>
      </text>
    </comment>
    <comment ref="C24" authorId="0" shapeId="0" xr:uid="{65AB208B-0309-4D09-8F5D-8C845A6A68BE}">
      <text>
        <r>
          <rPr>
            <b/>
            <sz val="9"/>
            <color indexed="81"/>
            <rFont val="Tahoma"/>
            <family val="2"/>
          </rPr>
          <t>Indicar el nombre de la empresa externa que realiza la evaluación</t>
        </r>
      </text>
    </comment>
    <comment ref="C26" authorId="0" shapeId="0" xr:uid="{A80A6311-67A4-4960-9289-66C5D88525F5}">
      <text>
        <r>
          <rPr>
            <b/>
            <sz val="9"/>
            <color indexed="81"/>
            <rFont val="Tahoma"/>
            <family val="2"/>
          </rPr>
          <t>Comentarios e información complementaria a la evaluación</t>
        </r>
      </text>
    </comment>
    <comment ref="C30" authorId="0" shapeId="0" xr:uid="{DA98B59A-C0E7-4A86-B8FF-17BA2914F100}">
      <text>
        <r>
          <rPr>
            <b/>
            <sz val="9"/>
            <color indexed="81"/>
            <rFont val="Tahoma"/>
            <family val="2"/>
          </rPr>
          <t>Indicar la fecha de última actualización del documento</t>
        </r>
      </text>
    </comment>
    <comment ref="C32" authorId="0" shapeId="0" xr:uid="{A4B8B1E4-72B7-4B0D-A09D-D39907C6B075}">
      <text>
        <r>
          <rPr>
            <b/>
            <sz val="9"/>
            <color indexed="81"/>
            <rFont val="Tahoma"/>
            <family val="2"/>
          </rPr>
          <t>Indicar la versión del documento en formato numérico (ejemplo: 1.0, 1.1, 1.2, 2.0, etc)</t>
        </r>
      </text>
    </comment>
    <comment ref="C34" authorId="0" shapeId="0" xr:uid="{F89F84DE-5745-442B-ADDF-BE92C28AB6BA}">
      <text>
        <r>
          <rPr>
            <b/>
            <sz val="9"/>
            <color indexed="81"/>
            <rFont val="Tahoma"/>
            <charset val="1"/>
          </rPr>
          <t>Indicar el idioma utilizado para la evaluación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<sst xmlns="http://schemas.openxmlformats.org/spreadsheetml/2006/main" count="478" uniqueCount="161">
  <si>
    <t>Nombre</t>
  </si>
  <si>
    <t>Eje 1</t>
  </si>
  <si>
    <t>ID</t>
  </si>
  <si>
    <t>Campañas de phishing corporativas</t>
  </si>
  <si>
    <t>Bajo</t>
  </si>
  <si>
    <t>Anual</t>
  </si>
  <si>
    <t>Medio</t>
  </si>
  <si>
    <t>Semestral</t>
  </si>
  <si>
    <t>Alto</t>
  </si>
  <si>
    <t>Trimestral</t>
  </si>
  <si>
    <t>Mensual</t>
  </si>
  <si>
    <t>Píldoras formativas correo electrónico</t>
  </si>
  <si>
    <t>Eje 2</t>
  </si>
  <si>
    <t>Eje 3</t>
  </si>
  <si>
    <t>Eje 4</t>
  </si>
  <si>
    <t>Teletrabajo</t>
  </si>
  <si>
    <t>BAJO</t>
  </si>
  <si>
    <t>MEDIO</t>
  </si>
  <si>
    <t>ALTO</t>
  </si>
  <si>
    <t>Cambio de contraseñas</t>
  </si>
  <si>
    <t>Gestores de contraseñas</t>
  </si>
  <si>
    <t>Sí</t>
  </si>
  <si>
    <t>Periodicidad</t>
  </si>
  <si>
    <t>Simulación de ataques internos</t>
  </si>
  <si>
    <t>Sí/Parcialmente/No</t>
  </si>
  <si>
    <t>Parcialmente</t>
  </si>
  <si>
    <t>Nivel alcanzado</t>
  </si>
  <si>
    <t>Valoración</t>
  </si>
  <si>
    <t>Rango de valores</t>
  </si>
  <si>
    <t>isoc</t>
  </si>
  <si>
    <t>isoc.1</t>
  </si>
  <si>
    <t>isoc.2</t>
  </si>
  <si>
    <t>isoc.1.a)</t>
  </si>
  <si>
    <t>isoc.1.b)</t>
  </si>
  <si>
    <t>isoc.1.c)</t>
  </si>
  <si>
    <t>isoc.2.a)</t>
  </si>
  <si>
    <t>sw</t>
  </si>
  <si>
    <t>sw.1</t>
  </si>
  <si>
    <t>sw.2</t>
  </si>
  <si>
    <t>Programas software dañinos</t>
  </si>
  <si>
    <t>Descarga de sitios oficiales y fiables</t>
  </si>
  <si>
    <t>Copias de seguridad</t>
  </si>
  <si>
    <t>id.1</t>
  </si>
  <si>
    <t>id</t>
  </si>
  <si>
    <t>id.2</t>
  </si>
  <si>
    <t>Componente</t>
  </si>
  <si>
    <t>Reportes de correos sospechosos</t>
  </si>
  <si>
    <t>Píldoras formativas llamadas telefónicas</t>
  </si>
  <si>
    <t>Línea de acción</t>
  </si>
  <si>
    <t>Criterio de éxito</t>
  </si>
  <si>
    <t>isoc.2.b)</t>
  </si>
  <si>
    <t>isoc.2.c)</t>
  </si>
  <si>
    <t>isoc.4</t>
  </si>
  <si>
    <t>isoc.4.a)</t>
  </si>
  <si>
    <t>Bulos y noticias falsas</t>
  </si>
  <si>
    <t>isoc.3</t>
  </si>
  <si>
    <t>isoc.3.a)</t>
  </si>
  <si>
    <t>isoc.3.b)</t>
  </si>
  <si>
    <t>isoc.4.b)</t>
  </si>
  <si>
    <t>sw.1.a)</t>
  </si>
  <si>
    <t>sw.2.a)</t>
  </si>
  <si>
    <t>sw.2.b)</t>
  </si>
  <si>
    <t>⚙️</t>
  </si>
  <si>
    <t>🔧</t>
  </si>
  <si>
    <t>🧰</t>
  </si>
  <si>
    <t>id.1.a)</t>
  </si>
  <si>
    <t>id.1.b)</t>
  </si>
  <si>
    <t>id.2.a)</t>
  </si>
  <si>
    <t>Ingeniería social</t>
  </si>
  <si>
    <t>Ingeniería social a través del teléfono</t>
  </si>
  <si>
    <t>Ingeniería social a través del correo electrónico</t>
  </si>
  <si>
    <t>Identidades digitales</t>
  </si>
  <si>
    <t>id.3</t>
  </si>
  <si>
    <t>id.3.a)</t>
  </si>
  <si>
    <t>id.3.b)</t>
  </si>
  <si>
    <t>Actualizaciones de seguridad</t>
  </si>
  <si>
    <t>Programas antivirus o similares</t>
  </si>
  <si>
    <t>Programas software</t>
  </si>
  <si>
    <t>sw.1.b)</t>
  </si>
  <si>
    <t>sw.1.c)</t>
  </si>
  <si>
    <t>Píldoras formativas malware</t>
  </si>
  <si>
    <t>n.a.</t>
  </si>
  <si>
    <t>Simulaciones de llamadas fraudulentas</t>
  </si>
  <si>
    <t>Reportes de llamadas sospechosas</t>
  </si>
  <si>
    <t>Píldoras formativas redes sociales</t>
  </si>
  <si>
    <t>Talleres prácticos de fraudes digitales</t>
  </si>
  <si>
    <t>Redes sociales</t>
  </si>
  <si>
    <t>Píldoras de bulos y noticias falsas</t>
  </si>
  <si>
    <t>Píldoras de contenidos manipulados con IA</t>
  </si>
  <si>
    <t>Quincenal</t>
  </si>
  <si>
    <t>Identificar los tipos de malware</t>
  </si>
  <si>
    <t>sw.2.c)</t>
  </si>
  <si>
    <t>sw.2.d)</t>
  </si>
  <si>
    <t>Seguridad en el software</t>
  </si>
  <si>
    <t>Comportamientos en la red</t>
  </si>
  <si>
    <t>N</t>
  </si>
  <si>
    <t>✅</t>
  </si>
  <si>
    <t>❌</t>
  </si>
  <si>
    <t>%</t>
  </si>
  <si>
    <t>Total</t>
  </si>
  <si>
    <t>Criterios de éxito</t>
  </si>
  <si>
    <t>TOTAL</t>
  </si>
  <si>
    <t>id.3.c)</t>
  </si>
  <si>
    <t>Credenciales de acceso</t>
  </si>
  <si>
    <t>Reporte de accesos sospechosos</t>
  </si>
  <si>
    <t>id.2.b)</t>
  </si>
  <si>
    <t>Píldoras formativas contraseñas</t>
  </si>
  <si>
    <t>Segundo factor de autenticación</t>
  </si>
  <si>
    <t>Tercer factor de autenticación</t>
  </si>
  <si>
    <t>Autenticación más segura</t>
  </si>
  <si>
    <t>Gestión de cuentas corporativas</t>
  </si>
  <si>
    <t>Redes públicas</t>
  </si>
  <si>
    <t>Píldoras formativas brechas de seguridad</t>
  </si>
  <si>
    <t>Conexión a redes Wi-Fi públicas</t>
  </si>
  <si>
    <t>Píldoras sobre teletrabajo</t>
  </si>
  <si>
    <t>Seguridad de la información</t>
  </si>
  <si>
    <t>Píldoras seguridad de la información corporativa</t>
  </si>
  <si>
    <t>Píldoras sobre navegación por Internet</t>
  </si>
  <si>
    <t>red</t>
  </si>
  <si>
    <t>red.1</t>
  </si>
  <si>
    <t>red.1.a)</t>
  </si>
  <si>
    <t>red.1.b)</t>
  </si>
  <si>
    <t>red.2</t>
  </si>
  <si>
    <t>red.2.a)</t>
  </si>
  <si>
    <t>red.2.b)</t>
  </si>
  <si>
    <t>red.3</t>
  </si>
  <si>
    <t>red.3.a)</t>
  </si>
  <si>
    <t>red.3.b)</t>
  </si>
  <si>
    <t>red.3.c)</t>
  </si>
  <si>
    <t>red.3.d)</t>
  </si>
  <si>
    <t>Nivel mín.</t>
  </si>
  <si>
    <t>red.1.c)</t>
  </si>
  <si>
    <t>Otras conexiones inalámbricas</t>
  </si>
  <si>
    <t>Redes privadas virtuales</t>
  </si>
  <si>
    <t>Compartición de documentos</t>
  </si>
  <si>
    <t>Exposición de metadatos</t>
  </si>
  <si>
    <t>Cifrado de archivos y mensajes</t>
  </si>
  <si>
    <t>Número de empleados/as</t>
  </si>
  <si>
    <t>Nombre de la entidad*</t>
  </si>
  <si>
    <t>CIF de la entidad*</t>
  </si>
  <si>
    <t>Correo electrónico de la entidad*</t>
  </si>
  <si>
    <t>Fecha de inicio de la evaluación*</t>
  </si>
  <si>
    <t>Fecha de fin de la evaluación*</t>
  </si>
  <si>
    <t>Tipo de evaluación*</t>
  </si>
  <si>
    <t>Nombre de empresa</t>
  </si>
  <si>
    <t>Observaciones</t>
  </si>
  <si>
    <t>Definición de ámbito</t>
  </si>
  <si>
    <t>Evaluación</t>
  </si>
  <si>
    <t>Versión del documento</t>
  </si>
  <si>
    <t>Fecha de actualización</t>
  </si>
  <si>
    <t>Informe de evaluación</t>
  </si>
  <si>
    <t>* Campos obligatorios</t>
  </si>
  <si>
    <t>Documento</t>
  </si>
  <si>
    <t>Nivel de</t>
  </si>
  <si>
    <t>madurez</t>
  </si>
  <si>
    <t>Change Log (registro de cambios)</t>
  </si>
  <si>
    <t>Modelo de Madurez para la Concienciación a Usuarios en Ciber Seguridad (MM-CoUCS)</t>
  </si>
  <si>
    <r>
      <rPr>
        <b/>
        <sz val="11"/>
        <color theme="1"/>
        <rFont val="Arial"/>
        <family val="2"/>
      </rPr>
      <t>Versión 1.0</t>
    </r>
    <r>
      <rPr>
        <sz val="11"/>
        <color theme="1"/>
        <rFont val="Arial"/>
        <family val="2"/>
      </rPr>
      <t xml:space="preserve">
- </t>
    </r>
    <r>
      <rPr>
        <b/>
        <sz val="11"/>
        <color theme="1"/>
        <rFont val="Arial"/>
        <family val="2"/>
      </rPr>
      <t>Documento final presentado en el Trabajo Fin de Máster</t>
    </r>
    <r>
      <rPr>
        <sz val="11"/>
        <color theme="1"/>
        <rFont val="Arial"/>
        <family val="2"/>
      </rPr>
      <t xml:space="preserve">, que tiene por título "MM-CoUCS: Modelo de madurez para la Concienciación de Usuarios de las Organizaciones en Ciber Seguridad", correspondiente a los estudios de Máster Universitario de Ingeniería Informática, en la Escuela Superior de Informática (ESI) de Ciudad Real, de la Universidad de Castilla-La Mancha (UCLM).
</t>
    </r>
    <r>
      <rPr>
        <b/>
        <sz val="11"/>
        <color theme="1"/>
        <rFont val="Arial"/>
        <family val="2"/>
      </rPr>
      <t>Versión 0.4</t>
    </r>
    <r>
      <rPr>
        <sz val="11"/>
        <color theme="1"/>
        <rFont val="Arial"/>
        <family val="2"/>
      </rPr>
      <t xml:space="preserve">
- Añadidas las hojas de </t>
    </r>
    <r>
      <rPr>
        <b/>
        <sz val="11"/>
        <color theme="1"/>
        <rFont val="Arial"/>
        <family val="2"/>
      </rPr>
      <t>Información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Change Log</t>
    </r>
    <r>
      <rPr>
        <sz val="11"/>
        <color theme="1"/>
        <rFont val="Arial"/>
        <family val="2"/>
      </rPr>
      <t xml:space="preserve">, para tener los datos de la empresa evaluada y un registro de cambios de versiones.
</t>
    </r>
    <r>
      <rPr>
        <b/>
        <sz val="11"/>
        <color theme="1"/>
        <rFont val="Arial"/>
        <family val="2"/>
      </rPr>
      <t>Versión 0.3</t>
    </r>
    <r>
      <rPr>
        <sz val="11"/>
        <color theme="1"/>
        <rFont val="Arial"/>
        <family val="2"/>
      </rPr>
      <t xml:space="preserve">
- </t>
    </r>
    <r>
      <rPr>
        <b/>
        <sz val="11"/>
        <color theme="1"/>
        <rFont val="Arial"/>
        <family val="2"/>
      </rPr>
      <t>Evaluación</t>
    </r>
    <r>
      <rPr>
        <sz val="11"/>
        <color theme="1"/>
        <rFont val="Arial"/>
        <family val="2"/>
      </rPr>
      <t xml:space="preserve"> de los criterios de éxito de cada uno de los ejes del modelo y nivel de madurez alcanzado.
- Añadidas las hojas de </t>
    </r>
    <r>
      <rPr>
        <b/>
        <sz val="11"/>
        <color theme="1"/>
        <rFont val="Arial"/>
        <family val="2"/>
      </rPr>
      <t>Informe final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Dashboard</t>
    </r>
    <r>
      <rPr>
        <sz val="11"/>
        <color theme="1"/>
        <rFont val="Arial"/>
        <family val="2"/>
      </rPr>
      <t xml:space="preserve">, con tablas, gráficos de tarta y diagramas de Kiviat con los resultados agregados.
- Cambios menores en las </t>
    </r>
    <r>
      <rPr>
        <b/>
        <sz val="11"/>
        <color theme="1"/>
        <rFont val="Arial"/>
        <family val="2"/>
      </rPr>
      <t>métricas</t>
    </r>
    <r>
      <rPr>
        <sz val="11"/>
        <color theme="1"/>
        <rFont val="Arial"/>
        <family val="2"/>
      </rPr>
      <t xml:space="preserve"> de algunos de los criterios de éxito del modelo de madurez.
</t>
    </r>
    <r>
      <rPr>
        <b/>
        <sz val="11"/>
        <color theme="1"/>
        <rFont val="Arial"/>
        <family val="2"/>
      </rPr>
      <t>Versión 0.2</t>
    </r>
    <r>
      <rPr>
        <sz val="11"/>
        <color theme="1"/>
        <rFont val="Arial"/>
        <family val="2"/>
      </rPr>
      <t xml:space="preserve">
- Añadidas las hojas </t>
    </r>
    <r>
      <rPr>
        <b/>
        <sz val="11"/>
        <color theme="1"/>
        <rFont val="Arial"/>
        <family val="2"/>
      </rPr>
      <t>Eje 3 (id)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Eje 4 (red)</t>
    </r>
    <r>
      <rPr>
        <sz val="11"/>
        <color theme="1"/>
        <rFont val="Arial"/>
        <family val="2"/>
      </rPr>
      <t xml:space="preserve"> con tablas para las líneas de acción, criterios de éxito y métricas por niveles de madurez.
</t>
    </r>
    <r>
      <rPr>
        <b/>
        <sz val="11"/>
        <color theme="1"/>
        <rFont val="Arial"/>
        <family val="2"/>
      </rPr>
      <t>Versión 0.1</t>
    </r>
    <r>
      <rPr>
        <sz val="11"/>
        <color theme="1"/>
        <rFont val="Arial"/>
        <family val="2"/>
      </rPr>
      <t xml:space="preserve">
- Añadidas las hojas </t>
    </r>
    <r>
      <rPr>
        <b/>
        <sz val="11"/>
        <color theme="1"/>
        <rFont val="Arial"/>
        <family val="2"/>
      </rPr>
      <t>Eje 1 (isoc)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Eje 2 (sw)</t>
    </r>
    <r>
      <rPr>
        <sz val="11"/>
        <color theme="1"/>
        <rFont val="Arial"/>
        <family val="2"/>
      </rPr>
      <t xml:space="preserve"> con tablas para las líneas de acción, criterios de éxito y métricas por niveles de madurez.</t>
    </r>
  </si>
  <si>
    <t>Idioma</t>
  </si>
  <si>
    <t>Sector de actividad</t>
  </si>
  <si>
    <t>Bienal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</si>
</sst>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1"/>
      <color theme="3" tint="9.9978637043366805E-2"/>
      <name val="Arial"/>
      <family val="2"/>
    </font>
    <font>
      <b/>
      <sz val="14"/>
      <color theme="3" tint="9.9978637043366805E-2"/>
      <name val="Arial"/>
      <family val="2"/>
    </font>
    <font>
      <sz val="11"/>
      <color theme="3" tint="9.9978637043366805E-2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A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EE955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 style="thin">
        <color rgb="FFA7AEB2"/>
      </right>
      <top/>
      <bottom/>
      <diagonal/>
    </border>
    <border>
      <left/>
      <right/>
      <top/>
      <bottom style="thin">
        <color rgb="FFA7AEB2"/>
      </bottom>
      <diagonal/>
    </border>
    <border>
      <left/>
      <right style="thin">
        <color rgb="FFA7AEB2"/>
      </right>
      <top/>
      <bottom style="thin">
        <color rgb="FFA7AEB2"/>
      </bottom>
      <diagonal/>
    </border>
    <border>
      <left style="thin">
        <color rgb="FFA7AEB2"/>
      </left>
      <right style="thin">
        <color rgb="FFA7AEB2"/>
      </right>
      <top style="thin">
        <color rgb="FFA7AEB2"/>
      </top>
      <bottom style="thin">
        <color rgb="FFA7AEB2"/>
      </bottom>
      <diagonal/>
    </border>
    <border>
      <left style="thin">
        <color rgb="FFA7AEB2"/>
      </left>
      <right/>
      <top style="thin">
        <color rgb="FFA7AEB2"/>
      </top>
      <bottom style="thin">
        <color rgb="FFA7AEB2"/>
      </bottom>
      <diagonal/>
    </border>
    <border>
      <left/>
      <right/>
      <top style="thin">
        <color rgb="FFA7AEB2"/>
      </top>
      <bottom style="thin">
        <color rgb="FFA7AEB2"/>
      </bottom>
      <diagonal/>
    </border>
    <border>
      <left/>
      <right style="thin">
        <color rgb="FFA7AEB2"/>
      </right>
      <top style="thin">
        <color rgb="FFA7AEB2"/>
      </top>
      <bottom style="thin">
        <color rgb="FFA7AEB2"/>
      </bottom>
      <diagonal/>
    </border>
    <border>
      <left style="thin">
        <color rgb="FFA7AEB2"/>
      </left>
      <right/>
      <top/>
      <bottom/>
      <diagonal/>
    </border>
    <border>
      <left style="thin">
        <color rgb="FFA7AEB2"/>
      </left>
      <right/>
      <top/>
      <bottom style="thin">
        <color rgb="FFA7AEB2"/>
      </bottom>
      <diagonal/>
    </border>
    <border>
      <left style="thin">
        <color rgb="FFA7AEB2"/>
      </left>
      <right/>
      <top style="thin">
        <color rgb="FFA7AEB2"/>
      </top>
      <bottom/>
      <diagonal/>
    </border>
    <border>
      <left/>
      <right/>
      <top style="thin">
        <color rgb="FFA7AEB2"/>
      </top>
      <bottom/>
      <diagonal/>
    </border>
    <border>
      <left/>
      <right style="thin">
        <color rgb="FFA7AEB2"/>
      </right>
      <top style="thin">
        <color rgb="FFA7AEB2"/>
      </top>
      <bottom/>
      <diagonal/>
    </border>
    <border>
      <left style="thin">
        <color rgb="FFA7AEB2"/>
      </left>
      <right/>
      <top style="thin">
        <color rgb="FFA7AEB2"/>
      </top>
      <bottom style="medium">
        <color rgb="FFA7AEB2"/>
      </bottom>
      <diagonal/>
    </border>
    <border>
      <left/>
      <right/>
      <top style="thin">
        <color rgb="FFA7AEB2"/>
      </top>
      <bottom style="medium">
        <color rgb="FFA7AEB2"/>
      </bottom>
      <diagonal/>
    </border>
    <border>
      <left/>
      <right style="thin">
        <color rgb="FFA7AEB2"/>
      </right>
      <top style="thin">
        <color rgb="FFA7AEB2"/>
      </top>
      <bottom style="medium">
        <color rgb="FFA7AEB2"/>
      </bottom>
      <diagonal/>
    </border>
    <border>
      <left style="thin">
        <color rgb="FFA7AEB2"/>
      </left>
      <right/>
      <top style="medium">
        <color rgb="FFA7AEB2"/>
      </top>
      <bottom style="medium">
        <color rgb="FFA7AEB2"/>
      </bottom>
      <diagonal/>
    </border>
    <border>
      <left/>
      <right/>
      <top style="medium">
        <color rgb="FFA7AEB2"/>
      </top>
      <bottom style="medium">
        <color rgb="FFA7AEB2"/>
      </bottom>
      <diagonal/>
    </border>
    <border>
      <left/>
      <right style="thin">
        <color rgb="FFA7AEB2"/>
      </right>
      <top style="medium">
        <color rgb="FFA7AEB2"/>
      </top>
      <bottom style="medium">
        <color rgb="FFA7AEB2"/>
      </bottom>
      <diagonal/>
    </border>
    <border>
      <left style="thin">
        <color rgb="FFA7AEB2"/>
      </left>
      <right/>
      <top/>
      <bottom style="medium">
        <color rgb="FFA7AEB2"/>
      </bottom>
      <diagonal/>
    </border>
    <border>
      <left/>
      <right/>
      <top/>
      <bottom style="medium">
        <color rgb="FFA7AEB2"/>
      </bottom>
      <diagonal/>
    </border>
    <border>
      <left/>
      <right style="thin">
        <color rgb="FFA7AEB2"/>
      </right>
      <top/>
      <bottom style="medium">
        <color rgb="FFA7AEB2"/>
      </bottom>
      <diagonal/>
    </border>
    <border>
      <left style="thin">
        <color rgb="FFA7AEB2"/>
      </left>
      <right/>
      <top style="medium">
        <color rgb="FFA7AEB2"/>
      </top>
      <bottom style="thin">
        <color rgb="FFA7AEB2"/>
      </bottom>
      <diagonal/>
    </border>
    <border>
      <left/>
      <right/>
      <top style="medium">
        <color rgb="FFA7AEB2"/>
      </top>
      <bottom style="thin">
        <color rgb="FFA7AEB2"/>
      </bottom>
      <diagonal/>
    </border>
    <border>
      <left/>
      <right style="thin">
        <color rgb="FFA7AEB2"/>
      </right>
      <top style="medium">
        <color rgb="FFA7AEB2"/>
      </top>
      <bottom style="thin">
        <color rgb="FFA7AEB2"/>
      </bottom>
      <diagonal/>
    </border>
    <border>
      <left style="thin">
        <color rgb="FFA7AEB2"/>
      </left>
      <right style="thin">
        <color rgb="FFA7AEB2"/>
      </right>
      <top style="thin">
        <color rgb="FFA7AEB2"/>
      </top>
      <bottom/>
      <diagonal/>
    </border>
    <border>
      <left style="thin">
        <color rgb="FFA7AEB2"/>
      </left>
      <right style="thin">
        <color rgb="FFA7AEB2"/>
      </right>
      <top/>
      <bottom/>
      <diagonal/>
    </border>
    <border>
      <left style="thin">
        <color rgb="FFA7AEB2"/>
      </left>
      <right style="thin">
        <color rgb="FFA7AEB2"/>
      </right>
      <top/>
      <bottom style="thin">
        <color rgb="FFA7AEB2"/>
      </bottom>
      <diagonal/>
    </border>
    <border>
      <left style="hair">
        <color theme="3" tint="0.749992370372631"/>
      </left>
      <right style="hair">
        <color theme="3" tint="0.749992370372631"/>
      </right>
      <top style="hair">
        <color theme="3" tint="0.749992370372631"/>
      </top>
      <bottom style="hair">
        <color theme="3" tint="0.749992370372631"/>
      </bottom>
      <diagonal/>
    </border>
    <border>
      <left style="hair">
        <color rgb="FFA6C9EC"/>
      </left>
      <right/>
      <top style="hair">
        <color rgb="FFA6C9EC"/>
      </top>
      <bottom/>
      <diagonal/>
    </border>
    <border>
      <left/>
      <right/>
      <top style="hair">
        <color rgb="FFA6C9EC"/>
      </top>
      <bottom/>
      <diagonal/>
    </border>
    <border>
      <left/>
      <right style="hair">
        <color rgb="FFA6C9EC"/>
      </right>
      <top style="hair">
        <color rgb="FFA6C9EC"/>
      </top>
      <bottom/>
      <diagonal/>
    </border>
    <border>
      <left style="hair">
        <color rgb="FFA6C9EC"/>
      </left>
      <right/>
      <top/>
      <bottom/>
      <diagonal/>
    </border>
    <border>
      <left/>
      <right style="hair">
        <color rgb="FFA6C9EC"/>
      </right>
      <top/>
      <bottom/>
      <diagonal/>
    </border>
    <border>
      <left style="hair">
        <color rgb="FFA6C9EC"/>
      </left>
      <right/>
      <top/>
      <bottom style="hair">
        <color rgb="FFA6C9EC"/>
      </bottom>
      <diagonal/>
    </border>
    <border>
      <left/>
      <right/>
      <top/>
      <bottom style="hair">
        <color rgb="FFA6C9EC"/>
      </bottom>
      <diagonal/>
    </border>
    <border>
      <left/>
      <right style="hair">
        <color rgb="FFA6C9EC"/>
      </right>
      <top/>
      <bottom style="hair">
        <color rgb="FFA6C9EC"/>
      </bottom>
      <diagonal/>
    </border>
    <border>
      <left/>
      <right/>
      <top style="medium">
        <color rgb="FFA7AEB2"/>
      </top>
      <bottom style="hair">
        <color rgb="FFA6C9EC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3" borderId="20" xfId="0" applyFont="1" applyFill="1" applyBorder="1"/>
    <xf numFmtId="0" fontId="1" fillId="5" borderId="20" xfId="0" applyFont="1" applyFill="1" applyBorder="1"/>
    <xf numFmtId="0" fontId="1" fillId="4" borderId="20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8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0" fontId="2" fillId="6" borderId="25" xfId="0" applyFont="1" applyFill="1" applyBorder="1"/>
    <xf numFmtId="0" fontId="2" fillId="6" borderId="26" xfId="0" applyFont="1" applyFill="1" applyBorder="1"/>
    <xf numFmtId="0" fontId="2" fillId="6" borderId="27" xfId="0" applyFont="1" applyFill="1" applyBorder="1"/>
    <xf numFmtId="0" fontId="2" fillId="6" borderId="10" xfId="0" applyFont="1" applyFill="1" applyBorder="1" applyAlignment="1">
      <alignment horizontal="right"/>
    </xf>
    <xf numFmtId="0" fontId="2" fillId="6" borderId="12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left"/>
    </xf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164" fontId="1" fillId="4" borderId="12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5" fillId="10" borderId="13" xfId="0" applyFont="1" applyFill="1" applyBorder="1"/>
    <xf numFmtId="0" fontId="5" fillId="10" borderId="17" xfId="0" applyFont="1" applyFill="1" applyBorder="1"/>
    <xf numFmtId="0" fontId="5" fillId="10" borderId="16" xfId="0" applyFont="1" applyFill="1" applyBorder="1"/>
    <xf numFmtId="0" fontId="1" fillId="10" borderId="0" xfId="0" applyFont="1" applyFill="1"/>
    <xf numFmtId="0" fontId="1" fillId="10" borderId="17" xfId="0" applyFont="1" applyFill="1" applyBorder="1"/>
    <xf numFmtId="0" fontId="4" fillId="10" borderId="0" xfId="0" applyFont="1" applyFill="1" applyAlignment="1">
      <alignment vertical="center"/>
    </xf>
    <xf numFmtId="0" fontId="5" fillId="10" borderId="0" xfId="0" applyFont="1" applyFill="1"/>
    <xf numFmtId="0" fontId="2" fillId="10" borderId="0" xfId="0" applyFont="1" applyFill="1"/>
    <xf numFmtId="0" fontId="2" fillId="11" borderId="28" xfId="0" applyFont="1" applyFill="1" applyBorder="1"/>
    <xf numFmtId="0" fontId="2" fillId="10" borderId="0" xfId="0" applyFont="1" applyFill="1" applyAlignment="1">
      <alignment vertical="top"/>
    </xf>
    <xf numFmtId="0" fontId="2" fillId="9" borderId="28" xfId="0" applyFont="1" applyFill="1" applyBorder="1" applyAlignment="1">
      <alignment horizontal="left" vertical="center"/>
    </xf>
    <xf numFmtId="0" fontId="2" fillId="10" borderId="16" xfId="0" applyFont="1" applyFill="1" applyBorder="1"/>
    <xf numFmtId="0" fontId="2" fillId="10" borderId="17" xfId="0" applyFont="1" applyFill="1" applyBorder="1"/>
    <xf numFmtId="0" fontId="2" fillId="2" borderId="16" xfId="0" applyFont="1" applyFill="1" applyBorder="1"/>
    <xf numFmtId="0" fontId="8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8" fillId="2" borderId="20" xfId="0" applyFont="1" applyFill="1" applyBorder="1"/>
    <xf numFmtId="0" fontId="2" fillId="2" borderId="21" xfId="0" applyFont="1" applyFill="1" applyBorder="1"/>
    <xf numFmtId="0" fontId="1" fillId="10" borderId="0" xfId="0" applyFont="1" applyFill="1" applyAlignment="1">
      <alignment horizontal="center"/>
    </xf>
    <xf numFmtId="0" fontId="3" fillId="10" borderId="0" xfId="0" applyFont="1" applyFill="1" applyAlignment="1">
      <alignment vertical="center"/>
    </xf>
    <xf numFmtId="0" fontId="0" fillId="10" borderId="0" xfId="0" applyFill="1"/>
    <xf numFmtId="0" fontId="10" fillId="12" borderId="5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center"/>
    </xf>
    <xf numFmtId="0" fontId="2" fillId="2" borderId="20" xfId="0" applyFont="1" applyFill="1" applyBorder="1"/>
    <xf numFmtId="0" fontId="1" fillId="10" borderId="8" xfId="0" applyFont="1" applyFill="1" applyBorder="1"/>
    <xf numFmtId="0" fontId="0" fillId="10" borderId="8" xfId="0" applyFill="1" applyBorder="1"/>
    <xf numFmtId="0" fontId="1" fillId="10" borderId="37" xfId="0" applyFont="1" applyFill="1" applyBorder="1"/>
    <xf numFmtId="0" fontId="1" fillId="10" borderId="33" xfId="0" applyFont="1" applyFill="1" applyBorder="1"/>
    <xf numFmtId="0" fontId="1" fillId="10" borderId="19" xfId="0" applyFont="1" applyFill="1" applyBorder="1"/>
    <xf numFmtId="0" fontId="1" fillId="10" borderId="20" xfId="0" applyFont="1" applyFill="1" applyBorder="1"/>
    <xf numFmtId="0" fontId="1" fillId="10" borderId="1" xfId="0" applyFont="1" applyFill="1" applyBorder="1"/>
    <xf numFmtId="0" fontId="1" fillId="10" borderId="21" xfId="0" applyFont="1" applyFill="1" applyBorder="1"/>
    <xf numFmtId="0" fontId="2" fillId="11" borderId="28" xfId="0" applyFont="1" applyFill="1" applyBorder="1" applyAlignment="1">
      <alignment vertical="top" wrapText="1"/>
    </xf>
    <xf numFmtId="49" fontId="2" fillId="11" borderId="28" xfId="0" applyNumberFormat="1" applyFont="1" applyFill="1" applyBorder="1"/>
    <xf numFmtId="0" fontId="6" fillId="10" borderId="17" xfId="0" applyFont="1" applyFill="1" applyBorder="1" applyAlignment="1">
      <alignment vertical="center"/>
    </xf>
    <xf numFmtId="0" fontId="6" fillId="10" borderId="18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/>
    </xf>
    <xf numFmtId="0" fontId="7" fillId="10" borderId="17" xfId="0" applyFont="1" applyFill="1" applyBorder="1" applyAlignment="1">
      <alignment vertical="center"/>
    </xf>
    <xf numFmtId="0" fontId="7" fillId="10" borderId="17" xfId="0" applyFont="1" applyFill="1" applyBorder="1" applyAlignment="1">
      <alignment horizontal="right"/>
    </xf>
    <xf numFmtId="0" fontId="7" fillId="10" borderId="18" xfId="0" applyFont="1" applyFill="1" applyBorder="1" applyAlignment="1">
      <alignment horizontal="right"/>
    </xf>
    <xf numFmtId="0" fontId="10" fillId="14" borderId="4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4" fillId="7" borderId="20" xfId="0" applyFont="1" applyFill="1" applyBorder="1" applyAlignment="1">
      <alignment vertical="center"/>
    </xf>
    <xf numFmtId="0" fontId="4" fillId="7" borderId="21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8" fillId="2" borderId="17" xfId="0" applyFont="1" applyFill="1" applyBorder="1"/>
    <xf numFmtId="0" fontId="1" fillId="11" borderId="29" xfId="0" applyFont="1" applyFill="1" applyBorder="1" applyAlignment="1">
      <alignment horizontal="left" vertical="top" wrapText="1"/>
    </xf>
    <xf numFmtId="0" fontId="1" fillId="11" borderId="30" xfId="0" applyFont="1" applyFill="1" applyBorder="1" applyAlignment="1">
      <alignment horizontal="left" vertical="top" wrapText="1"/>
    </xf>
    <xf numFmtId="0" fontId="1" fillId="11" borderId="31" xfId="0" applyFont="1" applyFill="1" applyBorder="1" applyAlignment="1">
      <alignment horizontal="left" vertical="top" wrapText="1"/>
    </xf>
    <xf numFmtId="0" fontId="1" fillId="11" borderId="32" xfId="0" applyFont="1" applyFill="1" applyBorder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1" fillId="11" borderId="33" xfId="0" applyFont="1" applyFill="1" applyBorder="1" applyAlignment="1">
      <alignment horizontal="left" vertical="top" wrapText="1"/>
    </xf>
    <xf numFmtId="0" fontId="1" fillId="11" borderId="34" xfId="0" applyFont="1" applyFill="1" applyBorder="1" applyAlignment="1">
      <alignment horizontal="left" vertical="top" wrapText="1"/>
    </xf>
    <xf numFmtId="0" fontId="1" fillId="11" borderId="35" xfId="0" applyFont="1" applyFill="1" applyBorder="1" applyAlignment="1">
      <alignment horizontal="left" vertical="top" wrapText="1"/>
    </xf>
    <xf numFmtId="0" fontId="1" fillId="11" borderId="3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7AEB2"/>
      <color rgb="FFA6C9EC"/>
      <color rgb="FFC0E6F5"/>
      <color rgb="FFF1FAFD"/>
      <color rgb="FFDEE955"/>
      <color rgb="FF919914"/>
      <color rgb="FF767300"/>
      <color rgb="FF969200"/>
      <color rgb="FFA4A000"/>
      <color rgb="FFE9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1. isoc)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E-4535-95BE-117B878FABBE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24-4855-9BCA-D317E1F89271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1D2262"/>
                        </a:solidFill>
                        <a:latin typeface="Myriad Pro" panose="020B0503030403020204" pitchFamily="34" charset="0"/>
                        <a:ea typeface="+mn-ea"/>
                        <a:cs typeface="+mn-cs"/>
                      </a:defRPr>
                    </a:pPr>
                    <a:fld id="{E9EAB819-6ADC-47C4-A63F-D678BA5030E0}" type="CATEGORYNAME">
                      <a:rPr lang="en-US"/>
                      <a:pPr>
                        <a:defRPr sz="1000" b="1">
                          <a:solidFill>
                            <a:srgbClr val="1D2262"/>
                          </a:solidFill>
                          <a:latin typeface="Myriad Pro" panose="020B0503030403020204" pitchFamily="34" charset="0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  <a:fld id="{A1BBF60C-45C2-4AC4-B0C3-AB8C0EAFECCB}" type="PERCENTAGE">
                      <a:rPr lang="en-US" baseline="0"/>
                      <a:pPr>
                        <a:defRPr sz="1000" b="1">
                          <a:solidFill>
                            <a:srgbClr val="1D2262"/>
                          </a:solidFill>
                          <a:latin typeface="Myriad Pro" panose="020B0503030403020204" pitchFamily="34" charset="0"/>
                        </a:defRPr>
                      </a:pPr>
                      <a:t>[PORCENTAJE]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rgbClr val="A7AEB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1D2262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1FE-4535-95BE-117B878FABBE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A7AEB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1D2262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B724-4855-9BCA-D317E1F8927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final'!$E$9:$F$9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E-4535-95BE-117B878FA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1. isoc)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05-4674-A747-E472B679EB20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05-4674-A747-E472B679EB2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final'!$I$9:$J$9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5-4674-A747-E472B679E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1. isoc)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A-4BAA-8EF5-0A682E2D587B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A-4BAA-8EF5-0A682E2D587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final'!$M$9:$N$9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A-4BAA-8EF5-0A682E2D5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2. sw)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F7-4D5B-A22A-18702CF72866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F7-4D5B-A22A-18702CF7286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final'!$I$10:$J$10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F7-4D5B-A22A-18702CF72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2. sw)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54-45B2-9F60-4CC7490CD3B4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54-45B2-9F60-4CC7490CD3B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final'!$M$10:$N$10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54-45B2-9F60-4CC7490CD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3. id)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97-4ACE-BC97-E1BB91415871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97-4ACE-BC97-E1BB9141587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final'!$I$11:$J$11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7-4ACE-BC97-E1BB9141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3. id)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49-4DEB-A527-EAE737FBDC12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49-4DEB-A527-EAE737FBDC1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final'!$M$11:$N$11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49-4DEB-A527-EAE737FB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4. red)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11-4A56-A233-4D268E9CE641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11-4A56-A233-4D268E9CE64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final'!$I$12:$J$12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11-4A56-A233-4D268E9CE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4. 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B5-492D-8303-930B0CBDC2CC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B5-492D-8303-930B0CBDC2C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final'!$M$12:$N$12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B5-492D-8303-930B0CBD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2. sw)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0E-4B0A-8A66-405EEA917676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0E-4B0A-8A66-405EEA91767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final'!$E$10:$F$10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E-4B0A-8A66-405EEA917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3. id)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C3-481A-B617-521A3A59987A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3-481A-B617-521A3A59987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final'!$E$11:$F$11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C3-481A-B617-521A3A599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4. 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A8-4AB5-B3FB-3726B60413C3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A8-4AB5-B3FB-3726B60413C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final'!$E$12:$F$12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8-4AB5-B3FB-3726B6041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1. Ingeniería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 Social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GB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1 (isoc)'!$K$7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1 (isoc)'!$C$10,'Eje 1 (isoc)'!$C$11,'Eje 1 (isoc)'!$C$12,'Eje 1 (isoc)'!$C$14,'Eje 1 (isoc)'!$C$15,'Eje 1 (isoc)'!$C$16,'Eje 1 (isoc)'!$C$18,'Eje 1 (isoc)'!$C$19,'Eje 1 (isoc)'!$C$21,'Eje 1 (isoc)'!$C$22)</c:f>
              <c:strCache>
                <c:ptCount val="10"/>
                <c:pt idx="0">
                  <c:v>isoc.1.a)</c:v>
                </c:pt>
                <c:pt idx="1">
                  <c:v>isoc.1.b)</c:v>
                </c:pt>
                <c:pt idx="2">
                  <c:v>isoc.1.c)</c:v>
                </c:pt>
                <c:pt idx="3">
                  <c:v>isoc.2.a)</c:v>
                </c:pt>
                <c:pt idx="4">
                  <c:v>isoc.2.b)</c:v>
                </c:pt>
                <c:pt idx="5">
                  <c:v>isoc.2.c)</c:v>
                </c:pt>
                <c:pt idx="6">
                  <c:v>isoc.3.a)</c:v>
                </c:pt>
                <c:pt idx="7">
                  <c:v>isoc.3.b)</c:v>
                </c:pt>
                <c:pt idx="8">
                  <c:v>isoc.4.a)</c:v>
                </c:pt>
                <c:pt idx="9">
                  <c:v>isoc.4.b)</c:v>
                </c:pt>
              </c:strCache>
            </c:strRef>
          </c:cat>
          <c:val>
            <c:numRef>
              <c:f>('Eje 1 (isoc)'!$L$10,'Eje 1 (isoc)'!$L$11,'Eje 1 (isoc)'!$L$12,'Eje 1 (isoc)'!$L$14,'Eje 1 (isoc)'!$L$15,'Eje 1 (isoc)'!$L$16,'Eje 1 (isoc)'!$L$18,'Eje 1 (isoc)'!$L$19,'Eje 1 (isoc)'!$L$21,'Eje 1 (isoc)'!$L$22)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E-4C64-9795-3BD40AD9DE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2. Programas software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2 (sw)'!$K$7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2 (sw)'!$C$10:$C$12,'Eje 2 (sw)'!$C$14:$C$17)</c:f>
              <c:strCache>
                <c:ptCount val="7"/>
                <c:pt idx="0">
                  <c:v>sw.1.a)</c:v>
                </c:pt>
                <c:pt idx="1">
                  <c:v>sw.1.b)</c:v>
                </c:pt>
                <c:pt idx="2">
                  <c:v>sw.1.c)</c:v>
                </c:pt>
                <c:pt idx="3">
                  <c:v>sw.2.a)</c:v>
                </c:pt>
                <c:pt idx="4">
                  <c:v>sw.2.b)</c:v>
                </c:pt>
                <c:pt idx="5">
                  <c:v>sw.2.c)</c:v>
                </c:pt>
                <c:pt idx="6">
                  <c:v>sw.2.d)</c:v>
                </c:pt>
              </c:strCache>
            </c:strRef>
          </c:cat>
          <c:val>
            <c:numRef>
              <c:f>('Eje 2 (sw)'!$L$10:$L$12,'Eje 2 (sw)'!$L$14:$L$17)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B-4A9C-B200-236F125751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3. Identidades digitales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3 (id)'!$K$7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3 (id)'!$C$10,'Eje 3 (id)'!$C$11,'Eje 3 (id)'!$C$13,'Eje 3 (id)'!$C$14,'Eje 3 (id)'!$C$16,'Eje 3 (id)'!$C$17,'Eje 3 (id)'!$C$18)</c:f>
              <c:strCache>
                <c:ptCount val="7"/>
                <c:pt idx="0">
                  <c:v>id.1.a)</c:v>
                </c:pt>
                <c:pt idx="1">
                  <c:v>id.1.b)</c:v>
                </c:pt>
                <c:pt idx="2">
                  <c:v>id.2.a)</c:v>
                </c:pt>
                <c:pt idx="3">
                  <c:v>id.2.b)</c:v>
                </c:pt>
                <c:pt idx="4">
                  <c:v>id.3.a)</c:v>
                </c:pt>
                <c:pt idx="5">
                  <c:v>id.3.b)</c:v>
                </c:pt>
                <c:pt idx="6">
                  <c:v>id.3.c)</c:v>
                </c:pt>
              </c:strCache>
            </c:strRef>
          </c:cat>
          <c:val>
            <c:numRef>
              <c:f>('Eje 3 (id)'!$L$10,'Eje 3 (id)'!$L$11,'Eje 3 (id)'!$L$13,'Eje 3 (id)'!$L$14,'Eje 3 (id)'!$L$16,'Eje 3 (id)'!$L$17,'Eje 3 (id)'!$L$18)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C-4F16-87A8-1EF59A4A00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4. Comportamientos en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 la red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GB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4 (red)'!$K$7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4 (red)'!$C$10,'Eje 4 (red)'!$C$11,'Eje 4 (red)'!$C$12,'Eje 4 (red)'!$C$14,'Eje 4 (red)'!$C$15,'Eje 4 (red)'!$C$17,'Eje 4 (red)'!$C$18,'Eje 4 (red)'!$C$19,'Eje 4 (red)'!$C$20)</c:f>
              <c:strCache>
                <c:ptCount val="9"/>
                <c:pt idx="0">
                  <c:v>red.1.a)</c:v>
                </c:pt>
                <c:pt idx="1">
                  <c:v>red.1.b)</c:v>
                </c:pt>
                <c:pt idx="2">
                  <c:v>red.1.c)</c:v>
                </c:pt>
                <c:pt idx="3">
                  <c:v>red.2.a)</c:v>
                </c:pt>
                <c:pt idx="4">
                  <c:v>red.2.b)</c:v>
                </c:pt>
                <c:pt idx="5">
                  <c:v>red.3.a)</c:v>
                </c:pt>
                <c:pt idx="6">
                  <c:v>red.3.b)</c:v>
                </c:pt>
                <c:pt idx="7">
                  <c:v>red.3.c)</c:v>
                </c:pt>
                <c:pt idx="8">
                  <c:v>red.3.d)</c:v>
                </c:pt>
              </c:strCache>
            </c:strRef>
          </c:cat>
          <c:val>
            <c:numRef>
              <c:f>('Eje 4 (red)'!$L$10,'Eje 4 (red)'!$L$11,'Eje 4 (red)'!$L$12,'Eje 4 (red)'!$L$14,'Eje 4 (red)'!$L$15,'Eje 4 (red)'!$L$17,'Eje 4 (red)'!$L$18,'Eje 4 (red)'!$L$19,'Eje 4 (red)'!$L$20)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4-4AD5-B4E4-9F6800AA81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633780</xdr:colOff>
      <xdr:row>13</xdr:row>
      <xdr:rowOff>101111</xdr:rowOff>
    </xdr:from>
    <xdr:to>
      <xdr:col>4</xdr:col>
      <xdr:colOff>230799</xdr:colOff>
      <xdr:row>28</xdr:row>
      <xdr:rowOff>96715</xdr:rowOff>
    </xdr:to>
    <xdr:graphicFrame macro="">
      <xdr:nvGraphicFramePr>
        <xdr:cNvPr id="4" name="Gráfico 3" descr="Gráfico de tarta que muestra el porcentaje de cumplimiento de los criterios de exito de nivel bajo, para el eje 1: Ingeniería social">
          <a:extLst>
            <a:ext uri="{FF2B5EF4-FFF2-40B4-BE49-F238E27FC236}">
              <a16:creationId xmlns:a16="http://schemas.microsoft.com/office/drawing/2014/main" id="{4DEB0D22-4B89-8156-A397-04E4FBF08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14655</xdr:colOff>
      <xdr:row>13</xdr:row>
      <xdr:rowOff>102575</xdr:rowOff>
    </xdr:from>
    <xdr:to>
      <xdr:col>11</xdr:col>
      <xdr:colOff>146539</xdr:colOff>
      <xdr:row>28</xdr:row>
      <xdr:rowOff>98179</xdr:rowOff>
    </xdr:to>
    <xdr:graphicFrame macro="">
      <xdr:nvGraphicFramePr>
        <xdr:cNvPr id="6" name="Gráfico 5" descr="Gráfico de tarta que muestra el porcentaje de cumplimiento de los criterios de exito de nivel medio, para el eje 1: Ingeniería social">
          <a:extLst>
            <a:ext uri="{FF2B5EF4-FFF2-40B4-BE49-F238E27FC236}">
              <a16:creationId xmlns:a16="http://schemas.microsoft.com/office/drawing/2014/main" id="{D6C1CF3B-89DB-4529-A709-170944100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373677</xdr:colOff>
      <xdr:row>13</xdr:row>
      <xdr:rowOff>102575</xdr:rowOff>
    </xdr:from>
    <xdr:to>
      <xdr:col>16</xdr:col>
      <xdr:colOff>843646</xdr:colOff>
      <xdr:row>28</xdr:row>
      <xdr:rowOff>98179</xdr:rowOff>
    </xdr:to>
    <xdr:graphicFrame macro="">
      <xdr:nvGraphicFramePr>
        <xdr:cNvPr id="7" name="Gráfico 6" descr="Gráfico de tarta que muestra el porcentaje de cumplimiento de los criterios de exito de nivel alto, para el eje 1: Ingeniería social">
          <a:extLst>
            <a:ext uri="{FF2B5EF4-FFF2-40B4-BE49-F238E27FC236}">
              <a16:creationId xmlns:a16="http://schemas.microsoft.com/office/drawing/2014/main" id="{89D841F9-6CEE-4A74-8734-BE6C8A86A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18318</xdr:colOff>
      <xdr:row>28</xdr:row>
      <xdr:rowOff>111367</xdr:rowOff>
    </xdr:from>
    <xdr:to>
      <xdr:col>11</xdr:col>
      <xdr:colOff>150202</xdr:colOff>
      <xdr:row>43</xdr:row>
      <xdr:rowOff>106971</xdr:rowOff>
    </xdr:to>
    <xdr:graphicFrame macro="">
      <xdr:nvGraphicFramePr>
        <xdr:cNvPr id="3" name="Gráfico 2" descr="Gráfico de tarta que muestra el porcentaje de cumplimiento de los criterios de exito de nivel medio, para el eje 2: Programas software">
          <a:extLst>
            <a:ext uri="{FF2B5EF4-FFF2-40B4-BE49-F238E27FC236}">
              <a16:creationId xmlns:a16="http://schemas.microsoft.com/office/drawing/2014/main" id="{AF46221F-CEFE-40F4-8944-68B93DF8C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377340</xdr:colOff>
      <xdr:row>28</xdr:row>
      <xdr:rowOff>111367</xdr:rowOff>
    </xdr:from>
    <xdr:to>
      <xdr:col>16</xdr:col>
      <xdr:colOff>847309</xdr:colOff>
      <xdr:row>43</xdr:row>
      <xdr:rowOff>106971</xdr:rowOff>
    </xdr:to>
    <xdr:graphicFrame macro="">
      <xdr:nvGraphicFramePr>
        <xdr:cNvPr id="5" name="Gráfico 4" descr="Gráfico de tarta que muestra el porcentaje de cumplimiento de los criterios de exito de nivel alto, para el eje 2: Programas software">
          <a:extLst>
            <a:ext uri="{FF2B5EF4-FFF2-40B4-BE49-F238E27FC236}">
              <a16:creationId xmlns:a16="http://schemas.microsoft.com/office/drawing/2014/main" id="{FC10663E-7421-42C3-AB51-2C951210C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18318</xdr:colOff>
      <xdr:row>43</xdr:row>
      <xdr:rowOff>118694</xdr:rowOff>
    </xdr:from>
    <xdr:to>
      <xdr:col>11</xdr:col>
      <xdr:colOff>150202</xdr:colOff>
      <xdr:row>58</xdr:row>
      <xdr:rowOff>114297</xdr:rowOff>
    </xdr:to>
    <xdr:graphicFrame macro="">
      <xdr:nvGraphicFramePr>
        <xdr:cNvPr id="9" name="Gráfico 8" descr="Gráfico de tarta que muestra el porcentaje de cumplimiento de los criterios de exito de nivel medio, para el eje 3: Identidades digitales">
          <a:extLst>
            <a:ext uri="{FF2B5EF4-FFF2-40B4-BE49-F238E27FC236}">
              <a16:creationId xmlns:a16="http://schemas.microsoft.com/office/drawing/2014/main" id="{0CB574A9-D905-4E07-82BC-9F0C4F7CB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377340</xdr:colOff>
      <xdr:row>43</xdr:row>
      <xdr:rowOff>118694</xdr:rowOff>
    </xdr:from>
    <xdr:to>
      <xdr:col>16</xdr:col>
      <xdr:colOff>847309</xdr:colOff>
      <xdr:row>58</xdr:row>
      <xdr:rowOff>114297</xdr:rowOff>
    </xdr:to>
    <xdr:graphicFrame macro="">
      <xdr:nvGraphicFramePr>
        <xdr:cNvPr id="10" name="Gráfico 9" descr="Gráfico de tarta que muestra el porcentaje de cumplimiento de los criterios de exito de nivel alto, para el eje 3: Identidades digitales">
          <a:extLst>
            <a:ext uri="{FF2B5EF4-FFF2-40B4-BE49-F238E27FC236}">
              <a16:creationId xmlns:a16="http://schemas.microsoft.com/office/drawing/2014/main" id="{0DAC03D5-D8BB-49E0-8E52-284D2B748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19051</xdr:colOff>
      <xdr:row>58</xdr:row>
      <xdr:rowOff>123822</xdr:rowOff>
    </xdr:from>
    <xdr:to>
      <xdr:col>11</xdr:col>
      <xdr:colOff>150935</xdr:colOff>
      <xdr:row>73</xdr:row>
      <xdr:rowOff>119426</xdr:rowOff>
    </xdr:to>
    <xdr:graphicFrame macro="">
      <xdr:nvGraphicFramePr>
        <xdr:cNvPr id="12" name="Gráfico 11" descr="Gráfico de tarta que muestra el porcentaje de cumplimiento de los criterios de exito de nivel medio, para el eje 4: Comportamientos en la red">
          <a:extLst>
            <a:ext uri="{FF2B5EF4-FFF2-40B4-BE49-F238E27FC236}">
              <a16:creationId xmlns:a16="http://schemas.microsoft.com/office/drawing/2014/main" id="{F4DD87A7-4F9D-4FC5-8477-4D1F06934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378073</xdr:colOff>
      <xdr:row>58</xdr:row>
      <xdr:rowOff>123822</xdr:rowOff>
    </xdr:from>
    <xdr:to>
      <xdr:col>16</xdr:col>
      <xdr:colOff>848042</xdr:colOff>
      <xdr:row>73</xdr:row>
      <xdr:rowOff>119426</xdr:rowOff>
    </xdr:to>
    <xdr:graphicFrame macro="">
      <xdr:nvGraphicFramePr>
        <xdr:cNvPr id="13" name="Gráfico 12" descr="Gráfico de tarta que muestra el porcentaje de cumplimiento de los criterios de exito de nivel alto, para el eje 4: Comportamientos en la red">
          <a:extLst>
            <a:ext uri="{FF2B5EF4-FFF2-40B4-BE49-F238E27FC236}">
              <a16:creationId xmlns:a16="http://schemas.microsoft.com/office/drawing/2014/main" id="{1E2784A1-A32A-43AE-98DA-52C1FF8B8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630116</xdr:colOff>
      <xdr:row>28</xdr:row>
      <xdr:rowOff>102577</xdr:rowOff>
    </xdr:from>
    <xdr:to>
      <xdr:col>4</xdr:col>
      <xdr:colOff>227135</xdr:colOff>
      <xdr:row>43</xdr:row>
      <xdr:rowOff>98181</xdr:rowOff>
    </xdr:to>
    <xdr:graphicFrame macro="">
      <xdr:nvGraphicFramePr>
        <xdr:cNvPr id="14" name="Gráfico 13" descr="Gráfico de tarta que muestra el porcentaje de cumplimiento de los criterios de exito de nivel bajo, para el eje 2: Programas software">
          <a:extLst>
            <a:ext uri="{FF2B5EF4-FFF2-40B4-BE49-F238E27FC236}">
              <a16:creationId xmlns:a16="http://schemas.microsoft.com/office/drawing/2014/main" id="{80EED8C8-59A2-4B32-90B6-987792AAC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630116</xdr:colOff>
      <xdr:row>43</xdr:row>
      <xdr:rowOff>109903</xdr:rowOff>
    </xdr:from>
    <xdr:to>
      <xdr:col>4</xdr:col>
      <xdr:colOff>227135</xdr:colOff>
      <xdr:row>58</xdr:row>
      <xdr:rowOff>105506</xdr:rowOff>
    </xdr:to>
    <xdr:graphicFrame macro="">
      <xdr:nvGraphicFramePr>
        <xdr:cNvPr id="15" name="Gráfico 14" descr="Gráfico de tarta que muestra el porcentaje de cumplimiento de los criterios de exito de nivel bajo, para el eje 3: Identidades digitales">
          <a:extLst>
            <a:ext uri="{FF2B5EF4-FFF2-40B4-BE49-F238E27FC236}">
              <a16:creationId xmlns:a16="http://schemas.microsoft.com/office/drawing/2014/main" id="{3A385B7B-C783-4123-8E13-558CEE851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630115</xdr:colOff>
      <xdr:row>58</xdr:row>
      <xdr:rowOff>124556</xdr:rowOff>
    </xdr:from>
    <xdr:to>
      <xdr:col>4</xdr:col>
      <xdr:colOff>227134</xdr:colOff>
      <xdr:row>73</xdr:row>
      <xdr:rowOff>120160</xdr:rowOff>
    </xdr:to>
    <xdr:graphicFrame macro="">
      <xdr:nvGraphicFramePr>
        <xdr:cNvPr id="16" name="Gráfico 15" descr="Gráfico de tarta que muestra el porcentaje de cumplimiento de los criterios de exito de nivel bajo, para el eje 4: Comportamientos en la red">
          <a:extLst>
            <a:ext uri="{FF2B5EF4-FFF2-40B4-BE49-F238E27FC236}">
              <a16:creationId xmlns:a16="http://schemas.microsoft.com/office/drawing/2014/main" id="{3DF6DDB0-D863-4937-AD79-6C90262DE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3664</xdr:colOff>
      <xdr:row>4</xdr:row>
      <xdr:rowOff>73267</xdr:rowOff>
    </xdr:from>
    <xdr:to>
      <xdr:col>5</xdr:col>
      <xdr:colOff>14655</xdr:colOff>
      <xdr:row>24</xdr:row>
      <xdr:rowOff>58612</xdr:rowOff>
    </xdr:to>
    <xdr:grpSp>
      <xdr:nvGrpSpPr>
        <xdr:cNvPr id="2" name="Grupo 1" descr="Diagrama de Kiviat, también conocido como diagrama en forma de telaraña, que representa el cumplimiento de los criterios de exito por niveles del eje 1: Ingeniería social">
          <a:extLst>
            <a:ext uri="{FF2B5EF4-FFF2-40B4-BE49-F238E27FC236}">
              <a16:creationId xmlns:a16="http://schemas.microsoft.com/office/drawing/2014/main" id="{C7377F97-5199-4A02-977A-B96136245D6F}"/>
            </a:ext>
          </a:extLst>
        </xdr:cNvPr>
        <xdr:cNvGrpSpPr/>
      </xdr:nvGrpSpPr>
      <xdr:grpSpPr>
        <a:xfrm>
          <a:off x="384664" y="1040421"/>
          <a:ext cx="5484203" cy="3648806"/>
          <a:chOff x="282087" y="1333501"/>
          <a:chExt cx="5484203" cy="3297114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46A5922-D2E4-54EA-B821-0735D7C55765}"/>
              </a:ext>
            </a:extLst>
          </xdr:cNvPr>
          <xdr:cNvGraphicFramePr/>
        </xdr:nvGraphicFramePr>
        <xdr:xfrm>
          <a:off x="282087" y="1333501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3F6D732A-6AE7-EC7D-09A6-8873C00C0262}"/>
              </a:ext>
            </a:extLst>
          </xdr:cNvPr>
          <xdr:cNvSpPr txBox="1"/>
        </xdr:nvSpPr>
        <xdr:spPr>
          <a:xfrm>
            <a:off x="2513135" y="1797217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  <xdr:twoCellAnchor>
    <xdr:from>
      <xdr:col>5</xdr:col>
      <xdr:colOff>31506</xdr:colOff>
      <xdr:row>4</xdr:row>
      <xdr:rowOff>71802</xdr:rowOff>
    </xdr:from>
    <xdr:to>
      <xdr:col>10</xdr:col>
      <xdr:colOff>445479</xdr:colOff>
      <xdr:row>24</xdr:row>
      <xdr:rowOff>57147</xdr:rowOff>
    </xdr:to>
    <xdr:grpSp>
      <xdr:nvGrpSpPr>
        <xdr:cNvPr id="5" name="Grupo 4" descr="Diagrama de Kiviat, también conocido como diagrama en forma de telaraña, que representa el cumplimiento de los criterios de exito por niveles del eje 2: Programas software">
          <a:extLst>
            <a:ext uri="{FF2B5EF4-FFF2-40B4-BE49-F238E27FC236}">
              <a16:creationId xmlns:a16="http://schemas.microsoft.com/office/drawing/2014/main" id="{DA044172-18AC-4777-8953-E3043C417514}"/>
            </a:ext>
          </a:extLst>
        </xdr:cNvPr>
        <xdr:cNvGrpSpPr/>
      </xdr:nvGrpSpPr>
      <xdr:grpSpPr>
        <a:xfrm>
          <a:off x="5885718" y="1038956"/>
          <a:ext cx="5484203" cy="3648806"/>
          <a:chOff x="5630741" y="1194466"/>
          <a:chExt cx="5484203" cy="3297114"/>
        </a:xfrm>
      </xdr:grpSpPr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0C59D71B-048D-7C53-944F-AE50BC62A830}"/>
              </a:ext>
            </a:extLst>
          </xdr:cNvPr>
          <xdr:cNvGraphicFramePr/>
        </xdr:nvGraphicFramePr>
        <xdr:xfrm>
          <a:off x="5630741" y="1194466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A7A9A800-AAE9-67CC-907E-26178CC2D87E}"/>
              </a:ext>
            </a:extLst>
          </xdr:cNvPr>
          <xdr:cNvSpPr txBox="1"/>
        </xdr:nvSpPr>
        <xdr:spPr>
          <a:xfrm>
            <a:off x="7869115" y="1664803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  <xdr:twoCellAnchor>
    <xdr:from>
      <xdr:col>1</xdr:col>
      <xdr:colOff>0</xdr:colOff>
      <xdr:row>25</xdr:row>
      <xdr:rowOff>109903</xdr:rowOff>
    </xdr:from>
    <xdr:to>
      <xdr:col>5</xdr:col>
      <xdr:colOff>10991</xdr:colOff>
      <xdr:row>45</xdr:row>
      <xdr:rowOff>95248</xdr:rowOff>
    </xdr:to>
    <xdr:grpSp>
      <xdr:nvGrpSpPr>
        <xdr:cNvPr id="8" name="Grupo 7" descr="Diagrama de Kiviat, también conocido como diagrama en forma de telaraña, que representa el cumplimiento de los criterios de exito por niveles del eje 3: Identidades digitales">
          <a:extLst>
            <a:ext uri="{FF2B5EF4-FFF2-40B4-BE49-F238E27FC236}">
              <a16:creationId xmlns:a16="http://schemas.microsoft.com/office/drawing/2014/main" id="{6E547B46-8CD6-435F-86EE-4AF13FEE430E}"/>
            </a:ext>
          </a:extLst>
        </xdr:cNvPr>
        <xdr:cNvGrpSpPr/>
      </xdr:nvGrpSpPr>
      <xdr:grpSpPr>
        <a:xfrm>
          <a:off x="381000" y="4923691"/>
          <a:ext cx="5484203" cy="3648807"/>
          <a:chOff x="-10261355" y="2670884"/>
          <a:chExt cx="5484203" cy="3297114"/>
        </a:xfrm>
      </xdr:grpSpPr>
      <xdr:graphicFrame macro="">
        <xdr:nvGraphicFramePr>
          <xdr:cNvPr id="9" name="Gráfico 8">
            <a:extLst>
              <a:ext uri="{FF2B5EF4-FFF2-40B4-BE49-F238E27FC236}">
                <a16:creationId xmlns:a16="http://schemas.microsoft.com/office/drawing/2014/main" id="{F291FAA3-3EDB-5EAD-95F2-CE5AEE965CE3}"/>
              </a:ext>
            </a:extLst>
          </xdr:cNvPr>
          <xdr:cNvGraphicFramePr/>
        </xdr:nvGraphicFramePr>
        <xdr:xfrm>
          <a:off x="-10261355" y="2670884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0" name="CuadroTexto 9">
            <a:extLst>
              <a:ext uri="{FF2B5EF4-FFF2-40B4-BE49-F238E27FC236}">
                <a16:creationId xmlns:a16="http://schemas.microsoft.com/office/drawing/2014/main" id="{FB5068FA-3DED-C3CE-3D3D-4463088FAF17}"/>
              </a:ext>
            </a:extLst>
          </xdr:cNvPr>
          <xdr:cNvSpPr txBox="1"/>
        </xdr:nvSpPr>
        <xdr:spPr>
          <a:xfrm>
            <a:off x="-8022980" y="3141221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  <xdr:twoCellAnchor>
    <xdr:from>
      <xdr:col>5</xdr:col>
      <xdr:colOff>21980</xdr:colOff>
      <xdr:row>25</xdr:row>
      <xdr:rowOff>109903</xdr:rowOff>
    </xdr:from>
    <xdr:to>
      <xdr:col>10</xdr:col>
      <xdr:colOff>435953</xdr:colOff>
      <xdr:row>45</xdr:row>
      <xdr:rowOff>95248</xdr:rowOff>
    </xdr:to>
    <xdr:grpSp>
      <xdr:nvGrpSpPr>
        <xdr:cNvPr id="11" name="Grupo 10" descr="Diagrama de Kiviat, también conocido como diagrama en forma de telaraña, que representa el cumplimiento de los criterios de exito por niveles del eje 4: Comportamientos en la red">
          <a:extLst>
            <a:ext uri="{FF2B5EF4-FFF2-40B4-BE49-F238E27FC236}">
              <a16:creationId xmlns:a16="http://schemas.microsoft.com/office/drawing/2014/main" id="{EE28EEF9-DA4A-4998-8E18-5AA6FB828C10}"/>
            </a:ext>
          </a:extLst>
        </xdr:cNvPr>
        <xdr:cNvGrpSpPr/>
      </xdr:nvGrpSpPr>
      <xdr:grpSpPr>
        <a:xfrm>
          <a:off x="5876192" y="4923691"/>
          <a:ext cx="5484203" cy="3648807"/>
          <a:chOff x="-12899048" y="1194465"/>
          <a:chExt cx="5484203" cy="3297114"/>
        </a:xfrm>
      </xdr:grpSpPr>
      <xdr:graphicFrame macro="">
        <xdr:nvGraphicFramePr>
          <xdr:cNvPr id="12" name="Gráfico 11">
            <a:extLst>
              <a:ext uri="{FF2B5EF4-FFF2-40B4-BE49-F238E27FC236}">
                <a16:creationId xmlns:a16="http://schemas.microsoft.com/office/drawing/2014/main" id="{498A2865-4020-15AE-1214-8F57B3B9B719}"/>
              </a:ext>
            </a:extLst>
          </xdr:cNvPr>
          <xdr:cNvGraphicFramePr/>
        </xdr:nvGraphicFramePr>
        <xdr:xfrm>
          <a:off x="-12899048" y="1194465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" name="CuadroTexto 12">
            <a:extLst>
              <a:ext uri="{FF2B5EF4-FFF2-40B4-BE49-F238E27FC236}">
                <a16:creationId xmlns:a16="http://schemas.microsoft.com/office/drawing/2014/main" id="{2E10529A-9843-1C3F-911D-C58CD3D5BB63}"/>
              </a:ext>
            </a:extLst>
          </xdr:cNvPr>
          <xdr:cNvSpPr txBox="1"/>
        </xdr:nvSpPr>
        <xdr:spPr>
          <a:xfrm>
            <a:off x="-10660672" y="1671422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B3E9-D719-48E8-B95F-F83728560E0F}">
  <dimension ref="A1:L36"/>
  <sheetViews>
    <sheetView showFormulas="1" tabSelected="1" zoomScale="110" zoomScaleNormal="110" workbookViewId="0"/>
  </sheetViews>
  <sheetFormatPr baseColWidth="10" defaultRowHeight="14.25" x14ac:dyDescent="0.2"/>
  <cols>
    <col min="1" max="1" width="3.5703125" style="70" customWidth="1"/>
    <col min="2" max="2" width="18" style="70" bestFit="1" customWidth="1"/>
    <col min="3" max="3" width="47.42578125" style="70" customWidth="1"/>
    <col min="4" max="12" width="3.5703125" style="70" customWidth="1"/>
    <col min="13" max="16384" width="11.42578125" style="70"/>
  </cols>
  <sheetData>
    <row r="1" spans="1:12" ht="27" customHeight="1" thickBot="1" x14ac:dyDescent="0.3">
      <c r="A1" s="5"/>
      <c r="B1" s="111" t="s">
        <v>156</v>
      </c>
      <c r="C1" s="112"/>
      <c r="D1" s="72"/>
      <c r="E1" s="72"/>
      <c r="F1" s="72"/>
      <c r="G1" s="72"/>
      <c r="H1" s="72"/>
      <c r="I1" s="72"/>
      <c r="J1" s="72"/>
      <c r="K1" s="72"/>
      <c r="L1" s="72"/>
    </row>
    <row r="2" spans="1:12" ht="18.75" thickBot="1" x14ac:dyDescent="0.3">
      <c r="A2" s="67"/>
      <c r="B2" s="109" t="s">
        <v>150</v>
      </c>
      <c r="C2" s="110"/>
      <c r="D2" s="73"/>
      <c r="E2" s="73"/>
      <c r="F2" s="73"/>
      <c r="G2" s="73"/>
      <c r="H2" s="73"/>
      <c r="I2" s="73"/>
      <c r="J2" s="73"/>
      <c r="K2" s="73"/>
      <c r="L2" s="73"/>
    </row>
    <row r="3" spans="1:12" ht="11.25" customHeight="1" thickBot="1" x14ac:dyDescent="0.3">
      <c r="A3" s="78"/>
      <c r="B3" s="79"/>
      <c r="C3" s="79"/>
    </row>
    <row r="4" spans="1:12" ht="16.5" thickBot="1" x14ac:dyDescent="0.3">
      <c r="A4" s="83"/>
      <c r="B4" s="84" t="s">
        <v>146</v>
      </c>
      <c r="C4" s="85"/>
    </row>
    <row r="5" spans="1:12" ht="7.5" customHeight="1" x14ac:dyDescent="0.2"/>
    <row r="6" spans="1:12" ht="15" x14ac:dyDescent="0.25">
      <c r="B6" s="74" t="s">
        <v>138</v>
      </c>
      <c r="C6" s="75"/>
    </row>
    <row r="7" spans="1:12" ht="7.5" customHeight="1" x14ac:dyDescent="0.2"/>
    <row r="8" spans="1:12" ht="15" x14ac:dyDescent="0.25">
      <c r="B8" s="74" t="s">
        <v>139</v>
      </c>
      <c r="C8" s="75"/>
    </row>
    <row r="9" spans="1:12" ht="7.5" customHeight="1" x14ac:dyDescent="0.2"/>
    <row r="10" spans="1:12" ht="15" x14ac:dyDescent="0.25">
      <c r="B10" s="74" t="s">
        <v>140</v>
      </c>
      <c r="C10" s="75"/>
    </row>
    <row r="11" spans="1:12" ht="7.5" customHeight="1" x14ac:dyDescent="0.2"/>
    <row r="12" spans="1:12" ht="15" x14ac:dyDescent="0.25">
      <c r="B12" s="74" t="s">
        <v>159</v>
      </c>
      <c r="C12" s="75"/>
    </row>
    <row r="13" spans="1:12" ht="7.5" customHeight="1" x14ac:dyDescent="0.2"/>
    <row r="14" spans="1:12" ht="15" x14ac:dyDescent="0.25">
      <c r="B14" s="74" t="s">
        <v>137</v>
      </c>
      <c r="C14" s="75"/>
    </row>
    <row r="15" spans="1:12" ht="11.25" customHeight="1" thickBot="1" x14ac:dyDescent="0.25"/>
    <row r="16" spans="1:12" ht="16.5" thickBot="1" x14ac:dyDescent="0.3">
      <c r="A16" s="80"/>
      <c r="B16" s="81" t="s">
        <v>147</v>
      </c>
      <c r="C16" s="82"/>
    </row>
    <row r="17" spans="1:3" ht="7.5" customHeight="1" x14ac:dyDescent="0.2"/>
    <row r="18" spans="1:3" ht="15" x14ac:dyDescent="0.25">
      <c r="B18" s="74" t="s">
        <v>141</v>
      </c>
      <c r="C18" s="75"/>
    </row>
    <row r="19" spans="1:3" ht="7.5" customHeight="1" x14ac:dyDescent="0.2"/>
    <row r="20" spans="1:3" ht="15" x14ac:dyDescent="0.25">
      <c r="B20" s="74" t="s">
        <v>142</v>
      </c>
      <c r="C20" s="75"/>
    </row>
    <row r="21" spans="1:3" ht="7.5" customHeight="1" x14ac:dyDescent="0.2"/>
    <row r="22" spans="1:3" ht="15" x14ac:dyDescent="0.25">
      <c r="B22" s="74" t="s">
        <v>143</v>
      </c>
      <c r="C22" s="75"/>
    </row>
    <row r="23" spans="1:3" ht="7.5" customHeight="1" x14ac:dyDescent="0.2"/>
    <row r="24" spans="1:3" ht="15" x14ac:dyDescent="0.25">
      <c r="B24" s="74" t="s">
        <v>144</v>
      </c>
      <c r="C24" s="75"/>
    </row>
    <row r="25" spans="1:3" ht="7.5" customHeight="1" x14ac:dyDescent="0.2"/>
    <row r="26" spans="1:3" ht="30" customHeight="1" x14ac:dyDescent="0.2">
      <c r="B26" s="76" t="s">
        <v>145</v>
      </c>
      <c r="C26" s="107"/>
    </row>
    <row r="27" spans="1:3" ht="11.25" customHeight="1" thickBot="1" x14ac:dyDescent="0.25"/>
    <row r="28" spans="1:3" ht="16.5" thickBot="1" x14ac:dyDescent="0.3">
      <c r="A28" s="80"/>
      <c r="B28" s="81" t="s">
        <v>152</v>
      </c>
      <c r="C28" s="82"/>
    </row>
    <row r="29" spans="1:3" ht="7.5" customHeight="1" x14ac:dyDescent="0.2"/>
    <row r="30" spans="1:3" ht="15" x14ac:dyDescent="0.25">
      <c r="B30" s="74" t="s">
        <v>149</v>
      </c>
      <c r="C30" s="108"/>
    </row>
    <row r="31" spans="1:3" ht="7.5" customHeight="1" x14ac:dyDescent="0.2"/>
    <row r="32" spans="1:3" ht="15" x14ac:dyDescent="0.25">
      <c r="B32" s="74" t="s">
        <v>148</v>
      </c>
      <c r="C32" s="75"/>
    </row>
    <row r="33" spans="2:3" ht="7.5" customHeight="1" x14ac:dyDescent="0.2"/>
    <row r="34" spans="2:3" ht="15" x14ac:dyDescent="0.25">
      <c r="B34" s="74" t="s">
        <v>158</v>
      </c>
      <c r="C34" s="75"/>
    </row>
    <row r="35" spans="2:3" ht="11.25" customHeight="1" x14ac:dyDescent="0.2"/>
    <row r="36" spans="2:3" ht="15" x14ac:dyDescent="0.2">
      <c r="B36" s="77" t="s">
        <v>151</v>
      </c>
    </row>
  </sheetData>
  <mergeCells count="2">
    <mergeCell ref="B2:C2"/>
    <mergeCell ref="B1:C1"/>
  </mergeCells>
  <dataValidations count="3">
    <dataValidation type="list" allowBlank="1" showInputMessage="1" showErrorMessage="1" sqref="C12" xr:uid="{50EFC572-B49F-4BFB-B6EF-23F31967619E}">
      <formula1>"Administraciones Públicas, Educación, Energía, Entretenimiento y medios de comunicación, Fabricación, Financiero, Infraestructuras digitales, Público general, Salud, Servicios empresariales, Transportes, Otro,"</formula1>
    </dataValidation>
    <dataValidation type="list" allowBlank="1" showInputMessage="1" showErrorMessage="1" sqref="C14" xr:uid="{07E5D6FF-6584-439B-B0AF-85CD5888BA1A}">
      <formula1>"1,2-10,11-50,51-200,201-500,501-1000,1001-5000,5001-10000,&gt;10000,"</formula1>
    </dataValidation>
    <dataValidation type="list" allowBlank="1" showInputMessage="1" showErrorMessage="1" sqref="C22" xr:uid="{6639B06A-129A-4FBF-BAC1-DB4168E11BEC}">
      <formula1>"Autoevaluación con recursos propios,Evaluación con recursos externos,"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FFC-D0A5-44FF-8572-EE252DD592A2}">
  <dimension ref="A1:L22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customWidth="1"/>
    <col min="4" max="4" width="50.28515625" style="70" bestFit="1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156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 xml:space="preserve"> / CIF:  / Contacto: 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 (v. 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130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95</v>
      </c>
    </row>
    <row r="8" spans="1:12" ht="15.75" thickBot="1" x14ac:dyDescent="0.3">
      <c r="A8" s="8" t="s">
        <v>62</v>
      </c>
      <c r="B8" s="9" t="s">
        <v>1</v>
      </c>
      <c r="C8" s="9" t="s">
        <v>29</v>
      </c>
      <c r="D8" s="9" t="s">
        <v>68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30</v>
      </c>
      <c r="D9" s="16" t="s">
        <v>70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32</v>
      </c>
      <c r="D10" s="70" t="s">
        <v>11</v>
      </c>
      <c r="E10" s="70" t="s">
        <v>4</v>
      </c>
      <c r="F10" s="3" t="s">
        <v>5</v>
      </c>
      <c r="G10" s="4" t="s">
        <v>7</v>
      </c>
      <c r="H10" s="2" t="s">
        <v>9</v>
      </c>
      <c r="I10" s="70" t="s">
        <v>22</v>
      </c>
      <c r="L10" s="105">
        <f>IF(K10="BAJO", 1, IF(K10="MEDIO", 2, IF(K10="ALTO", 3, 0)))</f>
        <v>0</v>
      </c>
    </row>
    <row r="11" spans="1:12" x14ac:dyDescent="0.2">
      <c r="A11" s="99" t="s">
        <v>64</v>
      </c>
      <c r="B11" s="70" t="s">
        <v>49</v>
      </c>
      <c r="C11" s="70" t="s">
        <v>33</v>
      </c>
      <c r="D11" s="70" t="s">
        <v>46</v>
      </c>
      <c r="E11" s="70" t="s">
        <v>6</v>
      </c>
      <c r="F11" s="70" t="s">
        <v>81</v>
      </c>
      <c r="G11" s="4" t="s">
        <v>25</v>
      </c>
      <c r="H11" s="2" t="s">
        <v>21</v>
      </c>
      <c r="I11" s="70" t="s">
        <v>24</v>
      </c>
      <c r="L11" s="105">
        <f t="shared" ref="L11:L22" si="0">IF(K11="BAJO", 1, IF(K11="MEDIO", 2, IF(K11="ALTO", 3, 0)))</f>
        <v>0</v>
      </c>
    </row>
    <row r="12" spans="1:12" ht="15" thickBot="1" x14ac:dyDescent="0.25">
      <c r="A12" s="103" t="s">
        <v>64</v>
      </c>
      <c r="B12" s="104" t="s">
        <v>49</v>
      </c>
      <c r="C12" s="104" t="s">
        <v>34</v>
      </c>
      <c r="D12" s="104" t="s">
        <v>3</v>
      </c>
      <c r="E12" s="104" t="s">
        <v>6</v>
      </c>
      <c r="F12" s="104" t="s">
        <v>81</v>
      </c>
      <c r="G12" s="13" t="s">
        <v>5</v>
      </c>
      <c r="H12" s="14" t="s">
        <v>7</v>
      </c>
      <c r="I12" s="104" t="s">
        <v>22</v>
      </c>
      <c r="J12" s="104"/>
      <c r="K12" s="104"/>
      <c r="L12" s="106">
        <f t="shared" si="0"/>
        <v>0</v>
      </c>
    </row>
    <row r="13" spans="1:12" ht="15" x14ac:dyDescent="0.25">
      <c r="A13" s="15" t="s">
        <v>63</v>
      </c>
      <c r="B13" s="16" t="s">
        <v>48</v>
      </c>
      <c r="C13" s="16" t="s">
        <v>31</v>
      </c>
      <c r="D13" s="16" t="s">
        <v>69</v>
      </c>
      <c r="E13" s="17"/>
      <c r="F13" s="17"/>
      <c r="G13" s="17"/>
      <c r="H13" s="17"/>
      <c r="I13" s="17"/>
      <c r="J13" s="17"/>
      <c r="K13" s="17"/>
      <c r="L13" s="18"/>
    </row>
    <row r="14" spans="1:12" x14ac:dyDescent="0.2">
      <c r="A14" s="99" t="s">
        <v>64</v>
      </c>
      <c r="B14" s="70" t="s">
        <v>49</v>
      </c>
      <c r="C14" s="70" t="s">
        <v>35</v>
      </c>
      <c r="D14" s="70" t="s">
        <v>47</v>
      </c>
      <c r="E14" s="70" t="s">
        <v>4</v>
      </c>
      <c r="F14" s="3" t="s">
        <v>5</v>
      </c>
      <c r="G14" s="4" t="s">
        <v>7</v>
      </c>
      <c r="H14" s="2" t="s">
        <v>9</v>
      </c>
      <c r="I14" s="70" t="s">
        <v>22</v>
      </c>
      <c r="L14" s="105">
        <f t="shared" si="0"/>
        <v>0</v>
      </c>
    </row>
    <row r="15" spans="1:12" x14ac:dyDescent="0.2">
      <c r="A15" s="99" t="s">
        <v>64</v>
      </c>
      <c r="B15" s="70" t="s">
        <v>49</v>
      </c>
      <c r="C15" s="70" t="s">
        <v>50</v>
      </c>
      <c r="D15" s="70" t="s">
        <v>83</v>
      </c>
      <c r="E15" s="70" t="s">
        <v>6</v>
      </c>
      <c r="F15" s="70" t="s">
        <v>81</v>
      </c>
      <c r="G15" s="4" t="s">
        <v>25</v>
      </c>
      <c r="H15" s="2" t="s">
        <v>21</v>
      </c>
      <c r="I15" s="70" t="s">
        <v>24</v>
      </c>
      <c r="L15" s="105">
        <f t="shared" si="0"/>
        <v>0</v>
      </c>
    </row>
    <row r="16" spans="1:12" ht="15" thickBot="1" x14ac:dyDescent="0.25">
      <c r="A16" s="103" t="s">
        <v>64</v>
      </c>
      <c r="B16" s="104" t="s">
        <v>49</v>
      </c>
      <c r="C16" s="104" t="s">
        <v>51</v>
      </c>
      <c r="D16" s="104" t="s">
        <v>82</v>
      </c>
      <c r="E16" s="104" t="s">
        <v>8</v>
      </c>
      <c r="F16" s="104" t="s">
        <v>81</v>
      </c>
      <c r="G16" s="104" t="s">
        <v>81</v>
      </c>
      <c r="H16" s="14" t="s">
        <v>160</v>
      </c>
      <c r="I16" s="104" t="s">
        <v>22</v>
      </c>
      <c r="J16" s="104"/>
      <c r="K16" s="104"/>
      <c r="L16" s="106">
        <f t="shared" si="0"/>
        <v>0</v>
      </c>
    </row>
    <row r="17" spans="1:12" ht="15" x14ac:dyDescent="0.25">
      <c r="A17" s="15" t="s">
        <v>63</v>
      </c>
      <c r="B17" s="16" t="s">
        <v>48</v>
      </c>
      <c r="C17" s="16" t="s">
        <v>55</v>
      </c>
      <c r="D17" s="16" t="s">
        <v>86</v>
      </c>
      <c r="E17" s="17"/>
      <c r="F17" s="17"/>
      <c r="G17" s="17"/>
      <c r="H17" s="17"/>
      <c r="I17" s="17"/>
      <c r="J17" s="17"/>
      <c r="K17" s="17"/>
      <c r="L17" s="18"/>
    </row>
    <row r="18" spans="1:12" x14ac:dyDescent="0.2">
      <c r="A18" s="99" t="s">
        <v>64</v>
      </c>
      <c r="B18" s="70" t="s">
        <v>49</v>
      </c>
      <c r="C18" s="70" t="s">
        <v>56</v>
      </c>
      <c r="D18" s="70" t="s">
        <v>84</v>
      </c>
      <c r="E18" s="70" t="s">
        <v>6</v>
      </c>
      <c r="F18" s="70" t="s">
        <v>81</v>
      </c>
      <c r="G18" s="4" t="s">
        <v>5</v>
      </c>
      <c r="H18" s="2" t="s">
        <v>7</v>
      </c>
      <c r="I18" s="70" t="s">
        <v>22</v>
      </c>
      <c r="L18" s="105">
        <f t="shared" si="0"/>
        <v>0</v>
      </c>
    </row>
    <row r="19" spans="1:12" ht="15" thickBot="1" x14ac:dyDescent="0.25">
      <c r="A19" s="103" t="s">
        <v>64</v>
      </c>
      <c r="B19" s="104" t="s">
        <v>49</v>
      </c>
      <c r="C19" s="104" t="s">
        <v>57</v>
      </c>
      <c r="D19" s="104" t="s">
        <v>85</v>
      </c>
      <c r="E19" s="104" t="s">
        <v>8</v>
      </c>
      <c r="F19" s="104" t="s">
        <v>81</v>
      </c>
      <c r="G19" s="104" t="s">
        <v>81</v>
      </c>
      <c r="H19" s="14" t="s">
        <v>5</v>
      </c>
      <c r="I19" s="104" t="s">
        <v>22</v>
      </c>
      <c r="J19" s="104"/>
      <c r="K19" s="104"/>
      <c r="L19" s="106">
        <f t="shared" si="0"/>
        <v>0</v>
      </c>
    </row>
    <row r="20" spans="1:12" ht="15" x14ac:dyDescent="0.25">
      <c r="A20" s="15" t="s">
        <v>63</v>
      </c>
      <c r="B20" s="16" t="s">
        <v>48</v>
      </c>
      <c r="C20" s="16" t="s">
        <v>52</v>
      </c>
      <c r="D20" s="16" t="s">
        <v>54</v>
      </c>
      <c r="E20" s="17"/>
      <c r="F20" s="17"/>
      <c r="G20" s="17"/>
      <c r="H20" s="17"/>
      <c r="I20" s="17"/>
      <c r="J20" s="17"/>
      <c r="K20" s="17"/>
      <c r="L20" s="18"/>
    </row>
    <row r="21" spans="1:12" x14ac:dyDescent="0.2">
      <c r="A21" s="99" t="s">
        <v>64</v>
      </c>
      <c r="B21" s="70" t="s">
        <v>49</v>
      </c>
      <c r="C21" s="70" t="s">
        <v>53</v>
      </c>
      <c r="D21" s="70" t="s">
        <v>87</v>
      </c>
      <c r="E21" s="70" t="s">
        <v>6</v>
      </c>
      <c r="F21" s="70" t="s">
        <v>81</v>
      </c>
      <c r="G21" s="4" t="s">
        <v>5</v>
      </c>
      <c r="H21" s="2" t="s">
        <v>7</v>
      </c>
      <c r="I21" s="70" t="s">
        <v>22</v>
      </c>
      <c r="L21" s="105">
        <f t="shared" si="0"/>
        <v>0</v>
      </c>
    </row>
    <row r="22" spans="1:12" ht="15" thickBot="1" x14ac:dyDescent="0.25">
      <c r="A22" s="103" t="s">
        <v>64</v>
      </c>
      <c r="B22" s="104" t="s">
        <v>49</v>
      </c>
      <c r="C22" s="104" t="s">
        <v>58</v>
      </c>
      <c r="D22" s="104" t="s">
        <v>88</v>
      </c>
      <c r="E22" s="104" t="s">
        <v>8</v>
      </c>
      <c r="F22" s="104" t="s">
        <v>81</v>
      </c>
      <c r="G22" s="104" t="s">
        <v>81</v>
      </c>
      <c r="H22" s="14" t="s">
        <v>5</v>
      </c>
      <c r="I22" s="104" t="s">
        <v>22</v>
      </c>
      <c r="J22" s="104"/>
      <c r="K22" s="104"/>
      <c r="L22" s="106">
        <f t="shared" si="0"/>
        <v>0</v>
      </c>
    </row>
  </sheetData>
  <mergeCells count="4">
    <mergeCell ref="B3:H3"/>
    <mergeCell ref="I3:L3"/>
    <mergeCell ref="B1:L1"/>
    <mergeCell ref="B2:L2"/>
  </mergeCells>
  <dataValidations count="1">
    <dataValidation type="list" allowBlank="1" showInputMessage="1" showErrorMessage="1" sqref="K10:K12 K14:K16 K18:K19 K21:K22" xr:uid="{285B7799-14D6-49E2-8695-FAE2672EB4E6}">
      <formula1>"-,BAJO,MEDIO,ALTO,"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BA6-F110-4BC8-9138-9D4D9E83E275}">
  <dimension ref="A1:L17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customWidth="1"/>
    <col min="4" max="4" width="50.28515625" style="70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156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 xml:space="preserve"> / CIF:  / Contacto: 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 (v. 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130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95</v>
      </c>
    </row>
    <row r="8" spans="1:12" ht="15.75" thickBot="1" x14ac:dyDescent="0.3">
      <c r="A8" s="8" t="s">
        <v>62</v>
      </c>
      <c r="B8" s="9" t="s">
        <v>12</v>
      </c>
      <c r="C8" s="9" t="s">
        <v>36</v>
      </c>
      <c r="D8" s="9" t="s">
        <v>77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37</v>
      </c>
      <c r="D9" s="16" t="s">
        <v>93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59</v>
      </c>
      <c r="D10" s="70" t="s">
        <v>75</v>
      </c>
      <c r="E10" s="70" t="s">
        <v>4</v>
      </c>
      <c r="F10" s="3" t="s">
        <v>9</v>
      </c>
      <c r="G10" s="4" t="s">
        <v>10</v>
      </c>
      <c r="H10" s="2" t="s">
        <v>89</v>
      </c>
      <c r="I10" s="70" t="s">
        <v>22</v>
      </c>
      <c r="L10" s="105">
        <f>IF(K10="BAJO", 1, IF(K10="MEDIO", 2, IF(K10="ALTO", 3, 0)))</f>
        <v>0</v>
      </c>
    </row>
    <row r="11" spans="1:12" x14ac:dyDescent="0.2">
      <c r="A11" s="99" t="s">
        <v>64</v>
      </c>
      <c r="B11" s="70" t="s">
        <v>49</v>
      </c>
      <c r="C11" s="70" t="s">
        <v>78</v>
      </c>
      <c r="D11" s="70" t="s">
        <v>76</v>
      </c>
      <c r="E11" s="70" t="s">
        <v>4</v>
      </c>
      <c r="F11" s="3" t="s">
        <v>21</v>
      </c>
      <c r="G11" s="4" t="s">
        <v>21</v>
      </c>
      <c r="H11" s="2" t="s">
        <v>21</v>
      </c>
      <c r="I11" s="70" t="s">
        <v>24</v>
      </c>
      <c r="L11" s="105">
        <f t="shared" ref="L11:L17" si="0">IF(K11="BAJO", 1, IF(K11="MEDIO", 2, IF(K11="ALTO", 3, 0)))</f>
        <v>0</v>
      </c>
    </row>
    <row r="12" spans="1:12" ht="15" thickBot="1" x14ac:dyDescent="0.25">
      <c r="A12" s="103" t="s">
        <v>64</v>
      </c>
      <c r="B12" s="104" t="s">
        <v>49</v>
      </c>
      <c r="C12" s="104" t="s">
        <v>79</v>
      </c>
      <c r="D12" s="104" t="s">
        <v>41</v>
      </c>
      <c r="E12" s="104" t="s">
        <v>4</v>
      </c>
      <c r="F12" s="12" t="s">
        <v>25</v>
      </c>
      <c r="G12" s="13" t="s">
        <v>21</v>
      </c>
      <c r="H12" s="14" t="s">
        <v>21</v>
      </c>
      <c r="I12" s="104" t="s">
        <v>24</v>
      </c>
      <c r="J12" s="104"/>
      <c r="K12" s="104"/>
      <c r="L12" s="106">
        <f t="shared" si="0"/>
        <v>0</v>
      </c>
    </row>
    <row r="13" spans="1:12" ht="15" x14ac:dyDescent="0.25">
      <c r="A13" s="15" t="s">
        <v>63</v>
      </c>
      <c r="B13" s="16" t="s">
        <v>48</v>
      </c>
      <c r="C13" s="16" t="s">
        <v>38</v>
      </c>
      <c r="D13" s="16" t="s">
        <v>39</v>
      </c>
      <c r="E13" s="17"/>
      <c r="F13" s="17"/>
      <c r="G13" s="17"/>
      <c r="H13" s="17"/>
      <c r="I13" s="17"/>
      <c r="J13" s="17"/>
      <c r="K13" s="17"/>
      <c r="L13" s="18"/>
    </row>
    <row r="14" spans="1:12" x14ac:dyDescent="0.2">
      <c r="A14" s="99" t="s">
        <v>64</v>
      </c>
      <c r="B14" s="70" t="s">
        <v>49</v>
      </c>
      <c r="C14" s="70" t="s">
        <v>60</v>
      </c>
      <c r="D14" s="70" t="s">
        <v>80</v>
      </c>
      <c r="E14" s="70" t="s">
        <v>4</v>
      </c>
      <c r="F14" s="3" t="s">
        <v>7</v>
      </c>
      <c r="G14" s="4" t="s">
        <v>9</v>
      </c>
      <c r="H14" s="2" t="s">
        <v>10</v>
      </c>
      <c r="I14" s="70" t="s">
        <v>22</v>
      </c>
      <c r="L14" s="105">
        <f t="shared" si="0"/>
        <v>0</v>
      </c>
    </row>
    <row r="15" spans="1:12" x14ac:dyDescent="0.2">
      <c r="A15" s="99" t="s">
        <v>64</v>
      </c>
      <c r="B15" s="70" t="s">
        <v>49</v>
      </c>
      <c r="C15" s="70" t="s">
        <v>61</v>
      </c>
      <c r="D15" s="70" t="s">
        <v>90</v>
      </c>
      <c r="E15" s="70" t="s">
        <v>4</v>
      </c>
      <c r="F15" s="3" t="s">
        <v>25</v>
      </c>
      <c r="G15" s="4" t="s">
        <v>21</v>
      </c>
      <c r="H15" s="2" t="s">
        <v>21</v>
      </c>
      <c r="I15" s="70" t="s">
        <v>24</v>
      </c>
      <c r="L15" s="105">
        <f t="shared" si="0"/>
        <v>0</v>
      </c>
    </row>
    <row r="16" spans="1:12" x14ac:dyDescent="0.2">
      <c r="A16" s="99" t="s">
        <v>64</v>
      </c>
      <c r="B16" s="70" t="s">
        <v>49</v>
      </c>
      <c r="C16" s="70" t="s">
        <v>91</v>
      </c>
      <c r="D16" s="70" t="s">
        <v>40</v>
      </c>
      <c r="E16" s="70" t="s">
        <v>4</v>
      </c>
      <c r="F16" s="3" t="s">
        <v>21</v>
      </c>
      <c r="G16" s="4" t="s">
        <v>21</v>
      </c>
      <c r="H16" s="2" t="s">
        <v>21</v>
      </c>
      <c r="I16" s="70" t="s">
        <v>24</v>
      </c>
      <c r="L16" s="105">
        <f t="shared" si="0"/>
        <v>0</v>
      </c>
    </row>
    <row r="17" spans="1:12" ht="15" thickBot="1" x14ac:dyDescent="0.25">
      <c r="A17" s="103" t="s">
        <v>64</v>
      </c>
      <c r="B17" s="104" t="s">
        <v>49</v>
      </c>
      <c r="C17" s="104" t="s">
        <v>92</v>
      </c>
      <c r="D17" s="104" t="s">
        <v>23</v>
      </c>
      <c r="E17" s="104" t="s">
        <v>8</v>
      </c>
      <c r="F17" s="104" t="s">
        <v>81</v>
      </c>
      <c r="G17" s="104" t="s">
        <v>81</v>
      </c>
      <c r="H17" s="14" t="s">
        <v>160</v>
      </c>
      <c r="I17" s="104" t="s">
        <v>22</v>
      </c>
      <c r="J17" s="104"/>
      <c r="K17" s="104"/>
      <c r="L17" s="106">
        <f t="shared" si="0"/>
        <v>0</v>
      </c>
    </row>
  </sheetData>
  <mergeCells count="4">
    <mergeCell ref="B3:H3"/>
    <mergeCell ref="I3:L3"/>
    <mergeCell ref="B1:L1"/>
    <mergeCell ref="B2:L2"/>
  </mergeCells>
  <dataValidations count="1">
    <dataValidation type="list" allowBlank="1" showInputMessage="1" showErrorMessage="1" sqref="K10:K12 K14:K17" xr:uid="{BB91F0BA-A2F1-43F6-862F-9A5717F5A81E}">
      <formula1>"-,BAJO,MEDIO,ALTO,"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9A68-CF95-413E-B9A9-A6536F912F96}">
  <dimension ref="A1:L18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customWidth="1"/>
    <col min="4" max="4" width="50.28515625" style="70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156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 xml:space="preserve"> / CIF:  / Contacto: 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 (v. 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130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95</v>
      </c>
    </row>
    <row r="8" spans="1:12" ht="15.75" thickBot="1" x14ac:dyDescent="0.3">
      <c r="A8" s="8" t="s">
        <v>62</v>
      </c>
      <c r="B8" s="9" t="s">
        <v>13</v>
      </c>
      <c r="C8" s="9" t="s">
        <v>43</v>
      </c>
      <c r="D8" s="9" t="s">
        <v>71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42</v>
      </c>
      <c r="D9" s="16" t="s">
        <v>103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65</v>
      </c>
      <c r="D10" s="70" t="s">
        <v>106</v>
      </c>
      <c r="E10" s="70" t="s">
        <v>4</v>
      </c>
      <c r="F10" s="3" t="s">
        <v>5</v>
      </c>
      <c r="G10" s="4" t="s">
        <v>7</v>
      </c>
      <c r="H10" s="2" t="s">
        <v>9</v>
      </c>
      <c r="I10" s="70" t="s">
        <v>22</v>
      </c>
      <c r="L10" s="105">
        <f>IF(K10="BAJO", 1, IF(K10="MEDIO", 2, IF(K10="ALTO", 3, 0)))</f>
        <v>0</v>
      </c>
    </row>
    <row r="11" spans="1:12" ht="15" thickBot="1" x14ac:dyDescent="0.25">
      <c r="A11" s="103" t="s">
        <v>64</v>
      </c>
      <c r="B11" s="104" t="s">
        <v>49</v>
      </c>
      <c r="C11" s="104" t="s">
        <v>66</v>
      </c>
      <c r="D11" s="104" t="s">
        <v>19</v>
      </c>
      <c r="E11" s="104" t="s">
        <v>6</v>
      </c>
      <c r="F11" s="104" t="s">
        <v>81</v>
      </c>
      <c r="G11" s="13" t="s">
        <v>5</v>
      </c>
      <c r="H11" s="14" t="s">
        <v>7</v>
      </c>
      <c r="I11" s="104" t="s">
        <v>22</v>
      </c>
      <c r="J11" s="104"/>
      <c r="K11" s="104"/>
      <c r="L11" s="106">
        <f t="shared" ref="L11:L18" si="0">IF(K11="BAJO", 1, IF(K11="MEDIO", 2, IF(K11="ALTO", 3, 0)))</f>
        <v>0</v>
      </c>
    </row>
    <row r="12" spans="1:12" ht="15" x14ac:dyDescent="0.25">
      <c r="A12" s="15" t="s">
        <v>63</v>
      </c>
      <c r="B12" s="16" t="s">
        <v>48</v>
      </c>
      <c r="C12" s="16" t="s">
        <v>44</v>
      </c>
      <c r="D12" s="16" t="s">
        <v>109</v>
      </c>
      <c r="E12" s="17"/>
      <c r="F12" s="17"/>
      <c r="G12" s="17"/>
      <c r="H12" s="17"/>
      <c r="I12" s="17"/>
      <c r="J12" s="17"/>
      <c r="K12" s="17"/>
      <c r="L12" s="18"/>
    </row>
    <row r="13" spans="1:12" x14ac:dyDescent="0.2">
      <c r="A13" s="99" t="s">
        <v>64</v>
      </c>
      <c r="B13" s="70" t="s">
        <v>49</v>
      </c>
      <c r="C13" s="70" t="s">
        <v>67</v>
      </c>
      <c r="D13" s="70" t="s">
        <v>107</v>
      </c>
      <c r="E13" s="70" t="s">
        <v>6</v>
      </c>
      <c r="F13" s="70" t="s">
        <v>81</v>
      </c>
      <c r="G13" s="4" t="s">
        <v>25</v>
      </c>
      <c r="H13" s="2" t="s">
        <v>21</v>
      </c>
      <c r="I13" s="70" t="s">
        <v>24</v>
      </c>
      <c r="L13" s="105">
        <f t="shared" si="0"/>
        <v>0</v>
      </c>
    </row>
    <row r="14" spans="1:12" ht="15" thickBot="1" x14ac:dyDescent="0.25">
      <c r="A14" s="103" t="s">
        <v>64</v>
      </c>
      <c r="B14" s="104" t="s">
        <v>49</v>
      </c>
      <c r="C14" s="104" t="s">
        <v>105</v>
      </c>
      <c r="D14" s="104" t="s">
        <v>108</v>
      </c>
      <c r="E14" s="104" t="s">
        <v>8</v>
      </c>
      <c r="F14" s="104" t="s">
        <v>81</v>
      </c>
      <c r="G14" s="104" t="s">
        <v>81</v>
      </c>
      <c r="H14" s="14" t="s">
        <v>21</v>
      </c>
      <c r="I14" s="104" t="s">
        <v>24</v>
      </c>
      <c r="J14" s="104"/>
      <c r="K14" s="104"/>
      <c r="L14" s="106">
        <f t="shared" si="0"/>
        <v>0</v>
      </c>
    </row>
    <row r="15" spans="1:12" ht="15" x14ac:dyDescent="0.25">
      <c r="A15" s="15" t="s">
        <v>63</v>
      </c>
      <c r="B15" s="16" t="s">
        <v>48</v>
      </c>
      <c r="C15" s="16" t="s">
        <v>72</v>
      </c>
      <c r="D15" s="16" t="s">
        <v>110</v>
      </c>
      <c r="E15" s="17"/>
      <c r="F15" s="17"/>
      <c r="G15" s="17"/>
      <c r="H15" s="17"/>
      <c r="I15" s="17"/>
      <c r="J15" s="17"/>
      <c r="K15" s="17"/>
      <c r="L15" s="18"/>
    </row>
    <row r="16" spans="1:12" x14ac:dyDescent="0.2">
      <c r="A16" s="99" t="s">
        <v>64</v>
      </c>
      <c r="B16" s="70" t="s">
        <v>49</v>
      </c>
      <c r="C16" s="70" t="s">
        <v>73</v>
      </c>
      <c r="D16" s="70" t="s">
        <v>112</v>
      </c>
      <c r="E16" s="70" t="s">
        <v>6</v>
      </c>
      <c r="F16" s="70" t="s">
        <v>81</v>
      </c>
      <c r="G16" s="4" t="s">
        <v>5</v>
      </c>
      <c r="H16" s="2" t="s">
        <v>7</v>
      </c>
      <c r="I16" s="70" t="s">
        <v>22</v>
      </c>
      <c r="L16" s="105">
        <f t="shared" si="0"/>
        <v>0</v>
      </c>
    </row>
    <row r="17" spans="1:12" x14ac:dyDescent="0.2">
      <c r="A17" s="99" t="s">
        <v>64</v>
      </c>
      <c r="B17" s="70" t="s">
        <v>49</v>
      </c>
      <c r="C17" s="70" t="s">
        <v>74</v>
      </c>
      <c r="D17" s="70" t="s">
        <v>20</v>
      </c>
      <c r="E17" s="70" t="s">
        <v>8</v>
      </c>
      <c r="F17" s="70" t="s">
        <v>81</v>
      </c>
      <c r="G17" s="70" t="s">
        <v>81</v>
      </c>
      <c r="H17" s="2" t="s">
        <v>21</v>
      </c>
      <c r="I17" s="70" t="s">
        <v>24</v>
      </c>
      <c r="L17" s="105">
        <f t="shared" si="0"/>
        <v>0</v>
      </c>
    </row>
    <row r="18" spans="1:12" ht="15" thickBot="1" x14ac:dyDescent="0.25">
      <c r="A18" s="103" t="s">
        <v>64</v>
      </c>
      <c r="B18" s="104" t="s">
        <v>49</v>
      </c>
      <c r="C18" s="104" t="s">
        <v>102</v>
      </c>
      <c r="D18" s="104" t="s">
        <v>104</v>
      </c>
      <c r="E18" s="104" t="s">
        <v>6</v>
      </c>
      <c r="F18" s="104" t="s">
        <v>81</v>
      </c>
      <c r="G18" s="13" t="s">
        <v>25</v>
      </c>
      <c r="H18" s="14" t="s">
        <v>21</v>
      </c>
      <c r="I18" s="104" t="s">
        <v>24</v>
      </c>
      <c r="J18" s="104"/>
      <c r="K18" s="104"/>
      <c r="L18" s="106">
        <f t="shared" si="0"/>
        <v>0</v>
      </c>
    </row>
  </sheetData>
  <mergeCells count="4">
    <mergeCell ref="B3:H3"/>
    <mergeCell ref="I3:L3"/>
    <mergeCell ref="B1:L1"/>
    <mergeCell ref="B2:L2"/>
  </mergeCells>
  <dataValidations count="1">
    <dataValidation type="list" allowBlank="1" showInputMessage="1" showErrorMessage="1" sqref="K10:K11 K13:K14 K16:K18" xr:uid="{516E479D-576A-4C87-928C-A66160CAF8D8}">
      <formula1>"-,BAJO,MEDIO,ALTO,"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4FAF-BC56-49AA-BA9F-05A950742EB2}">
  <dimension ref="A1:L20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bestFit="1" customWidth="1"/>
    <col min="4" max="4" width="50.28515625" style="70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156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 xml:space="preserve"> / CIF:  / Contacto: 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 (v. 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130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95</v>
      </c>
    </row>
    <row r="8" spans="1:12" ht="15.75" thickBot="1" x14ac:dyDescent="0.3">
      <c r="A8" s="8" t="s">
        <v>62</v>
      </c>
      <c r="B8" s="9" t="s">
        <v>14</v>
      </c>
      <c r="C8" s="9" t="s">
        <v>118</v>
      </c>
      <c r="D8" s="9" t="s">
        <v>94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119</v>
      </c>
      <c r="D9" s="16" t="s">
        <v>111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120</v>
      </c>
      <c r="D10" s="70" t="s">
        <v>117</v>
      </c>
      <c r="E10" s="70" t="s">
        <v>6</v>
      </c>
      <c r="F10" s="3" t="s">
        <v>5</v>
      </c>
      <c r="G10" s="4" t="s">
        <v>7</v>
      </c>
      <c r="H10" s="2" t="s">
        <v>9</v>
      </c>
      <c r="I10" s="70" t="s">
        <v>22</v>
      </c>
      <c r="L10" s="105">
        <f>IF(K10="BAJO", 1, IF(K10="MEDIO", 2, IF(K10="ALTO", 3, 0)))</f>
        <v>0</v>
      </c>
    </row>
    <row r="11" spans="1:12" x14ac:dyDescent="0.2">
      <c r="A11" s="99" t="s">
        <v>64</v>
      </c>
      <c r="B11" s="70" t="s">
        <v>49</v>
      </c>
      <c r="C11" s="70" t="s">
        <v>121</v>
      </c>
      <c r="D11" s="70" t="s">
        <v>113</v>
      </c>
      <c r="E11" s="70" t="s">
        <v>4</v>
      </c>
      <c r="F11" s="3" t="s">
        <v>21</v>
      </c>
      <c r="G11" s="4" t="s">
        <v>21</v>
      </c>
      <c r="H11" s="2" t="s">
        <v>21</v>
      </c>
      <c r="I11" s="70" t="s">
        <v>24</v>
      </c>
      <c r="L11" s="105">
        <f>IF(K11="BAJO", 1, IF(K11="MEDIO", 2, IF(K11="ALTO", 3, 0)))</f>
        <v>0</v>
      </c>
    </row>
    <row r="12" spans="1:12" ht="15" thickBot="1" x14ac:dyDescent="0.25">
      <c r="A12" s="99" t="s">
        <v>64</v>
      </c>
      <c r="B12" s="70" t="s">
        <v>49</v>
      </c>
      <c r="C12" s="70" t="s">
        <v>131</v>
      </c>
      <c r="D12" s="70" t="s">
        <v>132</v>
      </c>
      <c r="E12" s="70" t="s">
        <v>6</v>
      </c>
      <c r="F12" s="70" t="s">
        <v>81</v>
      </c>
      <c r="G12" s="4" t="s">
        <v>25</v>
      </c>
      <c r="H12" s="2" t="s">
        <v>21</v>
      </c>
      <c r="I12" s="70" t="s">
        <v>24</v>
      </c>
      <c r="L12" s="105">
        <f>IF(K12="BAJO", 1, IF(K12="MEDIO", 2, IF(K12="ALTO", 3, 0)))</f>
        <v>0</v>
      </c>
    </row>
    <row r="13" spans="1:12" ht="15" x14ac:dyDescent="0.25">
      <c r="A13" s="15" t="s">
        <v>63</v>
      </c>
      <c r="B13" s="16" t="s">
        <v>48</v>
      </c>
      <c r="C13" s="16" t="s">
        <v>122</v>
      </c>
      <c r="D13" s="16" t="s">
        <v>15</v>
      </c>
      <c r="E13" s="17"/>
      <c r="F13" s="17"/>
      <c r="G13" s="17"/>
      <c r="H13" s="17"/>
      <c r="I13" s="17"/>
      <c r="J13" s="17"/>
      <c r="K13" s="17"/>
      <c r="L13" s="18"/>
    </row>
    <row r="14" spans="1:12" x14ac:dyDescent="0.2">
      <c r="A14" s="99" t="s">
        <v>64</v>
      </c>
      <c r="B14" s="70" t="s">
        <v>49</v>
      </c>
      <c r="C14" s="70" t="s">
        <v>123</v>
      </c>
      <c r="D14" s="70" t="s">
        <v>114</v>
      </c>
      <c r="E14" s="70" t="s">
        <v>6</v>
      </c>
      <c r="F14" s="70" t="s">
        <v>81</v>
      </c>
      <c r="G14" s="4" t="s">
        <v>5</v>
      </c>
      <c r="H14" s="2" t="s">
        <v>7</v>
      </c>
      <c r="I14" s="70" t="s">
        <v>22</v>
      </c>
      <c r="L14" s="105">
        <f t="shared" ref="L14:L20" si="0">IF(K14="BAJO", 1, IF(K14="MEDIO", 2, IF(K14="ALTO", 3, 0)))</f>
        <v>0</v>
      </c>
    </row>
    <row r="15" spans="1:12" ht="15" thickBot="1" x14ac:dyDescent="0.25">
      <c r="A15" s="103" t="s">
        <v>64</v>
      </c>
      <c r="B15" s="104" t="s">
        <v>49</v>
      </c>
      <c r="C15" s="104" t="s">
        <v>124</v>
      </c>
      <c r="D15" s="104" t="s">
        <v>133</v>
      </c>
      <c r="E15" s="104" t="s">
        <v>6</v>
      </c>
      <c r="F15" s="104" t="s">
        <v>81</v>
      </c>
      <c r="G15" s="13" t="s">
        <v>25</v>
      </c>
      <c r="H15" s="14" t="s">
        <v>21</v>
      </c>
      <c r="I15" s="104" t="s">
        <v>24</v>
      </c>
      <c r="J15" s="104"/>
      <c r="K15" s="104"/>
      <c r="L15" s="106">
        <f>IF(K15="BAJO", 1, IF(K15="MEDIO", 2, IF(K15="ALTO", 3, 0)))</f>
        <v>0</v>
      </c>
    </row>
    <row r="16" spans="1:12" ht="15" x14ac:dyDescent="0.25">
      <c r="A16" s="15" t="s">
        <v>63</v>
      </c>
      <c r="B16" s="16" t="s">
        <v>48</v>
      </c>
      <c r="C16" s="16" t="s">
        <v>125</v>
      </c>
      <c r="D16" s="16" t="s">
        <v>115</v>
      </c>
      <c r="E16" s="17"/>
      <c r="F16" s="17"/>
      <c r="G16" s="17"/>
      <c r="H16" s="17"/>
      <c r="I16" s="17"/>
      <c r="J16" s="17"/>
      <c r="K16" s="17"/>
      <c r="L16" s="18"/>
    </row>
    <row r="17" spans="1:12" x14ac:dyDescent="0.2">
      <c r="A17" s="99" t="s">
        <v>64</v>
      </c>
      <c r="B17" s="70" t="s">
        <v>49</v>
      </c>
      <c r="C17" s="70" t="s">
        <v>126</v>
      </c>
      <c r="D17" s="70" t="s">
        <v>116</v>
      </c>
      <c r="E17" s="70" t="s">
        <v>6</v>
      </c>
      <c r="F17" s="70" t="s">
        <v>81</v>
      </c>
      <c r="G17" s="4" t="s">
        <v>5</v>
      </c>
      <c r="H17" s="2" t="s">
        <v>7</v>
      </c>
      <c r="I17" s="70" t="s">
        <v>22</v>
      </c>
      <c r="L17" s="105">
        <f t="shared" si="0"/>
        <v>0</v>
      </c>
    </row>
    <row r="18" spans="1:12" x14ac:dyDescent="0.2">
      <c r="A18" s="99" t="s">
        <v>64</v>
      </c>
      <c r="B18" s="70" t="s">
        <v>49</v>
      </c>
      <c r="C18" s="70" t="s">
        <v>127</v>
      </c>
      <c r="D18" s="70" t="s">
        <v>134</v>
      </c>
      <c r="E18" s="70" t="s">
        <v>6</v>
      </c>
      <c r="F18" s="70" t="s">
        <v>81</v>
      </c>
      <c r="G18" s="4" t="s">
        <v>25</v>
      </c>
      <c r="H18" s="2" t="s">
        <v>21</v>
      </c>
      <c r="I18" s="70" t="s">
        <v>24</v>
      </c>
      <c r="L18" s="105">
        <f t="shared" si="0"/>
        <v>0</v>
      </c>
    </row>
    <row r="19" spans="1:12" x14ac:dyDescent="0.2">
      <c r="A19" s="99" t="s">
        <v>64</v>
      </c>
      <c r="B19" s="70" t="s">
        <v>49</v>
      </c>
      <c r="C19" s="70" t="s">
        <v>128</v>
      </c>
      <c r="D19" s="70" t="s">
        <v>136</v>
      </c>
      <c r="E19" s="70" t="s">
        <v>8</v>
      </c>
      <c r="F19" s="70" t="s">
        <v>81</v>
      </c>
      <c r="G19" s="70" t="s">
        <v>81</v>
      </c>
      <c r="H19" s="2" t="s">
        <v>21</v>
      </c>
      <c r="I19" s="70" t="s">
        <v>24</v>
      </c>
      <c r="L19" s="105">
        <f t="shared" si="0"/>
        <v>0</v>
      </c>
    </row>
    <row r="20" spans="1:12" ht="15" thickBot="1" x14ac:dyDescent="0.25">
      <c r="A20" s="103" t="s">
        <v>64</v>
      </c>
      <c r="B20" s="104" t="s">
        <v>49</v>
      </c>
      <c r="C20" s="104" t="s">
        <v>129</v>
      </c>
      <c r="D20" s="104" t="s">
        <v>135</v>
      </c>
      <c r="E20" s="104" t="s">
        <v>8</v>
      </c>
      <c r="F20" s="104" t="s">
        <v>81</v>
      </c>
      <c r="G20" s="104" t="s">
        <v>81</v>
      </c>
      <c r="H20" s="14" t="s">
        <v>21</v>
      </c>
      <c r="I20" s="104" t="s">
        <v>24</v>
      </c>
      <c r="J20" s="104"/>
      <c r="K20" s="104"/>
      <c r="L20" s="106">
        <f t="shared" si="0"/>
        <v>0</v>
      </c>
    </row>
  </sheetData>
  <mergeCells count="4">
    <mergeCell ref="B3:H3"/>
    <mergeCell ref="I3:L3"/>
    <mergeCell ref="B1:L1"/>
    <mergeCell ref="B2:L2"/>
  </mergeCells>
  <dataValidations disablePrompts="1" count="1">
    <dataValidation type="list" allowBlank="1" showInputMessage="1" showErrorMessage="1" sqref="K14:K15 K17:K20 K10:K12" xr:uid="{A13BBD78-8665-48FF-8BFA-53589FB8891B}">
      <formula1>"-,BAJO,MEDIO,ALTO,"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890-7E23-4F61-87B9-8B915C44A283}">
  <dimension ref="A1:U13"/>
  <sheetViews>
    <sheetView zoomScale="130" zoomScaleNormal="130" workbookViewId="0"/>
  </sheetViews>
  <sheetFormatPr baseColWidth="10" defaultRowHeight="14.25" x14ac:dyDescent="0.2"/>
  <cols>
    <col min="1" max="1" width="5.7109375" style="70" customWidth="1"/>
    <col min="2" max="2" width="9.5703125" style="70" customWidth="1"/>
    <col min="3" max="3" width="9" style="70" bestFit="1" customWidth="1"/>
    <col min="4" max="4" width="32.5703125" style="70" customWidth="1"/>
    <col min="5" max="16" width="6.140625" style="86" customWidth="1"/>
    <col min="17" max="17" width="18.85546875" style="70" customWidth="1"/>
    <col min="18" max="18" width="7.140625" style="70" customWidth="1"/>
    <col min="19" max="16384" width="11.42578125" style="70"/>
  </cols>
  <sheetData>
    <row r="1" spans="1:21" ht="27" customHeight="1" thickBot="1" x14ac:dyDescent="0.3">
      <c r="A1" s="5"/>
      <c r="B1" s="118" t="s">
        <v>156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9"/>
    </row>
    <row r="2" spans="1:21" ht="18.75" thickBot="1" x14ac:dyDescent="0.3">
      <c r="A2" s="69"/>
      <c r="B2" s="109" t="s">
        <v>150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10"/>
    </row>
    <row r="3" spans="1:21" ht="15.75" thickBot="1" x14ac:dyDescent="0.3">
      <c r="A3" s="68"/>
      <c r="B3" s="113" t="str">
        <f>Información!C6 &amp; " / CIF: " &amp; Información!C8 &amp; " / Contacto: " &amp; Información!C10</f>
        <v xml:space="preserve"> / CIF:  / Contacto: 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4" t="str">
        <f xml:space="preserve"> "Fecha de actualización: " &amp; Información!C30 &amp; " (v. " &amp; Información!C32 &amp; ")"</f>
        <v>Fecha de actualización:  (v. )</v>
      </c>
      <c r="S3" s="114"/>
      <c r="T3" s="114"/>
      <c r="U3" s="115"/>
    </row>
    <row r="6" spans="1:21" ht="15" x14ac:dyDescent="0.25">
      <c r="E6" s="120" t="s">
        <v>100</v>
      </c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"/>
    </row>
    <row r="7" spans="1:21" ht="15" x14ac:dyDescent="0.25">
      <c r="A7" s="121" t="s">
        <v>45</v>
      </c>
      <c r="B7" s="121"/>
      <c r="C7" s="121" t="s">
        <v>2</v>
      </c>
      <c r="D7" s="121" t="s">
        <v>0</v>
      </c>
      <c r="E7" s="122" t="s">
        <v>16</v>
      </c>
      <c r="F7" s="122"/>
      <c r="G7" s="122"/>
      <c r="H7" s="122"/>
      <c r="I7" s="123" t="s">
        <v>17</v>
      </c>
      <c r="J7" s="123"/>
      <c r="K7" s="123"/>
      <c r="L7" s="123"/>
      <c r="M7" s="116" t="s">
        <v>18</v>
      </c>
      <c r="N7" s="116"/>
      <c r="O7" s="116"/>
      <c r="P7" s="117"/>
      <c r="Q7" s="65" t="s">
        <v>153</v>
      </c>
      <c r="R7" s="87"/>
    </row>
    <row r="8" spans="1:21" ht="15" x14ac:dyDescent="0.25">
      <c r="A8" s="121"/>
      <c r="B8" s="121"/>
      <c r="C8" s="121"/>
      <c r="D8" s="121"/>
      <c r="E8" s="89" t="s">
        <v>96</v>
      </c>
      <c r="F8" s="90" t="s">
        <v>97</v>
      </c>
      <c r="G8" s="90" t="s">
        <v>99</v>
      </c>
      <c r="H8" s="91" t="s">
        <v>98</v>
      </c>
      <c r="I8" s="92" t="s">
        <v>96</v>
      </c>
      <c r="J8" s="93" t="s">
        <v>97</v>
      </c>
      <c r="K8" s="93" t="s">
        <v>99</v>
      </c>
      <c r="L8" s="94" t="s">
        <v>98</v>
      </c>
      <c r="M8" s="95" t="s">
        <v>96</v>
      </c>
      <c r="N8" s="95" t="s">
        <v>97</v>
      </c>
      <c r="O8" s="95" t="s">
        <v>99</v>
      </c>
      <c r="P8" s="95" t="s">
        <v>98</v>
      </c>
      <c r="Q8" s="66" t="s">
        <v>154</v>
      </c>
      <c r="R8" s="87"/>
    </row>
    <row r="9" spans="1:21" ht="15" x14ac:dyDescent="0.25">
      <c r="A9" s="49" t="s">
        <v>62</v>
      </c>
      <c r="B9" s="50" t="s">
        <v>1</v>
      </c>
      <c r="C9" s="46" t="s">
        <v>29</v>
      </c>
      <c r="D9" s="46" t="s">
        <v>68</v>
      </c>
      <c r="E9" s="26" cm="1">
        <f t="array" ref="E9">SUMPRODUCT(('Eje 1 (isoc)'!F:F&lt;&gt;"n.a.")*('Eje 1 (isoc)'!F:F&lt;&gt;"")*(('Eje 1 (isoc)'!K:K="BAJO")+('Eje 1 (isoc)'!K:K="MEDIO")+('Eje 1 (isoc)'!K:K="ALTO")))</f>
        <v>0</v>
      </c>
      <c r="F9" s="27">
        <f>G9-E9</f>
        <v>2</v>
      </c>
      <c r="G9" s="27">
        <f>COUNTIF('Eje 1 (isoc)'!F:F, "&lt;&gt;")-COUNTIF('Eje 1 (isoc)'!F:F, "n.a.")-1</f>
        <v>2</v>
      </c>
      <c r="H9" s="28">
        <f>(E9/G9)*100</f>
        <v>0</v>
      </c>
      <c r="I9" s="35" cm="1">
        <f t="array" ref="I9">SUMPRODUCT(('Eje 1 (isoc)'!G:G&lt;&gt;"n.a.")*('Eje 1 (isoc)'!G:G&lt;&gt;"")*(('Eje 1 (isoc)'!K:K="MEDIO")+('Eje 1 (isoc)'!K:K="ALTO")))</f>
        <v>0</v>
      </c>
      <c r="J9" s="36">
        <f>K9-I9</f>
        <v>7</v>
      </c>
      <c r="K9" s="36">
        <f>COUNTIF('Eje 1 (isoc)'!G:G, "&lt;&gt;")-COUNTIF('Eje 1 (isoc)'!G:G, "n.a.")-1</f>
        <v>7</v>
      </c>
      <c r="L9" s="37">
        <f>(I9/K9)*100</f>
        <v>0</v>
      </c>
      <c r="M9" s="57" cm="1">
        <f t="array" ref="M9">SUMPRODUCT(('Eje 1 (isoc)'!H:H&lt;&gt;"n.a.")*(('Eje 1 (isoc)'!K:K="ALTO")))</f>
        <v>0</v>
      </c>
      <c r="N9" s="58">
        <f>O9-M9</f>
        <v>10</v>
      </c>
      <c r="O9" s="58">
        <f>COUNTIF('Eje 1 (isoc)'!H:H, "&lt;&gt;")-COUNTIF('Eje 1 (isoc)'!H:H, "n.a.")-1</f>
        <v>10</v>
      </c>
      <c r="P9" s="59">
        <f>(M9/O9)*100</f>
        <v>0</v>
      </c>
      <c r="Q9" s="55" t="str">
        <f>IF(P9=100,"ALTO",IF(L9=100,"MEDIO",IF(H9=100,"BAJO","NO ALCANZADO")))</f>
        <v>NO ALCANZADO</v>
      </c>
      <c r="R9" s="21">
        <f>IF(Q9="NO ALCANZADO",0,IF(Q9="BAJO",1,IF(Q9="MEDIO",2,IF(Q9="ALTO",3,""))))</f>
        <v>0</v>
      </c>
    </row>
    <row r="10" spans="1:21" ht="15" x14ac:dyDescent="0.25">
      <c r="A10" s="51" t="s">
        <v>62</v>
      </c>
      <c r="B10" s="52" t="s">
        <v>12</v>
      </c>
      <c r="C10" s="47" t="s">
        <v>36</v>
      </c>
      <c r="D10" s="47" t="s">
        <v>77</v>
      </c>
      <c r="E10" s="29" cm="1">
        <f t="array" ref="E10">SUMPRODUCT(('Eje 2 (sw)'!F:F&lt;&gt;"n.a.")*('Eje 2 (sw)'!F:F&lt;&gt;"")*(('Eje 2 (sw)'!K:K="BAJO")+('Eje 2 (sw)'!K:K="MEDIO")+('Eje 2 (sw)'!K:K="ALTO")))</f>
        <v>0</v>
      </c>
      <c r="F10" s="24">
        <f>G10-E10</f>
        <v>6</v>
      </c>
      <c r="G10" s="24">
        <f>COUNTIF('Eje 2 (sw)'!F:F, "&lt;&gt;")-COUNTIF('Eje 2 (sw)'!F:F, "n.a.")-1</f>
        <v>6</v>
      </c>
      <c r="H10" s="30">
        <f>(E10/G10)*100</f>
        <v>0</v>
      </c>
      <c r="I10" s="38" cm="1">
        <f t="array" ref="I10">SUMPRODUCT(('Eje 2 (sw)'!G:G&lt;&gt;"n.a.")*('Eje 2 (sw)'!G:G&lt;&gt;"")*(('Eje 2 (sw)'!K:K="MEDIO")+('Eje 2 (sw)'!K:K="ALTO")))</f>
        <v>0</v>
      </c>
      <c r="J10" s="25">
        <f>K10-I10</f>
        <v>6</v>
      </c>
      <c r="K10" s="25">
        <f>COUNTIF('Eje 2 (sw)'!G:G, "&lt;&gt;")-COUNTIF('Eje 2 (sw)'!G:G, "n.a.")-1</f>
        <v>6</v>
      </c>
      <c r="L10" s="39">
        <f>(I10/K10)*100</f>
        <v>0</v>
      </c>
      <c r="M10" s="60" cm="1">
        <f t="array" ref="M10">SUMPRODUCT(('Eje 2 (sw)'!H:H&lt;&gt;"n.a.")*(('Eje 2 (sw)'!K:K="ALTO")))</f>
        <v>0</v>
      </c>
      <c r="N10" s="34">
        <f>O10-M10</f>
        <v>7</v>
      </c>
      <c r="O10" s="34">
        <f>COUNTIF('Eje 2 (sw)'!H:H, "&lt;&gt;")-COUNTIF('Eje 2 (sw)'!H:H, "n.a.")-1</f>
        <v>7</v>
      </c>
      <c r="P10" s="61">
        <f>(M10/O10)*100</f>
        <v>0</v>
      </c>
      <c r="Q10" s="55" t="str">
        <f>IF(P10=100,"ALTO",IF(L10=100,"MEDIO",IF(H10=100,"BAJO","NO ALCANZADO")))</f>
        <v>NO ALCANZADO</v>
      </c>
      <c r="R10" s="22">
        <f t="shared" ref="R10:R13" si="0">IF(Q10="NO ALCANZADO",0,IF(Q10="BAJO",1,IF(Q10="MEDIO",2,IF(Q10="ALTO",3,""))))</f>
        <v>0</v>
      </c>
    </row>
    <row r="11" spans="1:21" ht="15" x14ac:dyDescent="0.25">
      <c r="A11" s="51" t="s">
        <v>62</v>
      </c>
      <c r="B11" s="52" t="s">
        <v>13</v>
      </c>
      <c r="C11" s="47" t="s">
        <v>43</v>
      </c>
      <c r="D11" s="47" t="s">
        <v>71</v>
      </c>
      <c r="E11" s="29" cm="1">
        <f t="array" ref="E11">SUMPRODUCT(('Eje 3 (id)'!F:F&lt;&gt;"n.a.")*('Eje 3 (id)'!F:F&lt;&gt;"")*(('Eje 3 (id)'!K:K="BAJO")+('Eje 3 (id)'!K:K="MEDIO")+('Eje 3 (id)'!K:K="ALTO")))</f>
        <v>0</v>
      </c>
      <c r="F11" s="24">
        <f>G11-E11</f>
        <v>1</v>
      </c>
      <c r="G11" s="24">
        <f>COUNTIF('Eje 3 (id)'!F:F, "&lt;&gt;")-COUNTIF('Eje 3 (id)'!F:F, "n.a.")-1</f>
        <v>1</v>
      </c>
      <c r="H11" s="30">
        <f>(E11/G11)*100</f>
        <v>0</v>
      </c>
      <c r="I11" s="38" cm="1">
        <f t="array" ref="I11">SUMPRODUCT(('Eje 3 (id)'!G:G&lt;&gt;"n.a.")*('Eje 3 (id)'!G:G&lt;&gt;"")*(('Eje 3 (id)'!K:K="MEDIO")+('Eje 3 (id)'!K:K="ALTO")))</f>
        <v>0</v>
      </c>
      <c r="J11" s="25">
        <f>K11-I11</f>
        <v>5</v>
      </c>
      <c r="K11" s="25">
        <f>COUNTIF('Eje 3 (id)'!G:G, "&lt;&gt;")-COUNTIF('Eje 3 (id)'!G:G, "n.a.")-1</f>
        <v>5</v>
      </c>
      <c r="L11" s="39">
        <f>(I11/K11)*100</f>
        <v>0</v>
      </c>
      <c r="M11" s="60" cm="1">
        <f t="array" ref="M11">SUMPRODUCT(('Eje 3 (id)'!H:H&lt;&gt;"n.a.")*(('Eje 3 (id)'!K:K="ALTO")))</f>
        <v>0</v>
      </c>
      <c r="N11" s="34">
        <f>O11-M11</f>
        <v>7</v>
      </c>
      <c r="O11" s="34">
        <f>COUNTIF('Eje 3 (id)'!H:H, "&lt;&gt;")-COUNTIF('Eje 3 (id)'!H:H, "n.a.")-1</f>
        <v>7</v>
      </c>
      <c r="P11" s="61">
        <f>(M11/O11)*100</f>
        <v>0</v>
      </c>
      <c r="Q11" s="55" t="str">
        <f>IF(P11=100,"ALTO",IF(L11=100,"MEDIO",IF(H11=100,"BAJO","NO ALCANZADO")))</f>
        <v>NO ALCANZADO</v>
      </c>
      <c r="R11" s="22">
        <f t="shared" si="0"/>
        <v>0</v>
      </c>
    </row>
    <row r="12" spans="1:21" ht="15" x14ac:dyDescent="0.25">
      <c r="A12" s="53" t="s">
        <v>62</v>
      </c>
      <c r="B12" s="54" t="s">
        <v>14</v>
      </c>
      <c r="C12" s="48" t="s">
        <v>118</v>
      </c>
      <c r="D12" s="48" t="s">
        <v>94</v>
      </c>
      <c r="E12" s="31" cm="1">
        <f t="array" ref="E12">SUMPRODUCT(('Eje 4 (red)'!F:F&lt;&gt;"n.a.")*('Eje 4 (red)'!F:F&lt;&gt;"")*(('Eje 4 (red)'!K:K="BAJO")+('Eje 4 (red)'!K:K="MEDIO")+('Eje 4 (red)'!K:K="ALTO")))</f>
        <v>0</v>
      </c>
      <c r="F12" s="32">
        <f>G12-E12</f>
        <v>2</v>
      </c>
      <c r="G12" s="32">
        <f>COUNTIF('Eje 4 (red)'!F:F, "&lt;&gt;")-COUNTIF('Eje 4 (red)'!F:F, "n.a.")-1</f>
        <v>2</v>
      </c>
      <c r="H12" s="33">
        <f>(E12/G12)*100</f>
        <v>0</v>
      </c>
      <c r="I12" s="40" cm="1">
        <f t="array" ref="I12">SUMPRODUCT(('Eje 4 (red)'!G:G&lt;&gt;"n.a.")*('Eje 4 (red)'!G:G&lt;&gt;"")*(('Eje 4 (red)'!K:K="MEDIO")+('Eje 4 (red)'!K:K="ALTO")))</f>
        <v>0</v>
      </c>
      <c r="J12" s="41">
        <f>K12-I12</f>
        <v>7</v>
      </c>
      <c r="K12" s="41">
        <f>COUNTIF('Eje 4 (red)'!G:G, "&lt;&gt;")-COUNTIF('Eje 4 (red)'!G:G, "n.a.")-1</f>
        <v>7</v>
      </c>
      <c r="L12" s="42">
        <f>(I12/K12)*100</f>
        <v>0</v>
      </c>
      <c r="M12" s="62" cm="1">
        <f t="array" ref="M12">SUMPRODUCT(('Eje 4 (red)'!H:H&lt;&gt;"n.a.")*(('Eje 4 (red)'!K:K="ALTO")))</f>
        <v>0</v>
      </c>
      <c r="N12" s="63">
        <f>O12-M12</f>
        <v>9</v>
      </c>
      <c r="O12" s="63">
        <f>COUNTIF('Eje 4 (red)'!H:H, "&lt;&gt;")-COUNTIF('Eje 4 (red)'!H:H, "n.a.")-1</f>
        <v>9</v>
      </c>
      <c r="P12" s="64">
        <f>(M12/O12)*100</f>
        <v>0</v>
      </c>
      <c r="Q12" s="56" t="str">
        <f>IF(P12=100,"ALTO",IF(L12=100,"MEDIO",IF(H12=100,"BAJO","NO ALCANZADO")))</f>
        <v>NO ALCANZADO</v>
      </c>
      <c r="R12" s="23">
        <f t="shared" si="0"/>
        <v>0</v>
      </c>
    </row>
    <row r="13" spans="1:21" ht="15" x14ac:dyDescent="0.25">
      <c r="A13" s="43"/>
      <c r="B13" s="97"/>
      <c r="C13" s="19"/>
      <c r="D13" s="96" t="s">
        <v>101</v>
      </c>
      <c r="E13" s="43">
        <f>SUM(E9:E12)</f>
        <v>0</v>
      </c>
      <c r="F13" s="44">
        <f>SUM(F9:F12)</f>
        <v>11</v>
      </c>
      <c r="G13" s="44">
        <f>SUM(G9:G12)</f>
        <v>11</v>
      </c>
      <c r="H13" s="45">
        <f>(E13/G13)*100</f>
        <v>0</v>
      </c>
      <c r="I13" s="43">
        <f>SUM(I9:I12)</f>
        <v>0</v>
      </c>
      <c r="J13" s="44">
        <f>SUM(J9:J12)</f>
        <v>25</v>
      </c>
      <c r="K13" s="44">
        <f>SUM(K9:K12)</f>
        <v>25</v>
      </c>
      <c r="L13" s="45">
        <f>(I13/K13)*100</f>
        <v>0</v>
      </c>
      <c r="M13" s="43">
        <f>SUM(M9:M12)</f>
        <v>0</v>
      </c>
      <c r="N13" s="44">
        <f>SUM(N9:N12)</f>
        <v>33</v>
      </c>
      <c r="O13" s="44">
        <f>SUM(O9:O12)</f>
        <v>33</v>
      </c>
      <c r="P13" s="45">
        <f>(M13/O13)*100</f>
        <v>0</v>
      </c>
      <c r="Q13" s="19" t="str">
        <f>IF(COUNTIF(Q9:Q12,"NO ALCANZADO")&gt;0,"NO ALCANZADO",IF(COUNTIF(Q9:Q12,"BAJO")&gt;0,"BAJO",IF(COUNTIF(Q9:Q12,"MEDIO")&gt;0,"MEDIO","ALTO")))</f>
        <v>NO ALCANZADO</v>
      </c>
      <c r="R13" s="20">
        <f t="shared" si="0"/>
        <v>0</v>
      </c>
    </row>
  </sheetData>
  <mergeCells count="11">
    <mergeCell ref="M7:P7"/>
    <mergeCell ref="B1:U1"/>
    <mergeCell ref="B2:U2"/>
    <mergeCell ref="R3:U3"/>
    <mergeCell ref="B3:Q3"/>
    <mergeCell ref="E6:P6"/>
    <mergeCell ref="C7:C8"/>
    <mergeCell ref="D7:D8"/>
    <mergeCell ref="A7:B8"/>
    <mergeCell ref="E7:H7"/>
    <mergeCell ref="I7:L7"/>
  </mergeCells>
  <conditionalFormatting sqref="Q9:Q13">
    <cfRule type="cellIs" dxfId="1" priority="4" operator="equal">
      <formula>"NO ALCANZADO"</formula>
    </cfRule>
  </conditionalFormatting>
  <conditionalFormatting sqref="R9:R13">
    <cfRule type="cellIs" dxfId="0" priority="7" operator="equal">
      <formula>0</formula>
    </cfRule>
  </conditionalFormatting>
  <pageMargins left="0.7" right="0.7" top="0.75" bottom="0.75" header="0.3" footer="0.3"/>
  <ignoredErrors>
    <ignoredError sqref="H13 L13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A7F5B4FB-EDFC-49CF-A645-3543F3A62B52}">
            <x14:iconSet iconSet="4TrafficLight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5Quarters" iconId="0"/>
              <x14:cfIcon iconSet="3TrafficLights1" iconId="2"/>
              <x14:cfIcon iconSet="3TrafficLights1" iconId="1"/>
              <x14:cfIcon iconSet="4RedToBlack" iconId="3"/>
            </x14:iconSet>
          </x14:cfRule>
          <xm:sqref>R9:R13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231E-B7E3-4F8D-84C2-273E4D5E6645}">
  <dimension ref="A1:L3"/>
  <sheetViews>
    <sheetView zoomScale="130" zoomScaleNormal="130" zoomScaleSheetLayoutView="90" workbookViewId="0"/>
  </sheetViews>
  <sheetFormatPr baseColWidth="10" defaultRowHeight="14.25" x14ac:dyDescent="0.2"/>
  <cols>
    <col min="1" max="1" width="5.7109375" style="70" customWidth="1"/>
    <col min="2" max="2" width="15.85546875" style="70" bestFit="1" customWidth="1"/>
    <col min="3" max="3" width="9" style="70" bestFit="1" customWidth="1"/>
    <col min="4" max="4" width="45.85546875" style="70" bestFit="1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6384" width="11.42578125" style="70"/>
  </cols>
  <sheetData>
    <row r="1" spans="1:12" ht="27" customHeight="1" thickBot="1" x14ac:dyDescent="0.3">
      <c r="A1" s="5"/>
      <c r="B1" s="111" t="s">
        <v>156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 xml:space="preserve"> / CIF:  / Contacto: 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 (v. )</v>
      </c>
      <c r="J3" s="114"/>
      <c r="K3" s="114"/>
      <c r="L3" s="115"/>
    </row>
  </sheetData>
  <mergeCells count="4">
    <mergeCell ref="B3:H3"/>
    <mergeCell ref="I3:L3"/>
    <mergeCell ref="B1:L1"/>
    <mergeCell ref="B2:L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712C-6009-4074-99AF-8128CE20FD01}">
  <dimension ref="A1:J26"/>
  <sheetViews>
    <sheetView zoomScale="110" zoomScaleNormal="110" workbookViewId="0"/>
  </sheetViews>
  <sheetFormatPr baseColWidth="10" defaultRowHeight="15" x14ac:dyDescent="0.25"/>
  <cols>
    <col min="1" max="1" width="7.140625" style="70" customWidth="1"/>
    <col min="2" max="2" width="15.85546875" style="70" bestFit="1" customWidth="1"/>
    <col min="3" max="3" width="9" style="70" bestFit="1" customWidth="1"/>
    <col min="4" max="4" width="45.85546875" style="70" bestFit="1" customWidth="1"/>
    <col min="5" max="5" width="11.42578125" style="70"/>
    <col min="6" max="6" width="13.28515625" style="70" bestFit="1" customWidth="1"/>
    <col min="7" max="8" width="13.28515625" style="70" customWidth="1"/>
    <col min="9" max="9" width="5.28515625" style="70" customWidth="1"/>
    <col min="10" max="16384" width="11.42578125" style="88"/>
  </cols>
  <sheetData>
    <row r="1" spans="1:10" s="70" customFormat="1" ht="27" customHeight="1" thickBot="1" x14ac:dyDescent="0.3">
      <c r="A1" s="5"/>
      <c r="B1" s="111" t="s">
        <v>156</v>
      </c>
      <c r="C1" s="111"/>
      <c r="D1" s="111"/>
      <c r="E1" s="111"/>
      <c r="F1" s="111"/>
      <c r="G1" s="111"/>
      <c r="H1" s="111"/>
      <c r="I1" s="111"/>
      <c r="J1" s="99"/>
    </row>
    <row r="2" spans="1:10" ht="18.75" thickBot="1" x14ac:dyDescent="0.3">
      <c r="A2" s="67"/>
      <c r="B2" s="109" t="s">
        <v>150</v>
      </c>
      <c r="C2" s="109"/>
      <c r="D2" s="109"/>
      <c r="E2" s="109"/>
      <c r="F2" s="109"/>
      <c r="G2" s="109"/>
      <c r="H2" s="109"/>
      <c r="I2" s="109"/>
      <c r="J2" s="100"/>
    </row>
    <row r="3" spans="1:10" ht="12" customHeight="1" thickBot="1" x14ac:dyDescent="0.3">
      <c r="A3" s="71"/>
      <c r="B3" s="71"/>
      <c r="C3" s="71"/>
      <c r="D3" s="71"/>
      <c r="E3" s="71"/>
      <c r="F3" s="71"/>
      <c r="G3" s="71"/>
      <c r="H3" s="71"/>
      <c r="I3" s="71"/>
    </row>
    <row r="4" spans="1:10" ht="16.5" thickBot="1" x14ac:dyDescent="0.3">
      <c r="A4" s="98"/>
      <c r="B4" s="124" t="s">
        <v>155</v>
      </c>
      <c r="C4" s="124"/>
      <c r="D4" s="124"/>
      <c r="E4" s="124"/>
      <c r="F4" s="124"/>
      <c r="G4" s="124"/>
      <c r="H4" s="124"/>
      <c r="I4" s="124"/>
      <c r="J4" s="100"/>
    </row>
    <row r="5" spans="1:10" ht="11.25" customHeight="1" x14ac:dyDescent="0.25">
      <c r="B5" s="101"/>
      <c r="C5" s="101"/>
      <c r="D5" s="101"/>
      <c r="E5" s="101"/>
      <c r="F5" s="101"/>
      <c r="G5" s="101"/>
      <c r="H5" s="101"/>
      <c r="I5" s="101"/>
    </row>
    <row r="6" spans="1:10" ht="15" customHeight="1" x14ac:dyDescent="0.25">
      <c r="A6" s="102"/>
      <c r="B6" s="125" t="s">
        <v>157</v>
      </c>
      <c r="C6" s="126"/>
      <c r="D6" s="126"/>
      <c r="E6" s="126"/>
      <c r="F6" s="126"/>
      <c r="G6" s="126"/>
      <c r="H6" s="126"/>
      <c r="I6" s="127"/>
    </row>
    <row r="7" spans="1:10" x14ac:dyDescent="0.25">
      <c r="A7" s="102"/>
      <c r="B7" s="128"/>
      <c r="C7" s="129"/>
      <c r="D7" s="129"/>
      <c r="E7" s="129"/>
      <c r="F7" s="129"/>
      <c r="G7" s="129"/>
      <c r="H7" s="129"/>
      <c r="I7" s="130"/>
    </row>
    <row r="8" spans="1:10" x14ac:dyDescent="0.25">
      <c r="A8" s="102"/>
      <c r="B8" s="128"/>
      <c r="C8" s="129"/>
      <c r="D8" s="129"/>
      <c r="E8" s="129"/>
      <c r="F8" s="129"/>
      <c r="G8" s="129"/>
      <c r="H8" s="129"/>
      <c r="I8" s="130"/>
    </row>
    <row r="9" spans="1:10" x14ac:dyDescent="0.25">
      <c r="A9" s="102"/>
      <c r="B9" s="128"/>
      <c r="C9" s="129"/>
      <c r="D9" s="129"/>
      <c r="E9" s="129"/>
      <c r="F9" s="129"/>
      <c r="G9" s="129"/>
      <c r="H9" s="129"/>
      <c r="I9" s="130"/>
    </row>
    <row r="10" spans="1:10" x14ac:dyDescent="0.25">
      <c r="A10" s="102"/>
      <c r="B10" s="128"/>
      <c r="C10" s="129"/>
      <c r="D10" s="129"/>
      <c r="E10" s="129"/>
      <c r="F10" s="129"/>
      <c r="G10" s="129"/>
      <c r="H10" s="129"/>
      <c r="I10" s="130"/>
    </row>
    <row r="11" spans="1:10" x14ac:dyDescent="0.25">
      <c r="A11" s="102"/>
      <c r="B11" s="128"/>
      <c r="C11" s="129"/>
      <c r="D11" s="129"/>
      <c r="E11" s="129"/>
      <c r="F11" s="129"/>
      <c r="G11" s="129"/>
      <c r="H11" s="129"/>
      <c r="I11" s="130"/>
    </row>
    <row r="12" spans="1:10" x14ac:dyDescent="0.25">
      <c r="A12" s="102"/>
      <c r="B12" s="128"/>
      <c r="C12" s="129"/>
      <c r="D12" s="129"/>
      <c r="E12" s="129"/>
      <c r="F12" s="129"/>
      <c r="G12" s="129"/>
      <c r="H12" s="129"/>
      <c r="I12" s="130"/>
    </row>
    <row r="13" spans="1:10" x14ac:dyDescent="0.25">
      <c r="A13" s="102"/>
      <c r="B13" s="128"/>
      <c r="C13" s="129"/>
      <c r="D13" s="129"/>
      <c r="E13" s="129"/>
      <c r="F13" s="129"/>
      <c r="G13" s="129"/>
      <c r="H13" s="129"/>
      <c r="I13" s="130"/>
    </row>
    <row r="14" spans="1:10" x14ac:dyDescent="0.25">
      <c r="A14" s="102"/>
      <c r="B14" s="128"/>
      <c r="C14" s="129"/>
      <c r="D14" s="129"/>
      <c r="E14" s="129"/>
      <c r="F14" s="129"/>
      <c r="G14" s="129"/>
      <c r="H14" s="129"/>
      <c r="I14" s="130"/>
    </row>
    <row r="15" spans="1:10" x14ac:dyDescent="0.25">
      <c r="A15" s="102"/>
      <c r="B15" s="128"/>
      <c r="C15" s="129"/>
      <c r="D15" s="129"/>
      <c r="E15" s="129"/>
      <c r="F15" s="129"/>
      <c r="G15" s="129"/>
      <c r="H15" s="129"/>
      <c r="I15" s="130"/>
    </row>
    <row r="16" spans="1:10" x14ac:dyDescent="0.25">
      <c r="A16" s="102"/>
      <c r="B16" s="128"/>
      <c r="C16" s="129"/>
      <c r="D16" s="129"/>
      <c r="E16" s="129"/>
      <c r="F16" s="129"/>
      <c r="G16" s="129"/>
      <c r="H16" s="129"/>
      <c r="I16" s="130"/>
    </row>
    <row r="17" spans="1:9" x14ac:dyDescent="0.25">
      <c r="A17" s="102"/>
      <c r="B17" s="128"/>
      <c r="C17" s="129"/>
      <c r="D17" s="129"/>
      <c r="E17" s="129"/>
      <c r="F17" s="129"/>
      <c r="G17" s="129"/>
      <c r="H17" s="129"/>
      <c r="I17" s="130"/>
    </row>
    <row r="18" spans="1:9" x14ac:dyDescent="0.25">
      <c r="A18" s="102"/>
      <c r="B18" s="128"/>
      <c r="C18" s="129"/>
      <c r="D18" s="129"/>
      <c r="E18" s="129"/>
      <c r="F18" s="129"/>
      <c r="G18" s="129"/>
      <c r="H18" s="129"/>
      <c r="I18" s="130"/>
    </row>
    <row r="19" spans="1:9" x14ac:dyDescent="0.25">
      <c r="A19" s="102"/>
      <c r="B19" s="128"/>
      <c r="C19" s="129"/>
      <c r="D19" s="129"/>
      <c r="E19" s="129"/>
      <c r="F19" s="129"/>
      <c r="G19" s="129"/>
      <c r="H19" s="129"/>
      <c r="I19" s="130"/>
    </row>
    <row r="20" spans="1:9" x14ac:dyDescent="0.25">
      <c r="A20" s="102"/>
      <c r="B20" s="128"/>
      <c r="C20" s="129"/>
      <c r="D20" s="129"/>
      <c r="E20" s="129"/>
      <c r="F20" s="129"/>
      <c r="G20" s="129"/>
      <c r="H20" s="129"/>
      <c r="I20" s="130"/>
    </row>
    <row r="21" spans="1:9" x14ac:dyDescent="0.25">
      <c r="A21" s="102"/>
      <c r="B21" s="128"/>
      <c r="C21" s="129"/>
      <c r="D21" s="129"/>
      <c r="E21" s="129"/>
      <c r="F21" s="129"/>
      <c r="G21" s="129"/>
      <c r="H21" s="129"/>
      <c r="I21" s="130"/>
    </row>
    <row r="22" spans="1:9" x14ac:dyDescent="0.25">
      <c r="A22" s="102"/>
      <c r="B22" s="128"/>
      <c r="C22" s="129"/>
      <c r="D22" s="129"/>
      <c r="E22" s="129"/>
      <c r="F22" s="129"/>
      <c r="G22" s="129"/>
      <c r="H22" s="129"/>
      <c r="I22" s="130"/>
    </row>
    <row r="23" spans="1:9" x14ac:dyDescent="0.25">
      <c r="A23" s="102"/>
      <c r="B23" s="128"/>
      <c r="C23" s="129"/>
      <c r="D23" s="129"/>
      <c r="E23" s="129"/>
      <c r="F23" s="129"/>
      <c r="G23" s="129"/>
      <c r="H23" s="129"/>
      <c r="I23" s="130"/>
    </row>
    <row r="24" spans="1:9" x14ac:dyDescent="0.25">
      <c r="A24" s="102"/>
      <c r="B24" s="128"/>
      <c r="C24" s="129"/>
      <c r="D24" s="129"/>
      <c r="E24" s="129"/>
      <c r="F24" s="129"/>
      <c r="G24" s="129"/>
      <c r="H24" s="129"/>
      <c r="I24" s="130"/>
    </row>
    <row r="25" spans="1:9" x14ac:dyDescent="0.25">
      <c r="A25" s="102"/>
      <c r="B25" s="128"/>
      <c r="C25" s="129"/>
      <c r="D25" s="129"/>
      <c r="E25" s="129"/>
      <c r="F25" s="129"/>
      <c r="G25" s="129"/>
      <c r="H25" s="129"/>
      <c r="I25" s="130"/>
    </row>
    <row r="26" spans="1:9" x14ac:dyDescent="0.25">
      <c r="A26" s="102"/>
      <c r="B26" s="131"/>
      <c r="C26" s="132"/>
      <c r="D26" s="132"/>
      <c r="E26" s="132"/>
      <c r="F26" s="132"/>
      <c r="G26" s="132"/>
      <c r="H26" s="132"/>
      <c r="I26" s="133"/>
    </row>
  </sheetData>
  <mergeCells count="4">
    <mergeCell ref="B4:I4"/>
    <mergeCell ref="B1:I1"/>
    <mergeCell ref="B2:I2"/>
    <mergeCell ref="B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Información</vt:lpstr>
      <vt:lpstr>Eje 1 (isoc)</vt:lpstr>
      <vt:lpstr>Eje 2 (sw)</vt:lpstr>
      <vt:lpstr>Eje 3 (id)</vt:lpstr>
      <vt:lpstr>Eje 4 (red)</vt:lpstr>
      <vt:lpstr>Informe final</vt:lpstr>
      <vt:lpstr>Dashboard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la Cal Bravo</dc:creator>
  <cp:lastModifiedBy>Miguel de la Cal Bravo</cp:lastModifiedBy>
  <dcterms:created xsi:type="dcterms:W3CDTF">2024-11-16T16:01:48Z</dcterms:created>
  <dcterms:modified xsi:type="dcterms:W3CDTF">2025-01-26T15:06:41Z</dcterms:modified>
</cp:coreProperties>
</file>