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97" documentId="11_72506C8052F94EE6E9C994F77012E853C67EA143" xr6:coauthVersionLast="47" xr6:coauthVersionMax="47" xr10:uidLastSave="{8A5D4275-A447-4734-A81D-D043616673D7}"/>
  <bookViews>
    <workbookView xWindow="57480" yWindow="2535" windowWidth="29040" windowHeight="15990" xr2:uid="{00000000-000D-0000-FFFF-FFFF00000000}"/>
  </bookViews>
  <sheets>
    <sheet name="Project Dashborad (2)" sheetId="3" r:id="rId1"/>
    <sheet name="Project Dashborad" sheetId="2" r:id="rId2"/>
    <sheet name="SQL extract" sheetId="1" r:id="rId3"/>
    <sheet name="Concat Projects" sheetId="4" r:id="rId4"/>
  </sheets>
  <definedNames>
    <definedName name="_xlnm._FilterDatabase" localSheetId="0" hidden="1">'Project Dashborad (2)'!$A$1:$Z$365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8" i="3" l="1"/>
  <c r="S37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18" i="3" s="1"/>
  <c r="E19" i="3"/>
  <c r="E20" i="3"/>
  <c r="E21" i="3"/>
  <c r="E22" i="3"/>
  <c r="E23" i="3"/>
  <c r="E24" i="3"/>
  <c r="E25" i="3"/>
  <c r="E26" i="3"/>
  <c r="F26" i="3" s="1"/>
  <c r="E27" i="3"/>
  <c r="E28" i="3"/>
  <c r="E29" i="3"/>
  <c r="E30" i="3"/>
  <c r="E31" i="3"/>
  <c r="E32" i="3"/>
  <c r="E33" i="3"/>
  <c r="E34" i="3"/>
  <c r="F34" i="3" s="1"/>
  <c r="E35" i="3"/>
  <c r="E36" i="3"/>
  <c r="E37" i="3"/>
  <c r="E38" i="3"/>
  <c r="E39" i="3"/>
  <c r="E40" i="3"/>
  <c r="E41" i="3"/>
  <c r="E42" i="3"/>
  <c r="F42" i="3" s="1"/>
  <c r="E43" i="3"/>
  <c r="E44" i="3"/>
  <c r="E45" i="3"/>
  <c r="E46" i="3"/>
  <c r="E47" i="3"/>
  <c r="E48" i="3"/>
  <c r="E49" i="3"/>
  <c r="E50" i="3"/>
  <c r="F50" i="3" s="1"/>
  <c r="E51" i="3"/>
  <c r="E52" i="3"/>
  <c r="E53" i="3"/>
  <c r="E54" i="3"/>
  <c r="E55" i="3"/>
  <c r="E56" i="3"/>
  <c r="E57" i="3"/>
  <c r="E58" i="3"/>
  <c r="F58" i="3" s="1"/>
  <c r="E59" i="3"/>
  <c r="E60" i="3"/>
  <c r="E61" i="3"/>
  <c r="E62" i="3"/>
  <c r="E63" i="3"/>
  <c r="E64" i="3"/>
  <c r="E65" i="3"/>
  <c r="E66" i="3"/>
  <c r="F66" i="3" s="1"/>
  <c r="E67" i="3"/>
  <c r="E68" i="3"/>
  <c r="E69" i="3"/>
  <c r="E70" i="3"/>
  <c r="E71" i="3"/>
  <c r="E72" i="3"/>
  <c r="E73" i="3"/>
  <c r="E74" i="3"/>
  <c r="F74" i="3" s="1"/>
  <c r="E75" i="3"/>
  <c r="E76" i="3"/>
  <c r="E77" i="3"/>
  <c r="F77" i="3" s="1"/>
  <c r="E78" i="3"/>
  <c r="E79" i="3"/>
  <c r="E80" i="3"/>
  <c r="E81" i="3"/>
  <c r="E82" i="3"/>
  <c r="F82" i="3" s="1"/>
  <c r="E83" i="3"/>
  <c r="E84" i="3"/>
  <c r="E85" i="3"/>
  <c r="F85" i="3" s="1"/>
  <c r="E86" i="3"/>
  <c r="E87" i="3"/>
  <c r="E88" i="3"/>
  <c r="E89" i="3"/>
  <c r="E90" i="3"/>
  <c r="F90" i="3" s="1"/>
  <c r="E91" i="3"/>
  <c r="E92" i="3"/>
  <c r="E93" i="3"/>
  <c r="F93" i="3" s="1"/>
  <c r="E94" i="3"/>
  <c r="E95" i="3"/>
  <c r="E96" i="3"/>
  <c r="E97" i="3"/>
  <c r="E98" i="3"/>
  <c r="F98" i="3" s="1"/>
  <c r="E99" i="3"/>
  <c r="E100" i="3"/>
  <c r="E101" i="3"/>
  <c r="F101" i="3" s="1"/>
  <c r="E102" i="3"/>
  <c r="E103" i="3"/>
  <c r="E104" i="3"/>
  <c r="E105" i="3"/>
  <c r="E106" i="3"/>
  <c r="F106" i="3" s="1"/>
  <c r="E107" i="3"/>
  <c r="E108" i="3"/>
  <c r="E109" i="3"/>
  <c r="F109" i="3" s="1"/>
  <c r="E110" i="3"/>
  <c r="E111" i="3"/>
  <c r="E112" i="3"/>
  <c r="E113" i="3"/>
  <c r="E114" i="3"/>
  <c r="F114" i="3" s="1"/>
  <c r="E115" i="3"/>
  <c r="E116" i="3"/>
  <c r="E117" i="3"/>
  <c r="F117" i="3" s="1"/>
  <c r="E118" i="3"/>
  <c r="E119" i="3"/>
  <c r="E120" i="3"/>
  <c r="E121" i="3"/>
  <c r="E122" i="3"/>
  <c r="F122" i="3" s="1"/>
  <c r="E123" i="3"/>
  <c r="E124" i="3"/>
  <c r="E125" i="3"/>
  <c r="F125" i="3" s="1"/>
  <c r="E126" i="3"/>
  <c r="E127" i="3"/>
  <c r="E128" i="3"/>
  <c r="E129" i="3"/>
  <c r="E130" i="3"/>
  <c r="F130" i="3" s="1"/>
  <c r="E131" i="3"/>
  <c r="E132" i="3"/>
  <c r="E133" i="3"/>
  <c r="E134" i="3"/>
  <c r="E135" i="3"/>
  <c r="E136" i="3"/>
  <c r="E137" i="3"/>
  <c r="E138" i="3"/>
  <c r="F138" i="3" s="1"/>
  <c r="E139" i="3"/>
  <c r="E140" i="3"/>
  <c r="E141" i="3"/>
  <c r="F141" i="3" s="1"/>
  <c r="E142" i="3"/>
  <c r="E143" i="3"/>
  <c r="E144" i="3"/>
  <c r="E145" i="3"/>
  <c r="E146" i="3"/>
  <c r="F146" i="3" s="1"/>
  <c r="E147" i="3"/>
  <c r="E148" i="3"/>
  <c r="E149" i="3"/>
  <c r="F149" i="3" s="1"/>
  <c r="E150" i="3"/>
  <c r="E151" i="3"/>
  <c r="E152" i="3"/>
  <c r="E153" i="3"/>
  <c r="E154" i="3"/>
  <c r="F154" i="3" s="1"/>
  <c r="E155" i="3"/>
  <c r="E156" i="3"/>
  <c r="E157" i="3"/>
  <c r="F157" i="3" s="1"/>
  <c r="E158" i="3"/>
  <c r="E159" i="3"/>
  <c r="E160" i="3"/>
  <c r="E161" i="3"/>
  <c r="E162" i="3"/>
  <c r="F162" i="3" s="1"/>
  <c r="E163" i="3"/>
  <c r="E164" i="3"/>
  <c r="E165" i="3"/>
  <c r="F165" i="3" s="1"/>
  <c r="E166" i="3"/>
  <c r="E167" i="3"/>
  <c r="E168" i="3"/>
  <c r="E169" i="3"/>
  <c r="E170" i="3"/>
  <c r="F170" i="3" s="1"/>
  <c r="E171" i="3"/>
  <c r="E172" i="3"/>
  <c r="E173" i="3"/>
  <c r="F173" i="3" s="1"/>
  <c r="E174" i="3"/>
  <c r="E175" i="3"/>
  <c r="E176" i="3"/>
  <c r="E177" i="3"/>
  <c r="E178" i="3"/>
  <c r="F178" i="3" s="1"/>
  <c r="E179" i="3"/>
  <c r="E180" i="3"/>
  <c r="E181" i="3"/>
  <c r="F181" i="3" s="1"/>
  <c r="E182" i="3"/>
  <c r="E183" i="3"/>
  <c r="E184" i="3"/>
  <c r="E185" i="3"/>
  <c r="E186" i="3"/>
  <c r="F186" i="3" s="1"/>
  <c r="E187" i="3"/>
  <c r="E188" i="3"/>
  <c r="E189" i="3"/>
  <c r="F189" i="3" s="1"/>
  <c r="E190" i="3"/>
  <c r="E191" i="3"/>
  <c r="E192" i="3"/>
  <c r="E193" i="3"/>
  <c r="E194" i="3"/>
  <c r="F194" i="3" s="1"/>
  <c r="E195" i="3"/>
  <c r="E196" i="3"/>
  <c r="E197" i="3"/>
  <c r="E198" i="3"/>
  <c r="E199" i="3"/>
  <c r="E200" i="3"/>
  <c r="E201" i="3"/>
  <c r="E202" i="3"/>
  <c r="F202" i="3" s="1"/>
  <c r="E203" i="3"/>
  <c r="E204" i="3"/>
  <c r="E205" i="3"/>
  <c r="F205" i="3" s="1"/>
  <c r="E206" i="3"/>
  <c r="E207" i="3"/>
  <c r="E208" i="3"/>
  <c r="E209" i="3"/>
  <c r="E210" i="3"/>
  <c r="F210" i="3" s="1"/>
  <c r="E211" i="3"/>
  <c r="E212" i="3"/>
  <c r="E213" i="3"/>
  <c r="F213" i="3" s="1"/>
  <c r="E214" i="3"/>
  <c r="E215" i="3"/>
  <c r="E216" i="3"/>
  <c r="E217" i="3"/>
  <c r="E218" i="3"/>
  <c r="F218" i="3" s="1"/>
  <c r="E219" i="3"/>
  <c r="E220" i="3"/>
  <c r="E221" i="3"/>
  <c r="F221" i="3" s="1"/>
  <c r="E222" i="3"/>
  <c r="E223" i="3"/>
  <c r="E224" i="3"/>
  <c r="E225" i="3"/>
  <c r="E226" i="3"/>
  <c r="F226" i="3" s="1"/>
  <c r="E227" i="3"/>
  <c r="E228" i="3"/>
  <c r="E229" i="3"/>
  <c r="F229" i="3" s="1"/>
  <c r="E230" i="3"/>
  <c r="E231" i="3"/>
  <c r="E232" i="3"/>
  <c r="E233" i="3"/>
  <c r="E234" i="3"/>
  <c r="F234" i="3" s="1"/>
  <c r="E235" i="3"/>
  <c r="E236" i="3"/>
  <c r="E237" i="3"/>
  <c r="F237" i="3" s="1"/>
  <c r="E238" i="3"/>
  <c r="E239" i="3"/>
  <c r="E240" i="3"/>
  <c r="E241" i="3"/>
  <c r="E242" i="3"/>
  <c r="F242" i="3" s="1"/>
  <c r="E243" i="3"/>
  <c r="E244" i="3"/>
  <c r="E245" i="3"/>
  <c r="F245" i="3" s="1"/>
  <c r="E246" i="3"/>
  <c r="E247" i="3"/>
  <c r="E248" i="3"/>
  <c r="E249" i="3"/>
  <c r="E250" i="3"/>
  <c r="F250" i="3" s="1"/>
  <c r="E251" i="3"/>
  <c r="E252" i="3"/>
  <c r="E253" i="3"/>
  <c r="F253" i="3" s="1"/>
  <c r="E254" i="3"/>
  <c r="E255" i="3"/>
  <c r="E256" i="3"/>
  <c r="E257" i="3"/>
  <c r="E258" i="3"/>
  <c r="F258" i="3" s="1"/>
  <c r="E259" i="3"/>
  <c r="E260" i="3"/>
  <c r="E261" i="3"/>
  <c r="E262" i="3"/>
  <c r="E263" i="3"/>
  <c r="E264" i="3"/>
  <c r="E265" i="3"/>
  <c r="E266" i="3"/>
  <c r="F266" i="3" s="1"/>
  <c r="E267" i="3"/>
  <c r="E268" i="3"/>
  <c r="E269" i="3"/>
  <c r="F269" i="3" s="1"/>
  <c r="E270" i="3"/>
  <c r="E271" i="3"/>
  <c r="E272" i="3"/>
  <c r="E273" i="3"/>
  <c r="E274" i="3"/>
  <c r="F274" i="3" s="1"/>
  <c r="E275" i="3"/>
  <c r="E276" i="3"/>
  <c r="E277" i="3"/>
  <c r="F277" i="3" s="1"/>
  <c r="E278" i="3"/>
  <c r="E279" i="3"/>
  <c r="E280" i="3"/>
  <c r="E281" i="3"/>
  <c r="E282" i="3"/>
  <c r="F282" i="3" s="1"/>
  <c r="E283" i="3"/>
  <c r="E284" i="3"/>
  <c r="F284" i="3" s="1"/>
  <c r="E285" i="3"/>
  <c r="F285" i="3" s="1"/>
  <c r="E286" i="3"/>
  <c r="E287" i="3"/>
  <c r="E288" i="3"/>
  <c r="E289" i="3"/>
  <c r="E290" i="3"/>
  <c r="F290" i="3" s="1"/>
  <c r="E291" i="3"/>
  <c r="E292" i="3"/>
  <c r="F292" i="3" s="1"/>
  <c r="E293" i="3"/>
  <c r="F293" i="3" s="1"/>
  <c r="E294" i="3"/>
  <c r="E295" i="3"/>
  <c r="E296" i="3"/>
  <c r="E297" i="3"/>
  <c r="E298" i="3"/>
  <c r="F298" i="3" s="1"/>
  <c r="E299" i="3"/>
  <c r="E300" i="3"/>
  <c r="F300" i="3" s="1"/>
  <c r="E301" i="3"/>
  <c r="E302" i="3"/>
  <c r="E303" i="3"/>
  <c r="E304" i="3"/>
  <c r="E305" i="3"/>
  <c r="E306" i="3"/>
  <c r="F306" i="3" s="1"/>
  <c r="E307" i="3"/>
  <c r="E308" i="3"/>
  <c r="F308" i="3" s="1"/>
  <c r="E309" i="3"/>
  <c r="F309" i="3" s="1"/>
  <c r="E310" i="3"/>
  <c r="E311" i="3"/>
  <c r="E312" i="3"/>
  <c r="E313" i="3"/>
  <c r="E314" i="3"/>
  <c r="F314" i="3" s="1"/>
  <c r="E315" i="3"/>
  <c r="E316" i="3"/>
  <c r="F316" i="3" s="1"/>
  <c r="E317" i="3"/>
  <c r="F317" i="3" s="1"/>
  <c r="E318" i="3"/>
  <c r="E319" i="3"/>
  <c r="E320" i="3"/>
  <c r="E321" i="3"/>
  <c r="E322" i="3"/>
  <c r="F322" i="3" s="1"/>
  <c r="E323" i="3"/>
  <c r="E324" i="3"/>
  <c r="F324" i="3" s="1"/>
  <c r="E325" i="3"/>
  <c r="F325" i="3" s="1"/>
  <c r="E326" i="3"/>
  <c r="E327" i="3"/>
  <c r="E328" i="3"/>
  <c r="E329" i="3"/>
  <c r="E330" i="3"/>
  <c r="F330" i="3" s="1"/>
  <c r="E331" i="3"/>
  <c r="E332" i="3"/>
  <c r="F332" i="3" s="1"/>
  <c r="E333" i="3"/>
  <c r="E334" i="3"/>
  <c r="E335" i="3"/>
  <c r="E336" i="3"/>
  <c r="E337" i="3"/>
  <c r="E338" i="3"/>
  <c r="F338" i="3" s="1"/>
  <c r="E339" i="3"/>
  <c r="E340" i="3"/>
  <c r="F340" i="3" s="1"/>
  <c r="E341" i="3"/>
  <c r="F341" i="3" s="1"/>
  <c r="E342" i="3"/>
  <c r="E343" i="3"/>
  <c r="E344" i="3"/>
  <c r="E345" i="3"/>
  <c r="E346" i="3"/>
  <c r="F346" i="3" s="1"/>
  <c r="E347" i="3"/>
  <c r="E348" i="3"/>
  <c r="F348" i="3" s="1"/>
  <c r="E349" i="3"/>
  <c r="F349" i="3" s="1"/>
  <c r="E350" i="3"/>
  <c r="E351" i="3"/>
  <c r="E352" i="3"/>
  <c r="E353" i="3"/>
  <c r="E354" i="3"/>
  <c r="F354" i="3" s="1"/>
  <c r="E355" i="3"/>
  <c r="E356" i="3"/>
  <c r="F356" i="3" s="1"/>
  <c r="E357" i="3"/>
  <c r="F357" i="3" s="1"/>
  <c r="E358" i="3"/>
  <c r="E359" i="3"/>
  <c r="E360" i="3"/>
  <c r="E361" i="3"/>
  <c r="E362" i="3"/>
  <c r="F362" i="3" s="1"/>
  <c r="E363" i="3"/>
  <c r="E364" i="3"/>
  <c r="F364" i="3" s="1"/>
  <c r="E365" i="3"/>
  <c r="E2" i="3"/>
  <c r="F11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P277" i="3"/>
  <c r="Q277" i="3" s="1"/>
  <c r="P278" i="3"/>
  <c r="Q278" i="3" s="1"/>
  <c r="P279" i="3"/>
  <c r="Q279" i="3" s="1"/>
  <c r="P280" i="3"/>
  <c r="Q280" i="3" s="1"/>
  <c r="P281" i="3"/>
  <c r="Q281" i="3" s="1"/>
  <c r="P282" i="3"/>
  <c r="Q282" i="3" s="1"/>
  <c r="P283" i="3"/>
  <c r="Q283" i="3" s="1"/>
  <c r="P284" i="3"/>
  <c r="Q284" i="3" s="1"/>
  <c r="P285" i="3"/>
  <c r="Q285" i="3" s="1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Q293" i="3" s="1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Q301" i="3" s="1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Q309" i="3" s="1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Q317" i="3" s="1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330" i="3"/>
  <c r="Q330" i="3" s="1"/>
  <c r="P331" i="3"/>
  <c r="Q331" i="3" s="1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Q337" i="3" s="1"/>
  <c r="P338" i="3"/>
  <c r="Q338" i="3" s="1"/>
  <c r="P339" i="3"/>
  <c r="Q339" i="3" s="1"/>
  <c r="P340" i="3"/>
  <c r="Q340" i="3" s="1"/>
  <c r="P341" i="3"/>
  <c r="Q341" i="3" s="1"/>
  <c r="P342" i="3"/>
  <c r="Q342" i="3" s="1"/>
  <c r="P343" i="3"/>
  <c r="Q343" i="3" s="1"/>
  <c r="P344" i="3"/>
  <c r="Q344" i="3" s="1"/>
  <c r="P345" i="3"/>
  <c r="Q345" i="3" s="1"/>
  <c r="P346" i="3"/>
  <c r="Q346" i="3" s="1"/>
  <c r="P347" i="3"/>
  <c r="Q347" i="3" s="1"/>
  <c r="P348" i="3"/>
  <c r="Q348" i="3" s="1"/>
  <c r="P349" i="3"/>
  <c r="Q349" i="3" s="1"/>
  <c r="P350" i="3"/>
  <c r="Q350" i="3" s="1"/>
  <c r="P351" i="3"/>
  <c r="Q351" i="3" s="1"/>
  <c r="P352" i="3"/>
  <c r="Q352" i="3" s="1"/>
  <c r="P353" i="3"/>
  <c r="Q353" i="3" s="1"/>
  <c r="P354" i="3"/>
  <c r="Q354" i="3" s="1"/>
  <c r="P355" i="3"/>
  <c r="Q355" i="3" s="1"/>
  <c r="P356" i="3"/>
  <c r="Q356" i="3" s="1"/>
  <c r="P357" i="3"/>
  <c r="Q357" i="3" s="1"/>
  <c r="P358" i="3"/>
  <c r="Q358" i="3" s="1"/>
  <c r="P359" i="3"/>
  <c r="Q359" i="3" s="1"/>
  <c r="P360" i="3"/>
  <c r="Q360" i="3" s="1"/>
  <c r="P361" i="3"/>
  <c r="Q361" i="3" s="1"/>
  <c r="P362" i="3"/>
  <c r="Q362" i="3" s="1"/>
  <c r="P363" i="3"/>
  <c r="Q363" i="3" s="1"/>
  <c r="P364" i="3"/>
  <c r="Q364" i="3" s="1"/>
  <c r="P365" i="3"/>
  <c r="Q365" i="3" s="1"/>
  <c r="P2" i="3"/>
  <c r="Q2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2" i="3"/>
  <c r="M2" i="3" s="1"/>
  <c r="F2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2" i="3"/>
  <c r="I2" i="3" s="1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43" i="3"/>
  <c r="F44" i="3"/>
  <c r="F45" i="3"/>
  <c r="F46" i="3"/>
  <c r="F47" i="3"/>
  <c r="F48" i="3"/>
  <c r="F49" i="3"/>
  <c r="F51" i="3"/>
  <c r="F52" i="3"/>
  <c r="F53" i="3"/>
  <c r="F54" i="3"/>
  <c r="F55" i="3"/>
  <c r="F56" i="3"/>
  <c r="F57" i="3"/>
  <c r="F59" i="3"/>
  <c r="F60" i="3"/>
  <c r="F61" i="3"/>
  <c r="F62" i="3"/>
  <c r="F63" i="3"/>
  <c r="F64" i="3"/>
  <c r="F65" i="3"/>
  <c r="F67" i="3"/>
  <c r="F68" i="3"/>
  <c r="F69" i="3"/>
  <c r="F70" i="3"/>
  <c r="F71" i="3"/>
  <c r="F72" i="3"/>
  <c r="F73" i="3"/>
  <c r="F75" i="3"/>
  <c r="F76" i="3"/>
  <c r="F78" i="3"/>
  <c r="F79" i="3"/>
  <c r="F80" i="3"/>
  <c r="F81" i="3"/>
  <c r="F83" i="3"/>
  <c r="F84" i="3"/>
  <c r="F86" i="3"/>
  <c r="F87" i="3"/>
  <c r="F88" i="3"/>
  <c r="F89" i="3"/>
  <c r="F91" i="3"/>
  <c r="F92" i="3"/>
  <c r="F94" i="3"/>
  <c r="F95" i="3"/>
  <c r="F96" i="3"/>
  <c r="F97" i="3"/>
  <c r="F99" i="3"/>
  <c r="F100" i="3"/>
  <c r="F102" i="3"/>
  <c r="F103" i="3"/>
  <c r="F104" i="3"/>
  <c r="F105" i="3"/>
  <c r="F107" i="3"/>
  <c r="F108" i="3"/>
  <c r="F110" i="3"/>
  <c r="F111" i="3"/>
  <c r="F112" i="3"/>
  <c r="F113" i="3"/>
  <c r="F115" i="3"/>
  <c r="F116" i="3"/>
  <c r="F118" i="3"/>
  <c r="F119" i="3"/>
  <c r="F120" i="3"/>
  <c r="F121" i="3"/>
  <c r="F123" i="3"/>
  <c r="F124" i="3"/>
  <c r="F126" i="3"/>
  <c r="F127" i="3"/>
  <c r="F128" i="3"/>
  <c r="F129" i="3"/>
  <c r="F131" i="3"/>
  <c r="F132" i="3"/>
  <c r="F133" i="3"/>
  <c r="F134" i="3"/>
  <c r="F135" i="3"/>
  <c r="F136" i="3"/>
  <c r="F137" i="3"/>
  <c r="F139" i="3"/>
  <c r="F140" i="3"/>
  <c r="F142" i="3"/>
  <c r="F143" i="3"/>
  <c r="F144" i="3"/>
  <c r="F145" i="3"/>
  <c r="F147" i="3"/>
  <c r="F148" i="3"/>
  <c r="F150" i="3"/>
  <c r="F151" i="3"/>
  <c r="F152" i="3"/>
  <c r="F153" i="3"/>
  <c r="F155" i="3"/>
  <c r="F156" i="3"/>
  <c r="F158" i="3"/>
  <c r="F159" i="3"/>
  <c r="F160" i="3"/>
  <c r="F161" i="3"/>
  <c r="F163" i="3"/>
  <c r="F164" i="3"/>
  <c r="F166" i="3"/>
  <c r="F167" i="3"/>
  <c r="F168" i="3"/>
  <c r="F169" i="3"/>
  <c r="F171" i="3"/>
  <c r="F172" i="3"/>
  <c r="F174" i="3"/>
  <c r="F175" i="3"/>
  <c r="F176" i="3"/>
  <c r="F177" i="3"/>
  <c r="F179" i="3"/>
  <c r="F180" i="3"/>
  <c r="F182" i="3"/>
  <c r="F183" i="3"/>
  <c r="F184" i="3"/>
  <c r="F185" i="3"/>
  <c r="F187" i="3"/>
  <c r="F188" i="3"/>
  <c r="F190" i="3"/>
  <c r="F191" i="3"/>
  <c r="F192" i="3"/>
  <c r="F193" i="3"/>
  <c r="F195" i="3"/>
  <c r="F196" i="3"/>
  <c r="F197" i="3"/>
  <c r="F198" i="3"/>
  <c r="F199" i="3"/>
  <c r="F200" i="3"/>
  <c r="F201" i="3"/>
  <c r="F203" i="3"/>
  <c r="F204" i="3"/>
  <c r="F206" i="3"/>
  <c r="F207" i="3"/>
  <c r="F208" i="3"/>
  <c r="F209" i="3"/>
  <c r="F211" i="3"/>
  <c r="F212" i="3"/>
  <c r="F214" i="3"/>
  <c r="F215" i="3"/>
  <c r="F216" i="3"/>
  <c r="F217" i="3"/>
  <c r="F219" i="3"/>
  <c r="F220" i="3"/>
  <c r="F222" i="3"/>
  <c r="F223" i="3"/>
  <c r="F224" i="3"/>
  <c r="F225" i="3"/>
  <c r="F227" i="3"/>
  <c r="F228" i="3"/>
  <c r="F230" i="3"/>
  <c r="F231" i="3"/>
  <c r="F232" i="3"/>
  <c r="F233" i="3"/>
  <c r="F235" i="3"/>
  <c r="F236" i="3"/>
  <c r="F238" i="3"/>
  <c r="F239" i="3"/>
  <c r="F240" i="3"/>
  <c r="F241" i="3"/>
  <c r="F243" i="3"/>
  <c r="F244" i="3"/>
  <c r="F246" i="3"/>
  <c r="F247" i="3"/>
  <c r="F248" i="3"/>
  <c r="F249" i="3"/>
  <c r="F251" i="3"/>
  <c r="F252" i="3"/>
  <c r="F254" i="3"/>
  <c r="F255" i="3"/>
  <c r="F256" i="3"/>
  <c r="F257" i="3"/>
  <c r="F259" i="3"/>
  <c r="F260" i="3"/>
  <c r="F261" i="3"/>
  <c r="F262" i="3"/>
  <c r="F263" i="3"/>
  <c r="F264" i="3"/>
  <c r="F265" i="3"/>
  <c r="F267" i="3"/>
  <c r="F268" i="3"/>
  <c r="F270" i="3"/>
  <c r="F271" i="3"/>
  <c r="F272" i="3"/>
  <c r="F273" i="3"/>
  <c r="F275" i="3"/>
  <c r="F276" i="3"/>
  <c r="F278" i="3"/>
  <c r="F279" i="3"/>
  <c r="F280" i="3"/>
  <c r="F281" i="3"/>
  <c r="F283" i="3"/>
  <c r="F286" i="3"/>
  <c r="F287" i="3"/>
  <c r="F288" i="3"/>
  <c r="F289" i="3"/>
  <c r="F291" i="3"/>
  <c r="F294" i="3"/>
  <c r="F295" i="3"/>
  <c r="F296" i="3"/>
  <c r="F297" i="3"/>
  <c r="F299" i="3"/>
  <c r="F301" i="3"/>
  <c r="F302" i="3"/>
  <c r="F303" i="3"/>
  <c r="F304" i="3"/>
  <c r="F305" i="3"/>
  <c r="F307" i="3"/>
  <c r="F310" i="3"/>
  <c r="F311" i="3"/>
  <c r="F312" i="3"/>
  <c r="F313" i="3"/>
  <c r="F315" i="3"/>
  <c r="F318" i="3"/>
  <c r="F319" i="3"/>
  <c r="F320" i="3"/>
  <c r="F321" i="3"/>
  <c r="F323" i="3"/>
  <c r="F326" i="3"/>
  <c r="F327" i="3"/>
  <c r="F328" i="3"/>
  <c r="F329" i="3"/>
  <c r="F331" i="3"/>
  <c r="F333" i="3"/>
  <c r="F334" i="3"/>
  <c r="F335" i="3"/>
  <c r="F336" i="3"/>
  <c r="F337" i="3"/>
  <c r="F339" i="3"/>
  <c r="F342" i="3"/>
  <c r="F343" i="3"/>
  <c r="F344" i="3"/>
  <c r="F345" i="3"/>
  <c r="F347" i="3"/>
  <c r="F350" i="3"/>
  <c r="F351" i="3"/>
  <c r="F352" i="3"/>
  <c r="F353" i="3"/>
  <c r="F355" i="3"/>
  <c r="F358" i="3"/>
  <c r="F359" i="3"/>
  <c r="F360" i="3"/>
  <c r="F361" i="3"/>
  <c r="F363" i="3"/>
  <c r="F365" i="3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" i="4" s="1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</calcChain>
</file>

<file path=xl/sharedStrings.xml><?xml version="1.0" encoding="utf-8"?>
<sst xmlns="http://schemas.openxmlformats.org/spreadsheetml/2006/main" count="5179" uniqueCount="864">
  <si>
    <t>Company</t>
  </si>
  <si>
    <t>ProjectID</t>
  </si>
  <si>
    <t>TotalSellPrice</t>
  </si>
  <si>
    <t>TotalQuotedCosts</t>
  </si>
  <si>
    <t>TotalActualCosts</t>
  </si>
  <si>
    <t>TotalBudgetedCosts</t>
  </si>
  <si>
    <t>SOLAR</t>
  </si>
  <si>
    <t>1823057C</t>
  </si>
  <si>
    <t>1883320</t>
  </si>
  <si>
    <t>1923651</t>
  </si>
  <si>
    <t>1923775</t>
  </si>
  <si>
    <t>1923912</t>
  </si>
  <si>
    <t>1923976</t>
  </si>
  <si>
    <t>1924227</t>
  </si>
  <si>
    <t>1924394</t>
  </si>
  <si>
    <t>1924414</t>
  </si>
  <si>
    <t>1924508</t>
  </si>
  <si>
    <t>1924574</t>
  </si>
  <si>
    <t>1924689</t>
  </si>
  <si>
    <t>1944031</t>
  </si>
  <si>
    <t>1984263</t>
  </si>
  <si>
    <t>1984279</t>
  </si>
  <si>
    <t>1984315</t>
  </si>
  <si>
    <t>1984386</t>
  </si>
  <si>
    <t>1984638</t>
  </si>
  <si>
    <t>1984676</t>
  </si>
  <si>
    <t>1984681</t>
  </si>
  <si>
    <t>1984684</t>
  </si>
  <si>
    <t>1984693</t>
  </si>
  <si>
    <t>1984697</t>
  </si>
  <si>
    <t>2024949</t>
  </si>
  <si>
    <t>2024988</t>
  </si>
  <si>
    <t>2025185</t>
  </si>
  <si>
    <t>2025215</t>
  </si>
  <si>
    <t>2025231</t>
  </si>
  <si>
    <t>2025683</t>
  </si>
  <si>
    <t>2025743</t>
  </si>
  <si>
    <t>2025891</t>
  </si>
  <si>
    <t>2025892</t>
  </si>
  <si>
    <t>2025968</t>
  </si>
  <si>
    <t>2026067</t>
  </si>
  <si>
    <t>2026071</t>
  </si>
  <si>
    <t>2026081</t>
  </si>
  <si>
    <t>2026163</t>
  </si>
  <si>
    <t>2026192</t>
  </si>
  <si>
    <t>2026273</t>
  </si>
  <si>
    <t>2026289</t>
  </si>
  <si>
    <t>2026327</t>
  </si>
  <si>
    <t>2026328</t>
  </si>
  <si>
    <t>2026533</t>
  </si>
  <si>
    <t>2026668</t>
  </si>
  <si>
    <t>2026713</t>
  </si>
  <si>
    <t>2026719</t>
  </si>
  <si>
    <t>2026722</t>
  </si>
  <si>
    <t>2026766</t>
  </si>
  <si>
    <t>2026767</t>
  </si>
  <si>
    <t>2026781</t>
  </si>
  <si>
    <t>2026785</t>
  </si>
  <si>
    <t>20269821</t>
  </si>
  <si>
    <t>2027053</t>
  </si>
  <si>
    <t>2027054</t>
  </si>
  <si>
    <t>2027096</t>
  </si>
  <si>
    <t>2027118</t>
  </si>
  <si>
    <t>2027238</t>
  </si>
  <si>
    <t>2027241</t>
  </si>
  <si>
    <t>2027303</t>
  </si>
  <si>
    <t>2027337</t>
  </si>
  <si>
    <t>2027374</t>
  </si>
  <si>
    <t>2027376</t>
  </si>
  <si>
    <t>2045819</t>
  </si>
  <si>
    <t>2045963</t>
  </si>
  <si>
    <t>2045998</t>
  </si>
  <si>
    <t>2046773</t>
  </si>
  <si>
    <t>2046774</t>
  </si>
  <si>
    <t>2084802</t>
  </si>
  <si>
    <t>2084853</t>
  </si>
  <si>
    <t>2085033</t>
  </si>
  <si>
    <t>2085997</t>
  </si>
  <si>
    <t>2085999</t>
  </si>
  <si>
    <t>2086000</t>
  </si>
  <si>
    <t>2086036</t>
  </si>
  <si>
    <t>2086188</t>
  </si>
  <si>
    <t>2086769</t>
  </si>
  <si>
    <t>2087125</t>
  </si>
  <si>
    <t>2087156</t>
  </si>
  <si>
    <t>2087218</t>
  </si>
  <si>
    <t>2087242</t>
  </si>
  <si>
    <t>2087291</t>
  </si>
  <si>
    <t>2087293</t>
  </si>
  <si>
    <t>2087308</t>
  </si>
  <si>
    <t>2087311</t>
  </si>
  <si>
    <t>2087320</t>
  </si>
  <si>
    <t>2087351</t>
  </si>
  <si>
    <t>2087392</t>
  </si>
  <si>
    <t>21212106</t>
  </si>
  <si>
    <t>21217006</t>
  </si>
  <si>
    <t>21217250</t>
  </si>
  <si>
    <t>21217252</t>
  </si>
  <si>
    <t>21217353</t>
  </si>
  <si>
    <t>21217636</t>
  </si>
  <si>
    <t>21217886</t>
  </si>
  <si>
    <t>21218224</t>
  </si>
  <si>
    <t>21218225</t>
  </si>
  <si>
    <t>21218245</t>
  </si>
  <si>
    <t>21218401</t>
  </si>
  <si>
    <t>21218428</t>
  </si>
  <si>
    <t>21218432</t>
  </si>
  <si>
    <t>21218577</t>
  </si>
  <si>
    <t>21218581</t>
  </si>
  <si>
    <t>21218597</t>
  </si>
  <si>
    <t>21218633</t>
  </si>
  <si>
    <t>21218730</t>
  </si>
  <si>
    <t>21218866</t>
  </si>
  <si>
    <t>21219035</t>
  </si>
  <si>
    <t>21219102</t>
  </si>
  <si>
    <t>21219106</t>
  </si>
  <si>
    <t>21219113</t>
  </si>
  <si>
    <t>21219118</t>
  </si>
  <si>
    <t>21219123</t>
  </si>
  <si>
    <t>21219195</t>
  </si>
  <si>
    <t>21219235</t>
  </si>
  <si>
    <t>21219305</t>
  </si>
  <si>
    <t>21219396</t>
  </si>
  <si>
    <t>21219412</t>
  </si>
  <si>
    <t>21219482</t>
  </si>
  <si>
    <t>21219540</t>
  </si>
  <si>
    <t>21219566</t>
  </si>
  <si>
    <t>21219595</t>
  </si>
  <si>
    <t>21219624</t>
  </si>
  <si>
    <t>21219691</t>
  </si>
  <si>
    <t>21219709</t>
  </si>
  <si>
    <t>21219710</t>
  </si>
  <si>
    <t>21219729</t>
  </si>
  <si>
    <t>21219733</t>
  </si>
  <si>
    <t>21219783</t>
  </si>
  <si>
    <t>21219787</t>
  </si>
  <si>
    <t>21219812</t>
  </si>
  <si>
    <t>21219814</t>
  </si>
  <si>
    <t>21219860</t>
  </si>
  <si>
    <t>21219891</t>
  </si>
  <si>
    <t>21219921</t>
  </si>
  <si>
    <t>21219927</t>
  </si>
  <si>
    <t>21219934</t>
  </si>
  <si>
    <t>21219990</t>
  </si>
  <si>
    <t>21220026</t>
  </si>
  <si>
    <t>21220075</t>
  </si>
  <si>
    <t>21220122</t>
  </si>
  <si>
    <t>21220163</t>
  </si>
  <si>
    <t>21220164</t>
  </si>
  <si>
    <t>21220175</t>
  </si>
  <si>
    <t>2127469</t>
  </si>
  <si>
    <t>2127471</t>
  </si>
  <si>
    <t>2127484</t>
  </si>
  <si>
    <t>2127530</t>
  </si>
  <si>
    <t>2127540</t>
  </si>
  <si>
    <t>2127567</t>
  </si>
  <si>
    <t>2127593</t>
  </si>
  <si>
    <t>2127597</t>
  </si>
  <si>
    <t>2127668</t>
  </si>
  <si>
    <t>2127669</t>
  </si>
  <si>
    <t>2127679</t>
  </si>
  <si>
    <t>2127680</t>
  </si>
  <si>
    <t>2127847</t>
  </si>
  <si>
    <t>2127903</t>
  </si>
  <si>
    <t>2127923</t>
  </si>
  <si>
    <t>2128015</t>
  </si>
  <si>
    <t>2128115</t>
  </si>
  <si>
    <t>2128135</t>
  </si>
  <si>
    <t>2128152</t>
  </si>
  <si>
    <t>2128153</t>
  </si>
  <si>
    <t>2128155</t>
  </si>
  <si>
    <t>2128164</t>
  </si>
  <si>
    <t>2128166</t>
  </si>
  <si>
    <t>2128188</t>
  </si>
  <si>
    <t>2128195</t>
  </si>
  <si>
    <t>2128212</t>
  </si>
  <si>
    <t>2128238</t>
  </si>
  <si>
    <t>2128239</t>
  </si>
  <si>
    <t>2128447</t>
  </si>
  <si>
    <t>21417319</t>
  </si>
  <si>
    <t>21417385</t>
  </si>
  <si>
    <t>2147614</t>
  </si>
  <si>
    <t>21817869</t>
  </si>
  <si>
    <t>21818005</t>
  </si>
  <si>
    <t>21818155</t>
  </si>
  <si>
    <t>21818418</t>
  </si>
  <si>
    <t>21818861</t>
  </si>
  <si>
    <t>21819693</t>
  </si>
  <si>
    <t>2187422</t>
  </si>
  <si>
    <t>2187429</t>
  </si>
  <si>
    <t>2187599</t>
  </si>
  <si>
    <t>2187728</t>
  </si>
  <si>
    <t>2187766</t>
  </si>
  <si>
    <t>2187790</t>
  </si>
  <si>
    <t>2188068</t>
  </si>
  <si>
    <t>2188156</t>
  </si>
  <si>
    <t>2188416</t>
  </si>
  <si>
    <t>22220300</t>
  </si>
  <si>
    <t>22220302</t>
  </si>
  <si>
    <t>22220303</t>
  </si>
  <si>
    <t>22220322</t>
  </si>
  <si>
    <t>22220339</t>
  </si>
  <si>
    <t>22220355</t>
  </si>
  <si>
    <t>22220357</t>
  </si>
  <si>
    <t>22220369</t>
  </si>
  <si>
    <t>22220374</t>
  </si>
  <si>
    <t>22220407</t>
  </si>
  <si>
    <t>22220408</t>
  </si>
  <si>
    <t>22220435</t>
  </si>
  <si>
    <t>22220503</t>
  </si>
  <si>
    <t>22220512</t>
  </si>
  <si>
    <t>22220556</t>
  </si>
  <si>
    <t>22220570</t>
  </si>
  <si>
    <t>22220581</t>
  </si>
  <si>
    <t>22220593</t>
  </si>
  <si>
    <t>22220796</t>
  </si>
  <si>
    <t>22220797</t>
  </si>
  <si>
    <t>22220954</t>
  </si>
  <si>
    <t>22220957</t>
  </si>
  <si>
    <t>22221115</t>
  </si>
  <si>
    <t>22221116</t>
  </si>
  <si>
    <t>22221118</t>
  </si>
  <si>
    <t>22221156</t>
  </si>
  <si>
    <t>22221179</t>
  </si>
  <si>
    <t>22221186</t>
  </si>
  <si>
    <t>22221221</t>
  </si>
  <si>
    <t>22221248</t>
  </si>
  <si>
    <t>22221255</t>
  </si>
  <si>
    <t>22221256</t>
  </si>
  <si>
    <t>22221295</t>
  </si>
  <si>
    <t>22221336</t>
  </si>
  <si>
    <t>22221337</t>
  </si>
  <si>
    <t>22221495</t>
  </si>
  <si>
    <t>22221496</t>
  </si>
  <si>
    <t>22221629</t>
  </si>
  <si>
    <t>22221632</t>
  </si>
  <si>
    <t>22221673</t>
  </si>
  <si>
    <t>22221721</t>
  </si>
  <si>
    <t>22221722</t>
  </si>
  <si>
    <t>22221774</t>
  </si>
  <si>
    <t>22221829</t>
  </si>
  <si>
    <t>22221830</t>
  </si>
  <si>
    <t>22221831</t>
  </si>
  <si>
    <t>22221848</t>
  </si>
  <si>
    <t>22221929</t>
  </si>
  <si>
    <t>22221996</t>
  </si>
  <si>
    <t>22221997</t>
  </si>
  <si>
    <t>22222102</t>
  </si>
  <si>
    <t>22222178</t>
  </si>
  <si>
    <t>22222194</t>
  </si>
  <si>
    <t>22222195</t>
  </si>
  <si>
    <t>22222211</t>
  </si>
  <si>
    <t>22222241</t>
  </si>
  <si>
    <t>22222320</t>
  </si>
  <si>
    <t>22222325</t>
  </si>
  <si>
    <t>22222328</t>
  </si>
  <si>
    <t>22222369</t>
  </si>
  <si>
    <t>22222405</t>
  </si>
  <si>
    <t>22222411</t>
  </si>
  <si>
    <t>22222466</t>
  </si>
  <si>
    <t>22222467</t>
  </si>
  <si>
    <t>22222468</t>
  </si>
  <si>
    <t>22222484</t>
  </si>
  <si>
    <t>22222543</t>
  </si>
  <si>
    <t>22222615</t>
  </si>
  <si>
    <t>22222649</t>
  </si>
  <si>
    <t>22222709</t>
  </si>
  <si>
    <t>22222722</t>
  </si>
  <si>
    <t>22222724</t>
  </si>
  <si>
    <t>22222726</t>
  </si>
  <si>
    <t>22222728</t>
  </si>
  <si>
    <t>22222849</t>
  </si>
  <si>
    <t>22223096</t>
  </si>
  <si>
    <t>22223129</t>
  </si>
  <si>
    <t>22223137</t>
  </si>
  <si>
    <t>22223138</t>
  </si>
  <si>
    <t>22223139</t>
  </si>
  <si>
    <t>22223229</t>
  </si>
  <si>
    <t>22223284</t>
  </si>
  <si>
    <t>22223287</t>
  </si>
  <si>
    <t>22223320</t>
  </si>
  <si>
    <t>22223366</t>
  </si>
  <si>
    <t>22223414</t>
  </si>
  <si>
    <t>22223508</t>
  </si>
  <si>
    <t>22223586</t>
  </si>
  <si>
    <t>22223635</t>
  </si>
  <si>
    <t>22223699</t>
  </si>
  <si>
    <t>22223705</t>
  </si>
  <si>
    <t>22223839</t>
  </si>
  <si>
    <t>22223840</t>
  </si>
  <si>
    <t>22223841</t>
  </si>
  <si>
    <t>22223843</t>
  </si>
  <si>
    <t>22223844</t>
  </si>
  <si>
    <t>22224007</t>
  </si>
  <si>
    <t>22224210</t>
  </si>
  <si>
    <t>22224277</t>
  </si>
  <si>
    <t>22224433</t>
  </si>
  <si>
    <t>22224465</t>
  </si>
  <si>
    <t>22224481</t>
  </si>
  <si>
    <t>22224579</t>
  </si>
  <si>
    <t>22224594</t>
  </si>
  <si>
    <t>22224596</t>
  </si>
  <si>
    <t>22224619</t>
  </si>
  <si>
    <t>22224621</t>
  </si>
  <si>
    <t>22224623</t>
  </si>
  <si>
    <t>22224707</t>
  </si>
  <si>
    <t>22224709</t>
  </si>
  <si>
    <t>22224710</t>
  </si>
  <si>
    <t>22224732</t>
  </si>
  <si>
    <t>22224737</t>
  </si>
  <si>
    <t>22224739</t>
  </si>
  <si>
    <t>22224751</t>
  </si>
  <si>
    <t>22224766</t>
  </si>
  <si>
    <t>22224873</t>
  </si>
  <si>
    <t>22224904</t>
  </si>
  <si>
    <t>22224978</t>
  </si>
  <si>
    <t>22225007</t>
  </si>
  <si>
    <t>22225010</t>
  </si>
  <si>
    <t>22225020</t>
  </si>
  <si>
    <t>22225023</t>
  </si>
  <si>
    <t>22225026</t>
  </si>
  <si>
    <t>22225027</t>
  </si>
  <si>
    <t>22225055</t>
  </si>
  <si>
    <t>22225067</t>
  </si>
  <si>
    <t>22225069</t>
  </si>
  <si>
    <t>22225070</t>
  </si>
  <si>
    <t>22225149</t>
  </si>
  <si>
    <t>22225150</t>
  </si>
  <si>
    <t>22225151</t>
  </si>
  <si>
    <t>22225152</t>
  </si>
  <si>
    <t>22225217</t>
  </si>
  <si>
    <t>22225232</t>
  </si>
  <si>
    <t>22225260</t>
  </si>
  <si>
    <t>22225330</t>
  </si>
  <si>
    <t>22225341</t>
  </si>
  <si>
    <t>22820524</t>
  </si>
  <si>
    <t>22821125</t>
  </si>
  <si>
    <t>22821371</t>
  </si>
  <si>
    <t>22821406</t>
  </si>
  <si>
    <t>22821596</t>
  </si>
  <si>
    <t>22821676</t>
  </si>
  <si>
    <t>22822073</t>
  </si>
  <si>
    <t>22822235</t>
  </si>
  <si>
    <t>22822571</t>
  </si>
  <si>
    <t>22823072</t>
  </si>
  <si>
    <t>22823075</t>
  </si>
  <si>
    <t>22823326</t>
  </si>
  <si>
    <t>22823819</t>
  </si>
  <si>
    <t>22823820</t>
  </si>
  <si>
    <t>22824464</t>
  </si>
  <si>
    <t>22824497</t>
  </si>
  <si>
    <t>22824777</t>
  </si>
  <si>
    <t>22824905</t>
  </si>
  <si>
    <t>23225418</t>
  </si>
  <si>
    <t>23225472</t>
  </si>
  <si>
    <t>23225514</t>
  </si>
  <si>
    <t>23225588</t>
  </si>
  <si>
    <t>23225968</t>
  </si>
  <si>
    <t>23226196</t>
  </si>
  <si>
    <t>23226209</t>
  </si>
  <si>
    <t>23226334</t>
  </si>
  <si>
    <t>23226336</t>
  </si>
  <si>
    <t>23226343</t>
  </si>
  <si>
    <t>23825477</t>
  </si>
  <si>
    <t>23825484</t>
  </si>
  <si>
    <t>23825780</t>
  </si>
  <si>
    <t>23825781</t>
  </si>
  <si>
    <t>23825801</t>
  </si>
  <si>
    <t>23825970</t>
  </si>
  <si>
    <t>23826187</t>
  </si>
  <si>
    <t>23826351</t>
  </si>
  <si>
    <t>Project ID</t>
  </si>
  <si>
    <t>Description</t>
  </si>
  <si>
    <t>Sales Category</t>
  </si>
  <si>
    <t>Sell Price</t>
  </si>
  <si>
    <t>Quoted Cost</t>
  </si>
  <si>
    <t>Estimated Cost</t>
  </si>
  <si>
    <t>Actual Cost</t>
  </si>
  <si>
    <t>Actual + Open Demand</t>
  </si>
  <si>
    <t>Current Budget</t>
  </si>
  <si>
    <t>Budget vs Max</t>
  </si>
  <si>
    <t>Percent Complete</t>
  </si>
  <si>
    <t>Revenue Earned</t>
  </si>
  <si>
    <t>Billing</t>
  </si>
  <si>
    <t>Pull Forward (Back)</t>
  </si>
  <si>
    <t>Project GM Percent</t>
  </si>
  <si>
    <t>Project Manager</t>
  </si>
  <si>
    <t>Ship State</t>
  </si>
  <si>
    <t>CustName</t>
  </si>
  <si>
    <t>High River</t>
  </si>
  <si>
    <t>Agile</t>
  </si>
  <si>
    <t>Richard W Van Fleet</t>
  </si>
  <si>
    <t>NY</t>
  </si>
  <si>
    <t>NEXTERA ENERGY RESOURCES LLC</t>
  </si>
  <si>
    <t>East Point Solar</t>
  </si>
  <si>
    <t>TerraTrak</t>
  </si>
  <si>
    <t>East Point Energy Center</t>
  </si>
  <si>
    <t>Quinebaug</t>
  </si>
  <si>
    <t>CT</t>
  </si>
  <si>
    <t>Quinebaug Solar LLC</t>
  </si>
  <si>
    <t>Robin Hollow</t>
  </si>
  <si>
    <t>RI</t>
  </si>
  <si>
    <t>REVITY EPC LLC</t>
  </si>
  <si>
    <t>BE Pine</t>
  </si>
  <si>
    <t>Eric J Oberg</t>
  </si>
  <si>
    <t>PA</t>
  </si>
  <si>
    <t>PRO-TECH ENERGY SOLUTIONS</t>
  </si>
  <si>
    <t>Miller Bros. -Litchfield Solar</t>
  </si>
  <si>
    <t>MILLER BROS</t>
  </si>
  <si>
    <t>Madrid Solar 1-12281</t>
  </si>
  <si>
    <t>Nexamp</t>
  </si>
  <si>
    <t>Angelica</t>
  </si>
  <si>
    <t>Scott A Harris</t>
  </si>
  <si>
    <t>DG PROJECT CONSTRUCTION CO, LLC</t>
  </si>
  <si>
    <t>Stanley Solar (ADM&amp;L)</t>
  </si>
  <si>
    <t>NC</t>
  </si>
  <si>
    <t>NATIONAL RENEWABLE ENERGY CORP.</t>
  </si>
  <si>
    <t>Nutmeg Solar</t>
  </si>
  <si>
    <t>63233 - Arctaris Saddleback So</t>
  </si>
  <si>
    <t>Samuel D DeCelle</t>
  </si>
  <si>
    <t>ME</t>
  </si>
  <si>
    <t>Rumford Solar 13366</t>
  </si>
  <si>
    <t>Mountain View Solar</t>
  </si>
  <si>
    <t>HI</t>
  </si>
  <si>
    <t>AES DISTRIBUTED ENERGY- INC.</t>
  </si>
  <si>
    <t>GD Nooseneck</t>
  </si>
  <si>
    <t>Green Development LLC</t>
  </si>
  <si>
    <t>Cortlandville III Solar 19-468</t>
  </si>
  <si>
    <t>Bangor Solar 12296</t>
  </si>
  <si>
    <t>Tiverton Brayton</t>
  </si>
  <si>
    <t>HECO West Oahu</t>
  </si>
  <si>
    <t>27479 - Jay Solar</t>
  </si>
  <si>
    <t>28173 Sulphur Creek</t>
  </si>
  <si>
    <t>Waddington Solar 12280</t>
  </si>
  <si>
    <t>North Stonington</t>
  </si>
  <si>
    <t>Philips Way Solar 15857 20-599</t>
  </si>
  <si>
    <t>Gareth R Hissong</t>
  </si>
  <si>
    <t>26605 Wadhams</t>
  </si>
  <si>
    <t>Benton Tracker</t>
  </si>
  <si>
    <t>NAVISUN, LLC</t>
  </si>
  <si>
    <t>Jogee</t>
  </si>
  <si>
    <t>Hampden</t>
  </si>
  <si>
    <t>25257 - Thurston Ridge Solar</t>
  </si>
  <si>
    <t>Madison - EDF</t>
  </si>
  <si>
    <t>TrkrInterface</t>
  </si>
  <si>
    <t>EDF Renewables Distributed Solutions-DO NOT USE</t>
  </si>
  <si>
    <t>Cicero 1</t>
  </si>
  <si>
    <t>CS ENERGY</t>
  </si>
  <si>
    <t>18237 Oswegatchie Solar</t>
  </si>
  <si>
    <t>11641 LeRay Jackson Solar</t>
  </si>
  <si>
    <t>Pamelia Solar 11981</t>
  </si>
  <si>
    <t>Cortlandville I (Material)</t>
  </si>
  <si>
    <t>Highland Ave Dartmouth</t>
  </si>
  <si>
    <t>MA</t>
  </si>
  <si>
    <t>MILL CREEK RENEWABLES, LLC</t>
  </si>
  <si>
    <t>Daigle</t>
  </si>
  <si>
    <t>BORREGO ENERGY, LLC</t>
  </si>
  <si>
    <t>Tank Farm 4</t>
  </si>
  <si>
    <t>Solar Breakers LLC</t>
  </si>
  <si>
    <t>Salmon River Renewables 13017</t>
  </si>
  <si>
    <t>Oriole North 21-7903</t>
  </si>
  <si>
    <t>Solar Generation</t>
  </si>
  <si>
    <t>Gorham Solar 13793</t>
  </si>
  <si>
    <t>Ronald J Dawkins</t>
  </si>
  <si>
    <t>Sorrell Hill II Solar</t>
  </si>
  <si>
    <t>Stockholm Solar 17126</t>
  </si>
  <si>
    <t>Palatine Caswell Solar 07505</t>
  </si>
  <si>
    <t>Oswego Solar II (South)</t>
  </si>
  <si>
    <t>EMPIRE VALORIZE, LLC</t>
  </si>
  <si>
    <t>Dewitt (SYN - SH19)</t>
  </si>
  <si>
    <t>VANGUARD ENERGY PARNTERS LLC</t>
  </si>
  <si>
    <t>Monticello-Good Farm</t>
  </si>
  <si>
    <t>ReVision Energy Inc</t>
  </si>
  <si>
    <t>Borrego - Holliston</t>
  </si>
  <si>
    <t>37930 Front Ridge Road Solar 1</t>
  </si>
  <si>
    <t>Our Katahdin</t>
  </si>
  <si>
    <t>The Gray Pen Group LLC</t>
  </si>
  <si>
    <t>135 Brackett Rd</t>
  </si>
  <si>
    <t>10986-Old Mill Road Solar A</t>
  </si>
  <si>
    <t>68282 - Surry Solar 1</t>
  </si>
  <si>
    <t>Corinth</t>
  </si>
  <si>
    <t>Oakland</t>
  </si>
  <si>
    <t>37927 - Winthrop Center Solar</t>
  </si>
  <si>
    <t>81 Freemans Bridge Project 1</t>
  </si>
  <si>
    <t>ACTIVE SOLAR DEVELOPMENT, LLC</t>
  </si>
  <si>
    <t>Avon Solar (Material)</t>
  </si>
  <si>
    <t>New Haven (Oswego) Farm</t>
  </si>
  <si>
    <t>Empire Valorize, LLC</t>
  </si>
  <si>
    <t>37929 - Middlesex 21-7847</t>
  </si>
  <si>
    <t>Townhouse</t>
  </si>
  <si>
    <t>North Bridgeton</t>
  </si>
  <si>
    <t>52004 TPE Old Orchard Beach</t>
  </si>
  <si>
    <t>87265 Norton Road Solar 1, LLC</t>
  </si>
  <si>
    <t>Pelletier</t>
  </si>
  <si>
    <t>Riverside (SYN-SH19)</t>
  </si>
  <si>
    <t>Palmer Sykes  22-22241</t>
  </si>
  <si>
    <t>Masardis (I)</t>
  </si>
  <si>
    <t>Professional Electrical Contractors of CT Inc.</t>
  </si>
  <si>
    <t>37933 Searsport Solar 1, LLC P</t>
  </si>
  <si>
    <t>0 Treasure Lane</t>
  </si>
  <si>
    <t>Brewer</t>
  </si>
  <si>
    <t>Cianbro Corporation</t>
  </si>
  <si>
    <t>Smithfield (Material)</t>
  </si>
  <si>
    <t>Kearsarge Energy LP</t>
  </si>
  <si>
    <t>Nutting Hill 21-8239</t>
  </si>
  <si>
    <t>50205 Watertown B</t>
  </si>
  <si>
    <t>20807 Camden</t>
  </si>
  <si>
    <t>37931 Oxford Solar 1, LLC PV</t>
  </si>
  <si>
    <t>Sabattus</t>
  </si>
  <si>
    <t>Route 3 - China</t>
  </si>
  <si>
    <t>South Paris, ME</t>
  </si>
  <si>
    <t>0 Caterpillar Hill Rd</t>
  </si>
  <si>
    <t>Kelley Pittston</t>
  </si>
  <si>
    <t>Waddingham Road Solar 11841</t>
  </si>
  <si>
    <t>Lincoln A</t>
  </si>
  <si>
    <t>Mattawamkeag Solar 19803</t>
  </si>
  <si>
    <t>Star City Solar</t>
  </si>
  <si>
    <t>NORDIC SUN ENERGY LLC</t>
  </si>
  <si>
    <t>Gorham C</t>
  </si>
  <si>
    <t>Chelsea Cousar</t>
  </si>
  <si>
    <t>28256-Holden Solar LLC</t>
  </si>
  <si>
    <t>Westport</t>
  </si>
  <si>
    <t>Wishcamper Hampden</t>
  </si>
  <si>
    <t>09616 - Military Road Solar</t>
  </si>
  <si>
    <t>Park Drive</t>
  </si>
  <si>
    <t>AMERICAN RENEWABLES CONSTRUCTION, LLC</t>
  </si>
  <si>
    <t>Kelly Station</t>
  </si>
  <si>
    <t>Limestone</t>
  </si>
  <si>
    <t>11553 Oppenheim</t>
  </si>
  <si>
    <t>Haystack Solar</t>
  </si>
  <si>
    <t>11978- White Brook Renewables</t>
  </si>
  <si>
    <t>63230 TPE ME NB11 ? North Berw</t>
  </si>
  <si>
    <t>Scarborough ME</t>
  </si>
  <si>
    <t>Catskills Turnpike Farm</t>
  </si>
  <si>
    <t>Sangerfield Solar (Material)</t>
  </si>
  <si>
    <t>Water Street</t>
  </si>
  <si>
    <t>0 Main St-Plympton</t>
  </si>
  <si>
    <t>Borrego - Waldoboro Rd</t>
  </si>
  <si>
    <t>70825 TPE RI WA1</t>
  </si>
  <si>
    <t>Ludlow 06124</t>
  </si>
  <si>
    <t>Swaggertown II East</t>
  </si>
  <si>
    <t>Gateway Solar</t>
  </si>
  <si>
    <t>SOLAMERICA ENERGY- LLC</t>
  </si>
  <si>
    <t>Vassalboro</t>
  </si>
  <si>
    <t>38031 - Beaver Dam Solar 1 21-</t>
  </si>
  <si>
    <t>10955 Watertown A</t>
  </si>
  <si>
    <t>70824 TPE RI WA2</t>
  </si>
  <si>
    <t>nicolin Road (I)</t>
  </si>
  <si>
    <t>DSD Wyman</t>
  </si>
  <si>
    <t>Madison 29029?</t>
  </si>
  <si>
    <t>06025 Northbridge McQuade</t>
  </si>
  <si>
    <t>Krumkill Rd North</t>
  </si>
  <si>
    <t>Bristol Community Solar I</t>
  </si>
  <si>
    <t>EDPR NA Distributed Generation LLC</t>
  </si>
  <si>
    <t>Sheesley</t>
  </si>
  <si>
    <t>GREENSPARK</t>
  </si>
  <si>
    <t>Mars Hill</t>
  </si>
  <si>
    <t>28254 Milo 2</t>
  </si>
  <si>
    <t>Dighton A&amp;M Realty</t>
  </si>
  <si>
    <t>Signal Energy DG</t>
  </si>
  <si>
    <t>Yellow Mills Rd Farm #3</t>
  </si>
  <si>
    <t>Readfield 20-5891</t>
  </si>
  <si>
    <t>Sangerfield Solar (Install)</t>
  </si>
  <si>
    <t>06476 Rehoboth</t>
  </si>
  <si>
    <t>Rear Somers Road</t>
  </si>
  <si>
    <t>Robin Hollow (Install)</t>
  </si>
  <si>
    <t>Infiniti - Westport</t>
  </si>
  <si>
    <t>Infiniti Energy Contracting LLC</t>
  </si>
  <si>
    <t>09949 - Stillwater Renewables,</t>
  </si>
  <si>
    <t>Altamont Rd</t>
  </si>
  <si>
    <t>06611 Frederick, MD</t>
  </si>
  <si>
    <t>MD</t>
  </si>
  <si>
    <t>SEP-Dudley 21-7668</t>
  </si>
  <si>
    <t>Gardiner River Road</t>
  </si>
  <si>
    <t>Canal Road</t>
  </si>
  <si>
    <t>NJ</t>
  </si>
  <si>
    <t>RETTEW ASSOCIATES, INC</t>
  </si>
  <si>
    <t>Ferenz</t>
  </si>
  <si>
    <t>Duke Overlook (Material)</t>
  </si>
  <si>
    <t>REC SOLAR</t>
  </si>
  <si>
    <t>Gardiner A</t>
  </si>
  <si>
    <t>Grove Street/Adams</t>
  </si>
  <si>
    <t>ENGIE North America</t>
  </si>
  <si>
    <t>Athens</t>
  </si>
  <si>
    <t>06581 Elkton Nottingham</t>
  </si>
  <si>
    <t>Northline</t>
  </si>
  <si>
    <t>DYNAMIC ENERGY</t>
  </si>
  <si>
    <t>Skyway Solar</t>
  </si>
  <si>
    <t>Jenckes Hill Solar</t>
  </si>
  <si>
    <t>ENERGY EPC-LLC</t>
  </si>
  <si>
    <t>Wiscasset 20-5892</t>
  </si>
  <si>
    <t>Carver</t>
  </si>
  <si>
    <t>CVE-Wheatfield</t>
  </si>
  <si>
    <t>HECO West Oahu (Install)</t>
  </si>
  <si>
    <t>MOSS &amp; ASSOCIATES, LLC</t>
  </si>
  <si>
    <t>Chester A</t>
  </si>
  <si>
    <t>Rome Oriskany</t>
  </si>
  <si>
    <t>Hopkinton</t>
  </si>
  <si>
    <t>SOLAR PV MANAGEMENT, LLC</t>
  </si>
  <si>
    <t>13363 - South Thomaston Solar</t>
  </si>
  <si>
    <t>West Paris 29030</t>
  </si>
  <si>
    <t>Edgecomb 21-7540</t>
  </si>
  <si>
    <t>Southbridge</t>
  </si>
  <si>
    <t>CLEAN POWER MANAGEMENT DBA CLEAN POWER CONSTRUCTIO</t>
  </si>
  <si>
    <t>Krumkill Rd South</t>
  </si>
  <si>
    <t>Avon Solar (Labor)</t>
  </si>
  <si>
    <t>Randall I South</t>
  </si>
  <si>
    <t>Saddleback</t>
  </si>
  <si>
    <t>SoCore Energy</t>
  </si>
  <si>
    <t>0 Lake St-Plympton</t>
  </si>
  <si>
    <t>38085-Sparrowbush 1 &amp; 2</t>
  </si>
  <si>
    <t>INFINITI ENERGY SERVICES LLC</t>
  </si>
  <si>
    <t>Waldoboro 21-8238</t>
  </si>
  <si>
    <t>Pomham Islander</t>
  </si>
  <si>
    <t>INDUSTRIA ENGINEERING</t>
  </si>
  <si>
    <t>52336 Samoset</t>
  </si>
  <si>
    <t>26068 Dixfield Solar</t>
  </si>
  <si>
    <t>38087-Cairo</t>
  </si>
  <si>
    <t>Augusta</t>
  </si>
  <si>
    <t>GreenSun LLC</t>
  </si>
  <si>
    <t>West Main 1</t>
  </si>
  <si>
    <t>Standard Solar Inc</t>
  </si>
  <si>
    <t>Saratoga IV</t>
  </si>
  <si>
    <t>Sophie's Way</t>
  </si>
  <si>
    <t>52334 Footbridge Solar LLC</t>
  </si>
  <si>
    <t>Janiak, NY</t>
  </si>
  <si>
    <t>Swaggertown I West</t>
  </si>
  <si>
    <t>Hogs Bay</t>
  </si>
  <si>
    <t>Richmond Hill</t>
  </si>
  <si>
    <t>Mifflin</t>
  </si>
  <si>
    <t>Ender J Socorro Osorio</t>
  </si>
  <si>
    <t>CORAL REEF PARTNERS-LLC</t>
  </si>
  <si>
    <t>52333 - Mariner Solar</t>
  </si>
  <si>
    <t>Black Bear Solar (Material)</t>
  </si>
  <si>
    <t>VA</t>
  </si>
  <si>
    <t>Sun Tribe Solar, LLC</t>
  </si>
  <si>
    <t>02576 Summit Farm Solar</t>
  </si>
  <si>
    <t>Davis</t>
  </si>
  <si>
    <t>Marshfield</t>
  </si>
  <si>
    <t>56185 Cutler Solar</t>
  </si>
  <si>
    <t>Randall II North</t>
  </si>
  <si>
    <t>09982 - Butterville</t>
  </si>
  <si>
    <t>Augusta CSG LLC</t>
  </si>
  <si>
    <t>UNITED RENEWABLE ENERGY- LLC</t>
  </si>
  <si>
    <t>Limelight Solar III Warranty</t>
  </si>
  <si>
    <t>SC</t>
  </si>
  <si>
    <t>RENEW PETRA INTEGRATORS- LLC</t>
  </si>
  <si>
    <t>IL Mt Morris-TS Warranty</t>
  </si>
  <si>
    <t>ILLINOIS</t>
  </si>
  <si>
    <t>38082 Bernardston</t>
  </si>
  <si>
    <t>Acushnet B</t>
  </si>
  <si>
    <t>SunConnect Rehoboth 20-7303</t>
  </si>
  <si>
    <t>TVOR</t>
  </si>
  <si>
    <t>Distributed Solar Operations, LLC</t>
  </si>
  <si>
    <t>Van Buren II (Labor)</t>
  </si>
  <si>
    <t>23204 Niagara Depot Solar</t>
  </si>
  <si>
    <t>Thorndike</t>
  </si>
  <si>
    <t>Acushnet E</t>
  </si>
  <si>
    <t>Sorrell Hill II Solar (Labor)</t>
  </si>
  <si>
    <t>MELINK CORPORATION</t>
  </si>
  <si>
    <t>196 Tremont Pivot Carver</t>
  </si>
  <si>
    <t>Yellow Mills Rd Farm #1</t>
  </si>
  <si>
    <t>Yellow Mills Rd Farm #2</t>
  </si>
  <si>
    <t>Howe Road Solar Screws</t>
  </si>
  <si>
    <t>Pittsfield (I) (Install Only)</t>
  </si>
  <si>
    <t>02605 Barre Rd</t>
  </si>
  <si>
    <t>Wiscasset Install</t>
  </si>
  <si>
    <t>LOUTH CALLON RENEWABLES</t>
  </si>
  <si>
    <t>Waldoboro (Install)</t>
  </si>
  <si>
    <t>Edgecomb (Install)</t>
  </si>
  <si>
    <t>Boothbay</t>
  </si>
  <si>
    <t>Smithfield (Install)</t>
  </si>
  <si>
    <t>Carver (Install)</t>
  </si>
  <si>
    <t>Topsham</t>
  </si>
  <si>
    <t>Mendon</t>
  </si>
  <si>
    <t>Seth Way Solar</t>
  </si>
  <si>
    <t>Black Bear Solar (Install)</t>
  </si>
  <si>
    <t>White Street Greensboro Warran</t>
  </si>
  <si>
    <t>Hopkinton (Install)</t>
  </si>
  <si>
    <t>Cronimet</t>
  </si>
  <si>
    <t>SOLAR RENEWABLE ENERGY LLC</t>
  </si>
  <si>
    <t>Duke Overlook (Install)</t>
  </si>
  <si>
    <t>GD Nooseneck Expansion</t>
  </si>
  <si>
    <t>Readfield (Install)</t>
  </si>
  <si>
    <t>Robin Hollow (Survey)</t>
  </si>
  <si>
    <t>Ravine (ZP-178)</t>
  </si>
  <si>
    <t>Sparling Road (RBI) Install</t>
  </si>
  <si>
    <t>Snakeroot</t>
  </si>
  <si>
    <t>Green - OR (sPOT)</t>
  </si>
  <si>
    <t>OR</t>
  </si>
  <si>
    <t>KONISTO COMPANIES-LLC</t>
  </si>
  <si>
    <t>Vinton Solar, OH (sPOT)</t>
  </si>
  <si>
    <t>OH</t>
  </si>
  <si>
    <t>Invenergy llc</t>
  </si>
  <si>
    <t>GD Nooseneck Expansn (INSTALL)</t>
  </si>
  <si>
    <t>Foxglove (POT)</t>
  </si>
  <si>
    <t>Michael Constable</t>
  </si>
  <si>
    <t>URBAN GRID SOLAR PROJECTS, LLC</t>
  </si>
  <si>
    <t>0 Brookwood Drive Warranty</t>
  </si>
  <si>
    <t>Lincoln Woods Replacement</t>
  </si>
  <si>
    <t>Solect Energy Development LLC</t>
  </si>
  <si>
    <t>Axton Solar (sPOT)</t>
  </si>
  <si>
    <t>ENERGIX EPC US LLC</t>
  </si>
  <si>
    <t>Limestone (sPOT)</t>
  </si>
  <si>
    <t>38035 Claverack Solar 1</t>
  </si>
  <si>
    <t>Rome Oriskany POT</t>
  </si>
  <si>
    <t>Solidtude II (1P) (POT)</t>
  </si>
  <si>
    <t>IL</t>
  </si>
  <si>
    <t>Canton Solar (sPOT)</t>
  </si>
  <si>
    <t>Highland Ave Dartmouth (sPOT)</t>
  </si>
  <si>
    <t>Catskill Turnpike Farm (sPOT)</t>
  </si>
  <si>
    <t>Paeahu Solar (POT) 20-6163</t>
  </si>
  <si>
    <t>H NU SOLAR LLC</t>
  </si>
  <si>
    <t>Caledonia (sPOT)</t>
  </si>
  <si>
    <t>PFISTER ENERGY-INC.</t>
  </si>
  <si>
    <t>South Paris (sPOT)</t>
  </si>
  <si>
    <t>Summit Ridge Energy</t>
  </si>
  <si>
    <t>Brewer ME (sPOT)</t>
  </si>
  <si>
    <t>52333 - Mariner Solar (POT)</t>
  </si>
  <si>
    <t>Seth Way Solar (POT)  21-18633</t>
  </si>
  <si>
    <t>Studley Solar (sPOT)</t>
  </si>
  <si>
    <t>ENERGY DEVELOPMENT PARTNERS LLC</t>
  </si>
  <si>
    <t>Robin Hollow (sPOT)</t>
  </si>
  <si>
    <t>39302 Moseley Hermon (sPOT)</t>
  </si>
  <si>
    <t>Black Bear Solar VA- (SPOT) -</t>
  </si>
  <si>
    <t>Yellow Mills Rd Farm #1 (SPOT)</t>
  </si>
  <si>
    <t>Yellow Mills Rd Farm #3 (SPOT)</t>
  </si>
  <si>
    <t>Water Street (POT)</t>
  </si>
  <si>
    <t>Duke Overlook (POT)</t>
  </si>
  <si>
    <t>Jenckes Hill Solar (sPOT)</t>
  </si>
  <si>
    <t>135 Brckett Rd (sPOT)</t>
  </si>
  <si>
    <t>Snakeroot (POT)</t>
  </si>
  <si>
    <t>County Highway I (sPOT)</t>
  </si>
  <si>
    <t>County Highway II (sPOT)</t>
  </si>
  <si>
    <t>2648 Union St Spencerport</t>
  </si>
  <si>
    <t>Hopkinton (CAB)</t>
  </si>
  <si>
    <t>CVE-Wheatfield (sPOT)</t>
  </si>
  <si>
    <t>Palmer Sykes (sPOT)</t>
  </si>
  <si>
    <t>Winslow ME (sPOT)</t>
  </si>
  <si>
    <t>Gateway Solar (POT)</t>
  </si>
  <si>
    <t>Star City Solar (POT)</t>
  </si>
  <si>
    <t>Nordic Sun Energy, LLC</t>
  </si>
  <si>
    <t>Mars Hill (sPOT)  22-22728</t>
  </si>
  <si>
    <t>Curd Solar (sPOT)</t>
  </si>
  <si>
    <t>Krumkill Rd North (sPOT)</t>
  </si>
  <si>
    <t>Altamont Rd (sPOT)</t>
  </si>
  <si>
    <t>Vassalboro Solar, ME (sPOT)</t>
  </si>
  <si>
    <t>Solsource Ingraham (sPOT)</t>
  </si>
  <si>
    <t>Sandy River (sPOT)</t>
  </si>
  <si>
    <t>ACE SOLAR- LLC</t>
  </si>
  <si>
    <t>Yorktown NY1 (sPOT)</t>
  </si>
  <si>
    <t>Chester, ME (POT)</t>
  </si>
  <si>
    <t>56186 Pembroke Solar (POT)</t>
  </si>
  <si>
    <t>Yellow Mills Rd Farm #2 (SPOT)</t>
  </si>
  <si>
    <t>Marshfield, ME (sPOT)</t>
  </si>
  <si>
    <t>Hogs Bay (sPOT)</t>
  </si>
  <si>
    <t>Athens (sPOT)</t>
  </si>
  <si>
    <t>Krumkill Rd South (sPOT)</t>
  </si>
  <si>
    <t>Hopkinton (POT)</t>
  </si>
  <si>
    <t>Naples Old County Rd (POT)</t>
  </si>
  <si>
    <t>Soltage LLC</t>
  </si>
  <si>
    <t>New Haven (Oswego) Farm- (SPOT</t>
  </si>
  <si>
    <t>Wiscasset (POT)</t>
  </si>
  <si>
    <t>Syncarpha Capital</t>
  </si>
  <si>
    <t>25983 Penobscot River (POT)</t>
  </si>
  <si>
    <t>Benton Tracker (sPOT)</t>
  </si>
  <si>
    <t>Acushnet B (POT)</t>
  </si>
  <si>
    <t>Richmond Hill (sPOT)</t>
  </si>
  <si>
    <t>Southbridge (sPOT)</t>
  </si>
  <si>
    <t>Maverick One (sPOT)</t>
  </si>
  <si>
    <t>Skyway Solar (POT)</t>
  </si>
  <si>
    <t>Haystack Solar (POT)</t>
  </si>
  <si>
    <t>Mattawamkeag Solar 19083 (POT)</t>
  </si>
  <si>
    <t>Saratoga IV (sPOT)</t>
  </si>
  <si>
    <t>Caterpillar Hill Rd (POT)</t>
  </si>
  <si>
    <t>Sophie's Way POT</t>
  </si>
  <si>
    <t>Augusta (s-POT)</t>
  </si>
  <si>
    <t>Janiak NY- (POT) - TGP</t>
  </si>
  <si>
    <t>Davis (sPOT)</t>
  </si>
  <si>
    <t>Standish Bonny Eagle Solar 1 (</t>
  </si>
  <si>
    <t>Rockingham County (sPOT)</t>
  </si>
  <si>
    <t>NH</t>
  </si>
  <si>
    <t>Monticello (sPOT)</t>
  </si>
  <si>
    <t>Route 3 - China (POT)</t>
  </si>
  <si>
    <t>Boothbay (sPOT)</t>
  </si>
  <si>
    <t>Thorndike (sPOT)</t>
  </si>
  <si>
    <t>Topsham (sPOT)</t>
  </si>
  <si>
    <t>Northline (sPOT)</t>
  </si>
  <si>
    <t>Scarborough (POT)</t>
  </si>
  <si>
    <t>Sidney West River Rd (sPOT)</t>
  </si>
  <si>
    <t>Swaggertown I West (sPOT)</t>
  </si>
  <si>
    <t>Swaggertown II East (sPOT)</t>
  </si>
  <si>
    <t>Howe Road Solar (POT)</t>
  </si>
  <si>
    <t>Gorham, ME (POT)</t>
  </si>
  <si>
    <t>Waldoboro (POT)</t>
  </si>
  <si>
    <t>Sunraise Development LLC</t>
  </si>
  <si>
    <t>Acushnet E (POT)</t>
  </si>
  <si>
    <t>Lincoln, ME (POT)</t>
  </si>
  <si>
    <t>Randall II North (sPOT)</t>
  </si>
  <si>
    <t>Randall I South (sPOT)</t>
  </si>
  <si>
    <t>24018 Allis Hill Solar (sPOT)</t>
  </si>
  <si>
    <t>02576 Summit Farm Solar (POT)</t>
  </si>
  <si>
    <t>Brewer, ME</t>
  </si>
  <si>
    <t>Kelley Pittston (POT)</t>
  </si>
  <si>
    <t>Mendon (POT)  21-18577- Testin</t>
  </si>
  <si>
    <t>Jasper Wyman (POT)</t>
  </si>
  <si>
    <t>Northern Avenue</t>
  </si>
  <si>
    <t>Crotched Mountain School (sPOT</t>
  </si>
  <si>
    <t>Gardiner River Road (POT)</t>
  </si>
  <si>
    <t>29026 Greenville (POT)</t>
  </si>
  <si>
    <t>52336 Samoset (POT)</t>
  </si>
  <si>
    <t>100 Turnpike - Searsport ME</t>
  </si>
  <si>
    <t>Edgecomb (POT)</t>
  </si>
  <si>
    <t>52334 FootBridge Solar POT</t>
  </si>
  <si>
    <t>87265 Norton Road Solar 1(POT)</t>
  </si>
  <si>
    <t>BRNG Nicolin (spot)</t>
  </si>
  <si>
    <t>Sabattus (sPOT)</t>
  </si>
  <si>
    <t>52075 - TPE ME WH02 (POT)</t>
  </si>
  <si>
    <t>Fouse Alexandria Tracker Test</t>
  </si>
  <si>
    <t>TERRASMART, INC.</t>
  </si>
  <si>
    <t>28254 Milo 2 (POT)</t>
  </si>
  <si>
    <t>Green - OR</t>
  </si>
  <si>
    <t>Northbridge McQuade (POT)</t>
  </si>
  <si>
    <t>Franklin Spring Street 04981</t>
  </si>
  <si>
    <t>26068 Dixfield Solar (POT)</t>
  </si>
  <si>
    <t>Orleans Solar</t>
  </si>
  <si>
    <t>Kendall Solar (POT)</t>
  </si>
  <si>
    <t>Oxford</t>
  </si>
  <si>
    <t>CITIZENS ENERGY CORP</t>
  </si>
  <si>
    <t>52075 - TPE ME WH02</t>
  </si>
  <si>
    <t>Greenville 29026</t>
  </si>
  <si>
    <t>56185 Cutler Solar (POT)</t>
  </si>
  <si>
    <t>Spencer Landfill (POT)</t>
  </si>
  <si>
    <t>SYNERGEN SOLAR, LLC</t>
  </si>
  <si>
    <t>BRNG Masardis (sPOT)</t>
  </si>
  <si>
    <t>110229 Solitude II</t>
  </si>
  <si>
    <t>West Haydenville  Warranty</t>
  </si>
  <si>
    <t>11978 White Brook Renew (POT)</t>
  </si>
  <si>
    <t>14478 Auburn 2 (sPOT)</t>
  </si>
  <si>
    <t>Warwick (SH19) (Material)</t>
  </si>
  <si>
    <t>Pittsfield (sPOT)</t>
  </si>
  <si>
    <t>Saco ME</t>
  </si>
  <si>
    <t>Park Drive (POT)</t>
  </si>
  <si>
    <t>Bisbee Town Rd (sPOT)</t>
  </si>
  <si>
    <t>27035 Ellsworth (sPOT)</t>
  </si>
  <si>
    <t>Westport (sPOT)</t>
  </si>
  <si>
    <t>Rio Arriba</t>
  </si>
  <si>
    <t>NM</t>
  </si>
  <si>
    <t>Cuba Jemez LLC</t>
  </si>
  <si>
    <t>Clay Solar (Labor)</t>
  </si>
  <si>
    <t>OnSite Solar, LLC</t>
  </si>
  <si>
    <t>20011 Hartland (sPOT)</t>
  </si>
  <si>
    <t>112280 Silverrod (sPOT)</t>
  </si>
  <si>
    <t>70834 Hornbeam (sPOT)</t>
  </si>
  <si>
    <t>70833 Basswood (sPOT)</t>
  </si>
  <si>
    <t>Sell Compare</t>
  </si>
  <si>
    <t>Quote Compare</t>
  </si>
  <si>
    <t>Act Compare</t>
  </si>
  <si>
    <t>Sell Variance</t>
  </si>
  <si>
    <t>TotalContractPrice</t>
  </si>
  <si>
    <t>Quote Variance</t>
  </si>
  <si>
    <t>Act Variance</t>
  </si>
  <si>
    <t>Budget Compar</t>
  </si>
  <si>
    <t>Budget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</si>
</sst>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FFFF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585555"/>
      </patternFill>
    </fill>
    <fill>
      <patternFill patternType="solid">
        <fgColor rgb="FFFFFF00"/>
      </patternFill>
    </fill>
    <fill>
      <patternFill patternType="solid">
        <fgColor rgb="FFEAEAEA"/>
      </patternFill>
    </fill>
  </fills>
  <borders count="2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right" vertical="top"/>
    </xf>
    <xf numFmtId="168" fontId="0" fillId="0" borderId="0" xfId="1" applyNumberFormat="1" applyFont="1"/>
    <xf numFmtId="168" fontId="4" fillId="4" borderId="1" xfId="1" applyNumberFormat="1" applyFont="1" applyFill="1" applyBorder="1" applyAlignment="1">
      <alignment horizontal="right" vertical="top"/>
    </xf>
    <xf numFmtId="168" fontId="2" fillId="2" borderId="1" xfId="1" applyNumberFormat="1" applyFont="1" applyFill="1" applyBorder="1" applyAlignment="1">
      <alignment horizontal="right" vertical="top"/>
    </xf>
    <xf numFmtId="168" fontId="4" fillId="5" borderId="1" xfId="1" applyNumberFormat="1" applyFont="1" applyFill="1" applyBorder="1" applyAlignment="1">
      <alignment horizontal="right" vertical="top"/>
    </xf>
    <xf numFmtId="168" fontId="4" fillId="0" borderId="1" xfId="0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9485-EB73-4DDB-9539-F730E86B8505}">
  <sheetPr filterMode="1">
    <outlinePr summaryBelow="0"/>
  </sheetPr>
  <dimension ref="A1:Z379"/>
  <sheetViews>
    <sheetView tabSelected="1" topLeftCell="K1" workbookViewId="0">
      <selection activeCell="S378" sqref="S378"/>
    </sheetView>
  </sheetViews>
  <sheetFormatPr defaultColWidth="9.140625" defaultRowHeight="15" outlineLevelCol="1" x14ac:dyDescent="0.25"/>
  <cols>
    <col min="1" max="1" width="14.5703125" customWidth="1"/>
    <col min="2" max="2" width="15.42578125" customWidth="1"/>
    <col min="3" max="3" width="18" customWidth="1"/>
    <col min="4" max="4" width="11.42578125" customWidth="1"/>
    <col min="5" max="6" width="14.140625" customWidth="1"/>
    <col min="7" max="7" width="12.42578125" customWidth="1"/>
    <col min="8" max="9" width="14.140625" customWidth="1"/>
    <col min="10" max="10" width="12.140625" hidden="1" customWidth="1" outlineLevel="1"/>
    <col min="11" max="11" width="13.42578125" customWidth="1" collapsed="1"/>
    <col min="12" max="13" width="13.42578125" customWidth="1"/>
    <col min="14" max="14" width="23.7109375" hidden="1" customWidth="1" outlineLevel="1"/>
    <col min="15" max="15" width="18" customWidth="1" collapsed="1"/>
    <col min="16" max="17" width="15.42578125" customWidth="1"/>
    <col min="18" max="18" width="18" customWidth="1" outlineLevel="1"/>
    <col min="19" max="19" width="19.85546875" customWidth="1" outlineLevel="1"/>
    <col min="20" max="20" width="19.42578125" customWidth="1" outlineLevel="1"/>
    <col min="21" max="21" width="11.7109375" customWidth="1" outlineLevel="1"/>
    <col min="22" max="22" width="21" customWidth="1" outlineLevel="1"/>
    <col min="23" max="23" width="21.140625" customWidth="1" outlineLevel="1"/>
    <col min="24" max="24" width="19" customWidth="1" outlineLevel="1"/>
    <col min="25" max="26" width="14.85546875" customWidth="1" outlineLevel="1"/>
  </cols>
  <sheetData>
    <row r="1" spans="1:26" x14ac:dyDescent="0.2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855</v>
      </c>
      <c r="F1" s="1" t="s">
        <v>858</v>
      </c>
      <c r="G1" s="1" t="s">
        <v>375</v>
      </c>
      <c r="H1" s="1" t="s">
        <v>856</v>
      </c>
      <c r="I1" s="1" t="s">
        <v>860</v>
      </c>
      <c r="J1" s="1" t="s">
        <v>376</v>
      </c>
      <c r="K1" s="1" t="s">
        <v>377</v>
      </c>
      <c r="L1" s="1" t="s">
        <v>857</v>
      </c>
      <c r="M1" s="1" t="s">
        <v>861</v>
      </c>
      <c r="N1" s="1" t="s">
        <v>378</v>
      </c>
      <c r="O1" s="1" t="s">
        <v>379</v>
      </c>
      <c r="P1" s="1" t="s">
        <v>862</v>
      </c>
      <c r="Q1" s="1" t="s">
        <v>863</v>
      </c>
      <c r="R1" s="1" t="s">
        <v>380</v>
      </c>
      <c r="S1" s="1" t="s">
        <v>381</v>
      </c>
      <c r="T1" s="1" t="s">
        <v>382</v>
      </c>
      <c r="U1" s="1" t="s">
        <v>383</v>
      </c>
      <c r="V1" s="1" t="s">
        <v>384</v>
      </c>
      <c r="W1" s="1" t="s">
        <v>385</v>
      </c>
      <c r="X1" s="1" t="s">
        <v>386</v>
      </c>
      <c r="Y1" s="1" t="s">
        <v>387</v>
      </c>
      <c r="Z1" s="1" t="s">
        <v>388</v>
      </c>
    </row>
    <row r="2" spans="1:26" hidden="1" x14ac:dyDescent="0.25">
      <c r="A2" s="2" t="s">
        <v>169</v>
      </c>
      <c r="B2" s="2" t="s">
        <v>389</v>
      </c>
      <c r="C2" s="2" t="s">
        <v>390</v>
      </c>
      <c r="D2" s="7">
        <v>22422207</v>
      </c>
      <c r="E2" s="8">
        <f>_xlfn.XLOOKUP($A2,'SQL extract'!$B$2:$B$365,'SQL extract'!$C$2:$C$365,0)</f>
        <v>22422207</v>
      </c>
      <c r="F2" s="6">
        <f>+D2-E2</f>
        <v>0</v>
      </c>
      <c r="G2" s="7">
        <v>18245474.52</v>
      </c>
      <c r="H2" s="8">
        <f>_xlfn.XLOOKUP($A2,'SQL extract'!$B$2:$B$365,'SQL extract'!$D$2:$D$365,0)</f>
        <v>18245474.52</v>
      </c>
      <c r="I2" s="10">
        <f>+G2-H2</f>
        <v>0</v>
      </c>
      <c r="J2" s="3">
        <v>7492611.1900000004</v>
      </c>
      <c r="K2" s="7">
        <v>14393732.949999999</v>
      </c>
      <c r="L2" s="8">
        <f>_xlfn.XLOOKUP($A2,'SQL extract'!$B$2:$B$365,'SQL extract'!$E$2:$E$365,0)</f>
        <v>14393732.949999999</v>
      </c>
      <c r="M2" s="10">
        <f>+K2-L2</f>
        <v>0</v>
      </c>
      <c r="N2" s="3">
        <v>15050003.41</v>
      </c>
      <c r="O2" s="7">
        <v>17882050.620000001</v>
      </c>
      <c r="P2" s="8">
        <f>_xlfn.XLOOKUP($A2,'SQL extract'!$B$2:$B$365,'SQL extract'!$F$2:$F$365,0)</f>
        <v>17882050.620000001</v>
      </c>
      <c r="Q2" s="10">
        <f>+O2-P2</f>
        <v>0</v>
      </c>
      <c r="R2" s="3">
        <v>-363423.9</v>
      </c>
      <c r="S2" s="3">
        <v>80.492599999999996</v>
      </c>
      <c r="T2" s="3">
        <v>18048217.391681999</v>
      </c>
      <c r="U2" s="3">
        <v>17937765.300000001</v>
      </c>
      <c r="V2" s="3">
        <v>110452.092</v>
      </c>
      <c r="W2" s="3">
        <v>20.2484</v>
      </c>
      <c r="X2" s="2" t="s">
        <v>391</v>
      </c>
      <c r="Y2" s="2" t="s">
        <v>392</v>
      </c>
      <c r="Z2" s="2" t="s">
        <v>393</v>
      </c>
    </row>
    <row r="3" spans="1:26" hidden="1" x14ac:dyDescent="0.25">
      <c r="A3" s="2" t="s">
        <v>75</v>
      </c>
      <c r="B3" s="2" t="s">
        <v>394</v>
      </c>
      <c r="C3" s="2" t="s">
        <v>395</v>
      </c>
      <c r="D3" s="7">
        <v>19761930.969999999</v>
      </c>
      <c r="E3" s="8">
        <f>_xlfn.XLOOKUP($A3,'SQL extract'!$B$2:$B$365,'SQL extract'!$C$2:$C$365,0)</f>
        <v>19761930.969999999</v>
      </c>
      <c r="F3" s="6">
        <f t="shared" ref="F3:F66" si="0">+D3-E3</f>
        <v>0</v>
      </c>
      <c r="G3" s="7">
        <v>16675963.939999999</v>
      </c>
      <c r="H3" s="8">
        <f>_xlfn.XLOOKUP($A3,'SQL extract'!$B$2:$B$365,'SQL extract'!$D$2:$D$365,0)</f>
        <v>16675963.939999999</v>
      </c>
      <c r="I3" s="10">
        <f t="shared" ref="I3:I66" si="1">+G3-H3</f>
        <v>0</v>
      </c>
      <c r="J3" s="3">
        <v>10079393.439999999</v>
      </c>
      <c r="K3" s="7">
        <v>15107264.76</v>
      </c>
      <c r="L3" s="8">
        <f>_xlfn.XLOOKUP($A3,'SQL extract'!$B$2:$B$365,'SQL extract'!$E$2:$E$365,0)</f>
        <v>15107264.76</v>
      </c>
      <c r="M3" s="10">
        <f t="shared" ref="M3:M66" si="2">+K3-L3</f>
        <v>0</v>
      </c>
      <c r="N3" s="3">
        <v>15418521.02</v>
      </c>
      <c r="O3" s="7">
        <v>15944272.34</v>
      </c>
      <c r="P3" s="8">
        <f>_xlfn.XLOOKUP($A3,'SQL extract'!$B$2:$B$365,'SQL extract'!$F$2:$F$365,0)</f>
        <v>15944272.34</v>
      </c>
      <c r="Q3" s="10">
        <f t="shared" ref="Q3:Q66" si="3">+O3-P3</f>
        <v>0</v>
      </c>
      <c r="R3" s="3">
        <v>-731691.6</v>
      </c>
      <c r="S3" s="3">
        <v>94.750399999999999</v>
      </c>
      <c r="T3" s="3">
        <v>18724508.641798999</v>
      </c>
      <c r="U3" s="3">
        <v>15809544.76</v>
      </c>
      <c r="V3" s="3">
        <v>2914963.8820000002</v>
      </c>
      <c r="W3" s="3">
        <v>19.318200000000001</v>
      </c>
      <c r="X3" s="2" t="s">
        <v>391</v>
      </c>
      <c r="Y3" s="2" t="s">
        <v>392</v>
      </c>
      <c r="Z3" s="2" t="s">
        <v>396</v>
      </c>
    </row>
    <row r="4" spans="1:26" hidden="1" x14ac:dyDescent="0.25">
      <c r="A4" s="4" t="s">
        <v>53</v>
      </c>
      <c r="B4" s="4" t="s">
        <v>397</v>
      </c>
      <c r="C4" s="4" t="s">
        <v>390</v>
      </c>
      <c r="D4" s="9">
        <v>15766146.630000001</v>
      </c>
      <c r="E4" s="8">
        <f>_xlfn.XLOOKUP($A4,'SQL extract'!$B$2:$B$365,'SQL extract'!$C$2:$C$365,0)</f>
        <v>15766146.630000001</v>
      </c>
      <c r="F4" s="6">
        <f t="shared" si="0"/>
        <v>0</v>
      </c>
      <c r="G4" s="9">
        <v>11764289.140000001</v>
      </c>
      <c r="H4" s="8">
        <f>_xlfn.XLOOKUP($A4,'SQL extract'!$B$2:$B$365,'SQL extract'!$D$2:$D$365,0)</f>
        <v>11764289.140000001</v>
      </c>
      <c r="I4" s="10">
        <f t="shared" si="1"/>
        <v>0</v>
      </c>
      <c r="J4" s="5">
        <v>11752207.27</v>
      </c>
      <c r="K4" s="9">
        <v>11800527.880000001</v>
      </c>
      <c r="L4" s="8">
        <f>_xlfn.XLOOKUP($A4,'SQL extract'!$B$2:$B$365,'SQL extract'!$E$2:$E$365,0)</f>
        <v>11800527.880000001</v>
      </c>
      <c r="M4" s="10">
        <f t="shared" si="2"/>
        <v>0</v>
      </c>
      <c r="N4" s="5">
        <v>11800527.880000001</v>
      </c>
      <c r="O4" s="9">
        <v>11800527.880000001</v>
      </c>
      <c r="P4" s="8">
        <f>_xlfn.XLOOKUP($A4,'SQL extract'!$B$2:$B$365,'SQL extract'!$F$2:$F$365,0)</f>
        <v>11800527.880000001</v>
      </c>
      <c r="Q4" s="10">
        <f t="shared" si="3"/>
        <v>0</v>
      </c>
      <c r="R4" s="5">
        <v>0</v>
      </c>
      <c r="S4" s="5">
        <v>100</v>
      </c>
      <c r="T4" s="5">
        <v>15766146.630000001</v>
      </c>
      <c r="U4" s="5">
        <v>15766146.630000001</v>
      </c>
      <c r="V4" s="5">
        <v>0</v>
      </c>
      <c r="W4" s="5">
        <v>25.152699999999999</v>
      </c>
      <c r="X4" s="4" t="s">
        <v>391</v>
      </c>
      <c r="Y4" s="4" t="s">
        <v>398</v>
      </c>
      <c r="Z4" s="4" t="s">
        <v>399</v>
      </c>
    </row>
    <row r="5" spans="1:26" hidden="1" x14ac:dyDescent="0.25">
      <c r="A5" s="2" t="s">
        <v>45</v>
      </c>
      <c r="B5" s="2" t="s">
        <v>400</v>
      </c>
      <c r="C5" s="2" t="s">
        <v>390</v>
      </c>
      <c r="D5" s="7">
        <v>8620079.1899999995</v>
      </c>
      <c r="E5" s="8">
        <f>_xlfn.XLOOKUP($A5,'SQL extract'!$B$2:$B$365,'SQL extract'!$C$2:$C$365,0)</f>
        <v>8620079.1899999995</v>
      </c>
      <c r="F5" s="6">
        <f t="shared" si="0"/>
        <v>0</v>
      </c>
      <c r="G5" s="7">
        <v>6654953.6600000001</v>
      </c>
      <c r="H5" s="8">
        <f>_xlfn.XLOOKUP($A5,'SQL extract'!$B$2:$B$365,'SQL extract'!$D$2:$D$365,0)</f>
        <v>6654953.6600000001</v>
      </c>
      <c r="I5" s="10">
        <f t="shared" si="1"/>
        <v>0</v>
      </c>
      <c r="J5" s="3">
        <v>1618545.43</v>
      </c>
      <c r="K5" s="7">
        <v>2691268.36</v>
      </c>
      <c r="L5" s="8">
        <f>_xlfn.XLOOKUP($A5,'SQL extract'!$B$2:$B$365,'SQL extract'!$E$2:$E$365,0)</f>
        <v>2691268.36</v>
      </c>
      <c r="M5" s="10">
        <f t="shared" si="2"/>
        <v>0</v>
      </c>
      <c r="N5" s="3">
        <v>2691268.36</v>
      </c>
      <c r="O5" s="7">
        <v>6383040.6900000004</v>
      </c>
      <c r="P5" s="8">
        <f>_xlfn.XLOOKUP($A5,'SQL extract'!$B$2:$B$365,'SQL extract'!$F$2:$F$365,0)</f>
        <v>6383040.6900000004</v>
      </c>
      <c r="Q5" s="10">
        <f t="shared" si="3"/>
        <v>0</v>
      </c>
      <c r="R5" s="3">
        <v>-271912.96999999997</v>
      </c>
      <c r="S5" s="3">
        <v>42.162700000000001</v>
      </c>
      <c r="T5" s="3">
        <v>3634458.1286419998</v>
      </c>
      <c r="U5" s="3">
        <v>7157544.3300000001</v>
      </c>
      <c r="V5" s="3">
        <v>-3523086.2009999999</v>
      </c>
      <c r="W5" s="3">
        <v>25.9514</v>
      </c>
      <c r="X5" s="2"/>
      <c r="Y5" s="2" t="s">
        <v>401</v>
      </c>
      <c r="Z5" s="2" t="s">
        <v>402</v>
      </c>
    </row>
    <row r="6" spans="1:26" hidden="1" x14ac:dyDescent="0.25">
      <c r="A6" s="2" t="s">
        <v>224</v>
      </c>
      <c r="B6" s="2" t="s">
        <v>403</v>
      </c>
      <c r="C6" s="2" t="s">
        <v>390</v>
      </c>
      <c r="D6" s="7">
        <v>8676955</v>
      </c>
      <c r="E6" s="8">
        <f>_xlfn.XLOOKUP($A6,'SQL extract'!$B$2:$B$365,'SQL extract'!$C$2:$C$365,0)</f>
        <v>8676955</v>
      </c>
      <c r="F6" s="6">
        <f t="shared" si="0"/>
        <v>0</v>
      </c>
      <c r="G6" s="7">
        <v>6460027.25</v>
      </c>
      <c r="H6" s="8">
        <f>_xlfn.XLOOKUP($A6,'SQL extract'!$B$2:$B$365,'SQL extract'!$D$2:$D$365,0)</f>
        <v>6460027.25</v>
      </c>
      <c r="I6" s="10">
        <f t="shared" si="1"/>
        <v>0</v>
      </c>
      <c r="J6" s="3">
        <v>3235440.29</v>
      </c>
      <c r="K6" s="7">
        <v>3995216.52</v>
      </c>
      <c r="L6" s="8">
        <f>_xlfn.XLOOKUP($A6,'SQL extract'!$B$2:$B$365,'SQL extract'!$E$2:$E$365,0)</f>
        <v>3995216.52</v>
      </c>
      <c r="M6" s="10">
        <f t="shared" si="2"/>
        <v>0</v>
      </c>
      <c r="N6" s="3">
        <v>3999144.07</v>
      </c>
      <c r="O6" s="7">
        <v>6208958.6399999997</v>
      </c>
      <c r="P6" s="8">
        <f>_xlfn.XLOOKUP($A6,'SQL extract'!$B$2:$B$365,'SQL extract'!$F$2:$F$365,0)</f>
        <v>6208958.6399999997</v>
      </c>
      <c r="Q6" s="10">
        <f t="shared" si="3"/>
        <v>0</v>
      </c>
      <c r="R6" s="3">
        <v>-251068.61</v>
      </c>
      <c r="S6" s="3">
        <v>64.3459</v>
      </c>
      <c r="T6" s="3">
        <v>5583264.7873449996</v>
      </c>
      <c r="U6" s="3">
        <v>5974482.9000000004</v>
      </c>
      <c r="V6" s="3">
        <v>-391218.11300000001</v>
      </c>
      <c r="W6" s="3">
        <v>28.443100000000001</v>
      </c>
      <c r="X6" s="2" t="s">
        <v>404</v>
      </c>
      <c r="Y6" s="2" t="s">
        <v>405</v>
      </c>
      <c r="Z6" s="2" t="s">
        <v>406</v>
      </c>
    </row>
    <row r="7" spans="1:26" hidden="1" x14ac:dyDescent="0.25">
      <c r="A7" s="4" t="s">
        <v>156</v>
      </c>
      <c r="B7" s="4" t="s">
        <v>407</v>
      </c>
      <c r="C7" s="4" t="s">
        <v>390</v>
      </c>
      <c r="D7" s="9">
        <v>6925260</v>
      </c>
      <c r="E7" s="8">
        <f>_xlfn.XLOOKUP($A7,'SQL extract'!$B$2:$B$365,'SQL extract'!$C$2:$C$365,0)</f>
        <v>6925260</v>
      </c>
      <c r="F7" s="6">
        <f t="shared" si="0"/>
        <v>0</v>
      </c>
      <c r="G7" s="9">
        <v>5392136.5800000001</v>
      </c>
      <c r="H7" s="8">
        <f>_xlfn.XLOOKUP($A7,'SQL extract'!$B$2:$B$365,'SQL extract'!$D$2:$D$365,0)</f>
        <v>5392136.5800000001</v>
      </c>
      <c r="I7" s="10">
        <f t="shared" si="1"/>
        <v>0</v>
      </c>
      <c r="J7" s="5">
        <v>260</v>
      </c>
      <c r="K7" s="9">
        <v>660</v>
      </c>
      <c r="L7" s="8">
        <f>_xlfn.XLOOKUP($A7,'SQL extract'!$B$2:$B$365,'SQL extract'!$E$2:$E$365,0)</f>
        <v>660</v>
      </c>
      <c r="M7" s="10">
        <f t="shared" si="2"/>
        <v>0</v>
      </c>
      <c r="N7" s="5">
        <v>660</v>
      </c>
      <c r="O7" s="9">
        <v>5392536.5800000001</v>
      </c>
      <c r="P7" s="8">
        <f>_xlfn.XLOOKUP($A7,'SQL extract'!$B$2:$B$365,'SQL extract'!$F$2:$F$365,0)</f>
        <v>5392536.5800000001</v>
      </c>
      <c r="Q7" s="10">
        <f t="shared" si="3"/>
        <v>0</v>
      </c>
      <c r="R7" s="5">
        <v>400</v>
      </c>
      <c r="S7" s="5">
        <v>1.2200000000000001E-2</v>
      </c>
      <c r="T7" s="5">
        <v>844.88171999999997</v>
      </c>
      <c r="U7" s="5">
        <v>687767.25</v>
      </c>
      <c r="V7" s="5">
        <v>-686922.36800000002</v>
      </c>
      <c r="W7" s="5">
        <v>22.132300000000001</v>
      </c>
      <c r="X7" s="4" t="s">
        <v>391</v>
      </c>
      <c r="Y7" s="4" t="s">
        <v>398</v>
      </c>
      <c r="Z7" s="4" t="s">
        <v>408</v>
      </c>
    </row>
    <row r="8" spans="1:26" hidden="1" x14ac:dyDescent="0.25">
      <c r="A8" s="2" t="s">
        <v>90</v>
      </c>
      <c r="B8" s="2" t="s">
        <v>409</v>
      </c>
      <c r="C8" s="2" t="s">
        <v>395</v>
      </c>
      <c r="D8" s="7">
        <v>4361066.82</v>
      </c>
      <c r="E8" s="8">
        <f>_xlfn.XLOOKUP($A8,'SQL extract'!$B$2:$B$365,'SQL extract'!$C$2:$C$365,0)</f>
        <v>4361066.82</v>
      </c>
      <c r="F8" s="6">
        <f t="shared" si="0"/>
        <v>0</v>
      </c>
      <c r="G8" s="7">
        <v>4679248.91</v>
      </c>
      <c r="H8" s="8">
        <f>_xlfn.XLOOKUP($A8,'SQL extract'!$B$2:$B$365,'SQL extract'!$D$2:$D$365,0)</f>
        <v>4679248.91</v>
      </c>
      <c r="I8" s="10">
        <f t="shared" si="1"/>
        <v>0</v>
      </c>
      <c r="J8" s="3">
        <v>4564034.83</v>
      </c>
      <c r="K8" s="7">
        <v>4586244.67</v>
      </c>
      <c r="L8" s="8">
        <f>_xlfn.XLOOKUP($A8,'SQL extract'!$B$2:$B$365,'SQL extract'!$E$2:$E$365,0)</f>
        <v>4586244.67</v>
      </c>
      <c r="M8" s="10">
        <f t="shared" si="2"/>
        <v>0</v>
      </c>
      <c r="N8" s="3">
        <v>4586244.67</v>
      </c>
      <c r="O8" s="7">
        <v>4593618.33</v>
      </c>
      <c r="P8" s="8">
        <f>_xlfn.XLOOKUP($A8,'SQL extract'!$B$2:$B$365,'SQL extract'!$F$2:$F$365,0)</f>
        <v>4593618.33</v>
      </c>
      <c r="Q8" s="10">
        <f t="shared" si="3"/>
        <v>0</v>
      </c>
      <c r="R8" s="3">
        <v>-85630.58</v>
      </c>
      <c r="S8" s="3">
        <v>99.839399999999998</v>
      </c>
      <c r="T8" s="3">
        <v>4354062.9466869999</v>
      </c>
      <c r="U8" s="3">
        <v>4361066.82</v>
      </c>
      <c r="V8" s="3">
        <v>-7003.8729999999996</v>
      </c>
      <c r="W8" s="3">
        <v>-5.3323999999999998</v>
      </c>
      <c r="X8" s="2" t="s">
        <v>404</v>
      </c>
      <c r="Y8" s="2" t="s">
        <v>392</v>
      </c>
      <c r="Z8" s="2" t="s">
        <v>410</v>
      </c>
    </row>
    <row r="9" spans="1:26" hidden="1" x14ac:dyDescent="0.25">
      <c r="A9" s="4" t="s">
        <v>153</v>
      </c>
      <c r="B9" s="4" t="s">
        <v>411</v>
      </c>
      <c r="C9" s="4" t="s">
        <v>390</v>
      </c>
      <c r="D9" s="9">
        <v>6291977.7999999998</v>
      </c>
      <c r="E9" s="8">
        <f>_xlfn.XLOOKUP($A9,'SQL extract'!$B$2:$B$365,'SQL extract'!$C$2:$C$365,0)</f>
        <v>6291977.7999999998</v>
      </c>
      <c r="F9" s="6">
        <f t="shared" si="0"/>
        <v>0</v>
      </c>
      <c r="G9" s="9">
        <v>4461601.5999999996</v>
      </c>
      <c r="H9" s="8">
        <f>_xlfn.XLOOKUP($A9,'SQL extract'!$B$2:$B$365,'SQL extract'!$D$2:$D$365,0)</f>
        <v>4461601.5999999996</v>
      </c>
      <c r="I9" s="10">
        <f t="shared" si="1"/>
        <v>0</v>
      </c>
      <c r="J9" s="5">
        <v>4454816.54</v>
      </c>
      <c r="K9" s="9">
        <v>4491229.43</v>
      </c>
      <c r="L9" s="8">
        <f>_xlfn.XLOOKUP($A9,'SQL extract'!$B$2:$B$365,'SQL extract'!$E$2:$E$365,0)</f>
        <v>4491229.43</v>
      </c>
      <c r="M9" s="10">
        <f t="shared" si="2"/>
        <v>0</v>
      </c>
      <c r="N9" s="5">
        <v>4491229.43</v>
      </c>
      <c r="O9" s="9">
        <v>4491229.43</v>
      </c>
      <c r="P9" s="8">
        <f>_xlfn.XLOOKUP($A9,'SQL extract'!$B$2:$B$365,'SQL extract'!$F$2:$F$365,0)</f>
        <v>4491229.43</v>
      </c>
      <c r="Q9" s="10">
        <f t="shared" si="3"/>
        <v>0</v>
      </c>
      <c r="R9" s="5">
        <v>0</v>
      </c>
      <c r="S9" s="5">
        <v>100</v>
      </c>
      <c r="T9" s="5">
        <v>6291977.7999999998</v>
      </c>
      <c r="U9" s="5">
        <v>6291977.7999999998</v>
      </c>
      <c r="V9" s="5">
        <v>0</v>
      </c>
      <c r="W9" s="5">
        <v>28.619700000000002</v>
      </c>
      <c r="X9" s="4" t="s">
        <v>412</v>
      </c>
      <c r="Y9" s="4" t="s">
        <v>392</v>
      </c>
      <c r="Z9" s="4" t="s">
        <v>413</v>
      </c>
    </row>
    <row r="10" spans="1:26" hidden="1" x14ac:dyDescent="0.25">
      <c r="A10" s="4" t="s">
        <v>49</v>
      </c>
      <c r="B10" s="4" t="s">
        <v>414</v>
      </c>
      <c r="C10" s="4" t="s">
        <v>390</v>
      </c>
      <c r="D10" s="9">
        <v>5371130.5499999998</v>
      </c>
      <c r="E10" s="8">
        <f>_xlfn.XLOOKUP($A10,'SQL extract'!$B$2:$B$365,'SQL extract'!$C$2:$C$365,0)</f>
        <v>5371130.5499999998</v>
      </c>
      <c r="F10" s="6">
        <f t="shared" si="0"/>
        <v>0</v>
      </c>
      <c r="G10" s="9">
        <v>4365054</v>
      </c>
      <c r="H10" s="8">
        <f>_xlfn.XLOOKUP($A10,'SQL extract'!$B$2:$B$365,'SQL extract'!$D$2:$D$365,0)</f>
        <v>4365054</v>
      </c>
      <c r="I10" s="10">
        <f t="shared" si="1"/>
        <v>0</v>
      </c>
      <c r="J10" s="5">
        <v>4336209.17</v>
      </c>
      <c r="K10" s="9">
        <v>4382383.7300000004</v>
      </c>
      <c r="L10" s="8">
        <f>_xlfn.XLOOKUP($A10,'SQL extract'!$B$2:$B$365,'SQL extract'!$E$2:$E$365,0)</f>
        <v>4382383.7300000004</v>
      </c>
      <c r="M10" s="10">
        <f t="shared" si="2"/>
        <v>0</v>
      </c>
      <c r="N10" s="5">
        <v>4382383.7300000004</v>
      </c>
      <c r="O10" s="9">
        <v>4382383.7300000004</v>
      </c>
      <c r="P10" s="8">
        <f>_xlfn.XLOOKUP($A10,'SQL extract'!$B$2:$B$365,'SQL extract'!$F$2:$F$365,0)</f>
        <v>4382383.7300000004</v>
      </c>
      <c r="Q10" s="10">
        <f t="shared" si="3"/>
        <v>0</v>
      </c>
      <c r="R10" s="5">
        <v>0</v>
      </c>
      <c r="S10" s="5">
        <v>100</v>
      </c>
      <c r="T10" s="5">
        <v>5371130.5499999998</v>
      </c>
      <c r="U10" s="5">
        <v>5371130.5499999998</v>
      </c>
      <c r="V10" s="5">
        <v>0</v>
      </c>
      <c r="W10" s="5">
        <v>18.4085</v>
      </c>
      <c r="X10" s="4" t="s">
        <v>404</v>
      </c>
      <c r="Y10" s="4" t="s">
        <v>415</v>
      </c>
      <c r="Z10" s="4" t="s">
        <v>416</v>
      </c>
    </row>
    <row r="11" spans="1:26" x14ac:dyDescent="0.25">
      <c r="A11" s="2" t="s">
        <v>14</v>
      </c>
      <c r="B11" s="2" t="s">
        <v>417</v>
      </c>
      <c r="C11" s="2" t="s">
        <v>390</v>
      </c>
      <c r="D11" s="7">
        <v>5388579.2000000002</v>
      </c>
      <c r="E11" s="8">
        <f>_xlfn.XLOOKUP($A11,'SQL extract'!$B$2:$B$365,'SQL extract'!$C$2:$C$365,0)</f>
        <v>5388579.2000000002</v>
      </c>
      <c r="F11" s="6">
        <f t="shared" si="0"/>
        <v>0</v>
      </c>
      <c r="G11" s="7">
        <v>4024259.57</v>
      </c>
      <c r="H11" s="8">
        <f>_xlfn.XLOOKUP($A11,'SQL extract'!$B$2:$B$365,'SQL extract'!$D$2:$D$365,0)</f>
        <v>4024259.57</v>
      </c>
      <c r="I11" s="10">
        <f t="shared" si="1"/>
        <v>0</v>
      </c>
      <c r="J11" s="3">
        <v>3898933.57</v>
      </c>
      <c r="K11" s="7">
        <v>3898933.57</v>
      </c>
      <c r="L11" s="8">
        <f>_xlfn.XLOOKUP($A11,'SQL extract'!$B$2:$B$365,'SQL extract'!$E$2:$E$365,0)</f>
        <v>3898933.57</v>
      </c>
      <c r="M11" s="10">
        <f t="shared" si="2"/>
        <v>0</v>
      </c>
      <c r="N11" s="3">
        <v>3898933.57</v>
      </c>
      <c r="O11" s="7">
        <v>3898933.57</v>
      </c>
      <c r="P11" s="8">
        <f>_xlfn.XLOOKUP($A11,'SQL extract'!$B$2:$B$365,'SQL extract'!$F$2:$F$365,0)</f>
        <v>3898933.57</v>
      </c>
      <c r="Q11" s="10">
        <f t="shared" si="3"/>
        <v>0</v>
      </c>
      <c r="R11" s="3">
        <v>-125326</v>
      </c>
      <c r="S11" s="3">
        <v>100</v>
      </c>
      <c r="T11" s="3">
        <v>5388579.2000000002</v>
      </c>
      <c r="U11" s="3">
        <v>5388579.2000000002</v>
      </c>
      <c r="V11" s="3">
        <v>0</v>
      </c>
      <c r="W11" s="3">
        <v>27.644400000000001</v>
      </c>
      <c r="X11" s="2" t="s">
        <v>391</v>
      </c>
      <c r="Y11" s="2" t="s">
        <v>398</v>
      </c>
      <c r="Z11" s="2" t="s">
        <v>393</v>
      </c>
    </row>
    <row r="12" spans="1:26" hidden="1" x14ac:dyDescent="0.25">
      <c r="A12" s="4" t="s">
        <v>187</v>
      </c>
      <c r="B12" s="4" t="s">
        <v>418</v>
      </c>
      <c r="C12" s="4" t="s">
        <v>395</v>
      </c>
      <c r="D12" s="9">
        <v>3411530.95</v>
      </c>
      <c r="E12" s="8">
        <f>_xlfn.XLOOKUP($A12,'SQL extract'!$B$2:$B$365,'SQL extract'!$C$2:$C$365,0)</f>
        <v>3411530.95</v>
      </c>
      <c r="F12" s="6">
        <f t="shared" si="0"/>
        <v>0</v>
      </c>
      <c r="G12" s="9">
        <v>2450574.9300000002</v>
      </c>
      <c r="H12" s="8">
        <f>_xlfn.XLOOKUP($A12,'SQL extract'!$B$2:$B$365,'SQL extract'!$D$2:$D$365,0)</f>
        <v>2450574.9300000002</v>
      </c>
      <c r="I12" s="10">
        <f t="shared" si="1"/>
        <v>0</v>
      </c>
      <c r="J12" s="5">
        <v>1347006.01</v>
      </c>
      <c r="K12" s="9">
        <v>3632818.73</v>
      </c>
      <c r="L12" s="8">
        <f>_xlfn.XLOOKUP($A12,'SQL extract'!$B$2:$B$365,'SQL extract'!$E$2:$E$365,0)</f>
        <v>3632818.73</v>
      </c>
      <c r="M12" s="10">
        <f t="shared" si="2"/>
        <v>0</v>
      </c>
      <c r="N12" s="5">
        <v>3647395.34</v>
      </c>
      <c r="O12" s="9">
        <v>3796574.93</v>
      </c>
      <c r="P12" s="8">
        <f>_xlfn.XLOOKUP($A12,'SQL extract'!$B$2:$B$365,'SQL extract'!$F$2:$F$365,0)</f>
        <v>3796574.93</v>
      </c>
      <c r="Q12" s="10">
        <f t="shared" si="3"/>
        <v>0</v>
      </c>
      <c r="R12" s="5">
        <v>149179.59</v>
      </c>
      <c r="S12" s="5">
        <v>95.686700000000002</v>
      </c>
      <c r="T12" s="5">
        <v>3264381.3855340001</v>
      </c>
      <c r="U12" s="5">
        <v>3025412</v>
      </c>
      <c r="V12" s="5">
        <v>238969.386</v>
      </c>
      <c r="W12" s="5">
        <v>-11.2865</v>
      </c>
      <c r="X12" s="4" t="s">
        <v>419</v>
      </c>
      <c r="Y12" s="4" t="s">
        <v>420</v>
      </c>
      <c r="Z12" s="4" t="s">
        <v>410</v>
      </c>
    </row>
    <row r="13" spans="1:26" hidden="1" x14ac:dyDescent="0.25">
      <c r="A13" s="2" t="s">
        <v>77</v>
      </c>
      <c r="B13" s="2" t="s">
        <v>421</v>
      </c>
      <c r="C13" s="2" t="s">
        <v>395</v>
      </c>
      <c r="D13" s="7">
        <v>3489797.25</v>
      </c>
      <c r="E13" s="8">
        <f>_xlfn.XLOOKUP($A13,'SQL extract'!$B$2:$B$365,'SQL extract'!$C$2:$C$365,0)</f>
        <v>3489797.25</v>
      </c>
      <c r="F13" s="6">
        <f t="shared" si="0"/>
        <v>0</v>
      </c>
      <c r="G13" s="7">
        <v>3584413.57</v>
      </c>
      <c r="H13" s="8">
        <f>_xlfn.XLOOKUP($A13,'SQL extract'!$B$2:$B$365,'SQL extract'!$D$2:$D$365,0)</f>
        <v>3584413.57</v>
      </c>
      <c r="I13" s="10">
        <f t="shared" si="1"/>
        <v>0</v>
      </c>
      <c r="J13" s="3">
        <v>3522950.03</v>
      </c>
      <c r="K13" s="7">
        <v>3539769.79</v>
      </c>
      <c r="L13" s="8">
        <f>_xlfn.XLOOKUP($A13,'SQL extract'!$B$2:$B$365,'SQL extract'!$E$2:$E$365,0)</f>
        <v>3539769.79</v>
      </c>
      <c r="M13" s="10">
        <f t="shared" si="2"/>
        <v>0</v>
      </c>
      <c r="N13" s="3">
        <v>3539769.79</v>
      </c>
      <c r="O13" s="7">
        <v>3539769.79</v>
      </c>
      <c r="P13" s="8">
        <f>_xlfn.XLOOKUP($A13,'SQL extract'!$B$2:$B$365,'SQL extract'!$F$2:$F$365,0)</f>
        <v>3539769.79</v>
      </c>
      <c r="Q13" s="10">
        <f t="shared" si="3"/>
        <v>0</v>
      </c>
      <c r="R13" s="3">
        <v>-44643.78</v>
      </c>
      <c r="S13" s="3">
        <v>100</v>
      </c>
      <c r="T13" s="3">
        <v>3489797.25</v>
      </c>
      <c r="U13" s="3">
        <v>3489797.25</v>
      </c>
      <c r="V13" s="3">
        <v>0</v>
      </c>
      <c r="W13" s="3">
        <v>-1.4319</v>
      </c>
      <c r="X13" s="2" t="s">
        <v>404</v>
      </c>
      <c r="Y13" s="2" t="s">
        <v>420</v>
      </c>
      <c r="Z13" s="2" t="s">
        <v>410</v>
      </c>
    </row>
    <row r="14" spans="1:26" hidden="1" x14ac:dyDescent="0.25">
      <c r="A14" s="4" t="s">
        <v>16</v>
      </c>
      <c r="B14" s="4" t="s">
        <v>422</v>
      </c>
      <c r="C14" s="4" t="s">
        <v>390</v>
      </c>
      <c r="D14" s="9">
        <v>4845808.25</v>
      </c>
      <c r="E14" s="8">
        <f>_xlfn.XLOOKUP($A14,'SQL extract'!$B$2:$B$365,'SQL extract'!$C$2:$C$365,0)</f>
        <v>4845808.25</v>
      </c>
      <c r="F14" s="6">
        <f t="shared" si="0"/>
        <v>0</v>
      </c>
      <c r="G14" s="9">
        <v>3372745.91</v>
      </c>
      <c r="H14" s="8">
        <f>_xlfn.XLOOKUP($A14,'SQL extract'!$B$2:$B$365,'SQL extract'!$D$2:$D$365,0)</f>
        <v>3372745.91</v>
      </c>
      <c r="I14" s="10">
        <f t="shared" si="1"/>
        <v>0</v>
      </c>
      <c r="J14" s="5">
        <v>624</v>
      </c>
      <c r="K14" s="9">
        <v>2588.34</v>
      </c>
      <c r="L14" s="8">
        <f>_xlfn.XLOOKUP($A14,'SQL extract'!$B$2:$B$365,'SQL extract'!$E$2:$E$365,0)</f>
        <v>2588.34</v>
      </c>
      <c r="M14" s="10">
        <f t="shared" si="2"/>
        <v>0</v>
      </c>
      <c r="N14" s="5">
        <v>2588.34</v>
      </c>
      <c r="O14" s="9">
        <v>3374424.91</v>
      </c>
      <c r="P14" s="8">
        <f>_xlfn.XLOOKUP($A14,'SQL extract'!$B$2:$B$365,'SQL extract'!$F$2:$F$365,0)</f>
        <v>3374424.91</v>
      </c>
      <c r="Q14" s="10">
        <f t="shared" si="3"/>
        <v>0</v>
      </c>
      <c r="R14" s="5">
        <v>1679</v>
      </c>
      <c r="S14" s="5">
        <v>7.6700000000000004E-2</v>
      </c>
      <c r="T14" s="5">
        <v>3716.7349279999999</v>
      </c>
      <c r="U14" s="5">
        <v>484580.8</v>
      </c>
      <c r="V14" s="5">
        <v>-480864.065</v>
      </c>
      <c r="W14" s="5">
        <v>30.364000000000001</v>
      </c>
      <c r="X14" s="4" t="s">
        <v>391</v>
      </c>
      <c r="Y14" s="4" t="s">
        <v>423</v>
      </c>
      <c r="Z14" s="4" t="s">
        <v>424</v>
      </c>
    </row>
    <row r="15" spans="1:26" hidden="1" x14ac:dyDescent="0.25">
      <c r="A15" s="2" t="s">
        <v>30</v>
      </c>
      <c r="B15" s="2" t="s">
        <v>425</v>
      </c>
      <c r="C15" s="2" t="s">
        <v>390</v>
      </c>
      <c r="D15" s="7">
        <v>4783964.8600000003</v>
      </c>
      <c r="E15" s="8">
        <f>_xlfn.XLOOKUP($A15,'SQL extract'!$B$2:$B$365,'SQL extract'!$C$2:$C$365,0)</f>
        <v>4783964.8600000003</v>
      </c>
      <c r="F15" s="6">
        <f t="shared" si="0"/>
        <v>0</v>
      </c>
      <c r="G15" s="7">
        <v>3873227.4</v>
      </c>
      <c r="H15" s="8">
        <f>_xlfn.XLOOKUP($A15,'SQL extract'!$B$2:$B$365,'SQL extract'!$D$2:$D$365,0)</f>
        <v>3873227.4</v>
      </c>
      <c r="I15" s="10">
        <f t="shared" si="1"/>
        <v>0</v>
      </c>
      <c r="J15" s="3">
        <v>1199235.46</v>
      </c>
      <c r="K15" s="7">
        <v>3052009.78</v>
      </c>
      <c r="L15" s="8">
        <f>_xlfn.XLOOKUP($A15,'SQL extract'!$B$2:$B$365,'SQL extract'!$E$2:$E$365,0)</f>
        <v>3052009.78</v>
      </c>
      <c r="M15" s="10">
        <f t="shared" si="2"/>
        <v>0</v>
      </c>
      <c r="N15" s="3">
        <v>3106102.92</v>
      </c>
      <c r="O15" s="7">
        <v>3052009.78</v>
      </c>
      <c r="P15" s="8">
        <f>_xlfn.XLOOKUP($A15,'SQL extract'!$B$2:$B$365,'SQL extract'!$F$2:$F$365,0)</f>
        <v>3052009.78</v>
      </c>
      <c r="Q15" s="10">
        <f t="shared" si="3"/>
        <v>0</v>
      </c>
      <c r="R15" s="3">
        <v>-821217.62</v>
      </c>
      <c r="S15" s="3">
        <v>100</v>
      </c>
      <c r="T15" s="3">
        <v>4783964.8600000003</v>
      </c>
      <c r="U15" s="3">
        <v>4783964.84</v>
      </c>
      <c r="V15" s="3">
        <v>0.02</v>
      </c>
      <c r="W15" s="3">
        <v>36.203299999999999</v>
      </c>
      <c r="X15" s="2" t="s">
        <v>404</v>
      </c>
      <c r="Y15" s="2" t="s">
        <v>401</v>
      </c>
      <c r="Z15" s="2" t="s">
        <v>426</v>
      </c>
    </row>
    <row r="16" spans="1:26" hidden="1" x14ac:dyDescent="0.25">
      <c r="A16" s="2" t="s">
        <v>26</v>
      </c>
      <c r="B16" s="2" t="s">
        <v>427</v>
      </c>
      <c r="C16" s="2" t="s">
        <v>395</v>
      </c>
      <c r="D16" s="7">
        <v>2956208.99</v>
      </c>
      <c r="E16" s="8">
        <f>_xlfn.XLOOKUP($A16,'SQL extract'!$B$2:$B$365,'SQL extract'!$C$2:$C$365,0)</f>
        <v>2956208.99</v>
      </c>
      <c r="F16" s="6">
        <f t="shared" si="0"/>
        <v>0</v>
      </c>
      <c r="G16" s="7">
        <v>3033525.99</v>
      </c>
      <c r="H16" s="8">
        <f>_xlfn.XLOOKUP($A16,'SQL extract'!$B$2:$B$365,'SQL extract'!$D$2:$D$365,0)</f>
        <v>3033525.99</v>
      </c>
      <c r="I16" s="10">
        <f t="shared" si="1"/>
        <v>0</v>
      </c>
      <c r="J16" s="3">
        <v>3034683.54</v>
      </c>
      <c r="K16" s="7">
        <v>3049851.96</v>
      </c>
      <c r="L16" s="8">
        <f>_xlfn.XLOOKUP($A16,'SQL extract'!$B$2:$B$365,'SQL extract'!$E$2:$E$365,0)</f>
        <v>3049851.96</v>
      </c>
      <c r="M16" s="10">
        <f t="shared" si="2"/>
        <v>0</v>
      </c>
      <c r="N16" s="3">
        <v>3049851.96</v>
      </c>
      <c r="O16" s="7">
        <v>3037673.17</v>
      </c>
      <c r="P16" s="8">
        <f>_xlfn.XLOOKUP($A16,'SQL extract'!$B$2:$B$365,'SQL extract'!$F$2:$F$365,0)</f>
        <v>3037673.17</v>
      </c>
      <c r="Q16" s="10">
        <f t="shared" si="3"/>
        <v>0</v>
      </c>
      <c r="R16" s="3">
        <v>-12178.79</v>
      </c>
      <c r="S16" s="3">
        <v>100.40089999999999</v>
      </c>
      <c r="T16" s="3">
        <v>2968060.431841</v>
      </c>
      <c r="U16" s="3">
        <v>2931338.99</v>
      </c>
      <c r="V16" s="3">
        <v>36721.442000000003</v>
      </c>
      <c r="W16" s="3">
        <v>-2.7555999999999998</v>
      </c>
      <c r="X16" s="2" t="s">
        <v>412</v>
      </c>
      <c r="Y16" s="2" t="s">
        <v>392</v>
      </c>
      <c r="Z16" s="2" t="s">
        <v>393</v>
      </c>
    </row>
    <row r="17" spans="1:26" hidden="1" x14ac:dyDescent="0.25">
      <c r="A17" s="4" t="s">
        <v>188</v>
      </c>
      <c r="B17" s="4" t="s">
        <v>428</v>
      </c>
      <c r="C17" s="4" t="s">
        <v>395</v>
      </c>
      <c r="D17" s="9">
        <v>3121358.75</v>
      </c>
      <c r="E17" s="8">
        <f>_xlfn.XLOOKUP($A17,'SQL extract'!$B$2:$B$365,'SQL extract'!$C$2:$C$365,0)</f>
        <v>3121358.75</v>
      </c>
      <c r="F17" s="6">
        <f t="shared" si="0"/>
        <v>0</v>
      </c>
      <c r="G17" s="9">
        <v>2972104.57</v>
      </c>
      <c r="H17" s="8">
        <f>_xlfn.XLOOKUP($A17,'SQL extract'!$B$2:$B$365,'SQL extract'!$D$2:$D$365,0)</f>
        <v>2972104.57</v>
      </c>
      <c r="I17" s="10">
        <f t="shared" si="1"/>
        <v>0</v>
      </c>
      <c r="J17" s="5">
        <v>2932089</v>
      </c>
      <c r="K17" s="9">
        <v>3006774.03</v>
      </c>
      <c r="L17" s="8">
        <f>_xlfn.XLOOKUP($A17,'SQL extract'!$B$2:$B$365,'SQL extract'!$E$2:$E$365,0)</f>
        <v>3006774.03</v>
      </c>
      <c r="M17" s="10">
        <f t="shared" si="2"/>
        <v>0</v>
      </c>
      <c r="N17" s="5">
        <v>3006774.03</v>
      </c>
      <c r="O17" s="9">
        <v>3034533.73</v>
      </c>
      <c r="P17" s="8">
        <f>_xlfn.XLOOKUP($A17,'SQL extract'!$B$2:$B$365,'SQL extract'!$F$2:$F$365,0)</f>
        <v>3034533.73</v>
      </c>
      <c r="Q17" s="10">
        <f t="shared" si="3"/>
        <v>0</v>
      </c>
      <c r="R17" s="5">
        <v>27759.7</v>
      </c>
      <c r="S17" s="5">
        <v>99.0852</v>
      </c>
      <c r="T17" s="5">
        <v>3092804.5601550001</v>
      </c>
      <c r="U17" s="5">
        <v>3121358.75</v>
      </c>
      <c r="V17" s="5">
        <v>-28554.19</v>
      </c>
      <c r="W17" s="5">
        <v>2.7816000000000001</v>
      </c>
      <c r="X17" s="4" t="s">
        <v>404</v>
      </c>
      <c r="Y17" s="4" t="s">
        <v>392</v>
      </c>
      <c r="Z17" s="4" t="s">
        <v>410</v>
      </c>
    </row>
    <row r="18" spans="1:26" hidden="1" x14ac:dyDescent="0.25">
      <c r="A18" s="4" t="s">
        <v>266</v>
      </c>
      <c r="B18" s="4" t="s">
        <v>429</v>
      </c>
      <c r="C18" s="4" t="s">
        <v>390</v>
      </c>
      <c r="D18" s="9">
        <v>4015671</v>
      </c>
      <c r="E18" s="8">
        <f>_xlfn.XLOOKUP($A18,'SQL extract'!$B$2:$B$365,'SQL extract'!$C$2:$C$365,0)</f>
        <v>4015671</v>
      </c>
      <c r="F18" s="6">
        <f t="shared" si="0"/>
        <v>0</v>
      </c>
      <c r="G18" s="9">
        <v>3029105.66</v>
      </c>
      <c r="H18" s="8">
        <f>_xlfn.XLOOKUP($A18,'SQL extract'!$B$2:$B$365,'SQL extract'!$D$2:$D$365,0)</f>
        <v>3029105.66</v>
      </c>
      <c r="I18" s="10">
        <f t="shared" si="1"/>
        <v>0</v>
      </c>
      <c r="J18" s="5">
        <v>2140332.5099999998</v>
      </c>
      <c r="K18" s="9">
        <v>12722.22</v>
      </c>
      <c r="L18" s="8">
        <f>_xlfn.XLOOKUP($A18,'SQL extract'!$B$2:$B$365,'SQL extract'!$E$2:$E$365,0)</f>
        <v>12722.22</v>
      </c>
      <c r="M18" s="10">
        <f t="shared" si="2"/>
        <v>0</v>
      </c>
      <c r="N18" s="5">
        <v>2137901.94</v>
      </c>
      <c r="O18" s="9">
        <v>3029105.66</v>
      </c>
      <c r="P18" s="8">
        <f>_xlfn.XLOOKUP($A18,'SQL extract'!$B$2:$B$365,'SQL extract'!$F$2:$F$365,0)</f>
        <v>3029105.66</v>
      </c>
      <c r="Q18" s="10">
        <f t="shared" si="3"/>
        <v>0</v>
      </c>
      <c r="R18" s="5">
        <v>0</v>
      </c>
      <c r="S18" s="5">
        <v>0.4199</v>
      </c>
      <c r="T18" s="5">
        <v>16861.802529000001</v>
      </c>
      <c r="U18" s="5">
        <v>0</v>
      </c>
      <c r="V18" s="5">
        <v>16861.803</v>
      </c>
      <c r="W18" s="5">
        <v>24.567799999999998</v>
      </c>
      <c r="X18" s="4"/>
      <c r="Y18" s="4" t="s">
        <v>401</v>
      </c>
      <c r="Z18" s="4" t="s">
        <v>426</v>
      </c>
    </row>
    <row r="19" spans="1:26" hidden="1" x14ac:dyDescent="0.25">
      <c r="A19" s="2" t="s">
        <v>15</v>
      </c>
      <c r="B19" s="2" t="s">
        <v>430</v>
      </c>
      <c r="C19" s="2" t="s">
        <v>390</v>
      </c>
      <c r="D19" s="7">
        <v>4294731.16</v>
      </c>
      <c r="E19" s="8">
        <f>_xlfn.XLOOKUP($A19,'SQL extract'!$B$2:$B$365,'SQL extract'!$C$2:$C$365,0)</f>
        <v>4294731.16</v>
      </c>
      <c r="F19" s="6">
        <f t="shared" si="0"/>
        <v>0</v>
      </c>
      <c r="G19" s="7">
        <v>3647648.71</v>
      </c>
      <c r="H19" s="8">
        <f>_xlfn.XLOOKUP($A19,'SQL extract'!$B$2:$B$365,'SQL extract'!$D$2:$D$365,0)</f>
        <v>3647648.71</v>
      </c>
      <c r="I19" s="10">
        <f t="shared" si="1"/>
        <v>0</v>
      </c>
      <c r="J19" s="3">
        <v>3028078.6</v>
      </c>
      <c r="K19" s="7">
        <v>3018958.49</v>
      </c>
      <c r="L19" s="8">
        <f>_xlfn.XLOOKUP($A19,'SQL extract'!$B$2:$B$365,'SQL extract'!$E$2:$E$365,0)</f>
        <v>3018958.49</v>
      </c>
      <c r="M19" s="10">
        <f t="shared" si="2"/>
        <v>0</v>
      </c>
      <c r="N19" s="3">
        <v>3253638.07</v>
      </c>
      <c r="O19" s="7">
        <v>3018958.49</v>
      </c>
      <c r="P19" s="8">
        <f>_xlfn.XLOOKUP($A19,'SQL extract'!$B$2:$B$365,'SQL extract'!$F$2:$F$365,0)</f>
        <v>3018958.49</v>
      </c>
      <c r="Q19" s="10">
        <f t="shared" si="3"/>
        <v>0</v>
      </c>
      <c r="R19" s="3">
        <v>-628690.22</v>
      </c>
      <c r="S19" s="3">
        <v>100</v>
      </c>
      <c r="T19" s="3">
        <v>4294731.16</v>
      </c>
      <c r="U19" s="3">
        <v>4434952.92</v>
      </c>
      <c r="V19" s="3">
        <v>-140221.76000000001</v>
      </c>
      <c r="W19" s="3">
        <v>29.705500000000001</v>
      </c>
      <c r="X19" s="2" t="s">
        <v>404</v>
      </c>
      <c r="Y19" s="2" t="s">
        <v>423</v>
      </c>
      <c r="Z19" s="2" t="s">
        <v>424</v>
      </c>
    </row>
    <row r="20" spans="1:26" hidden="1" x14ac:dyDescent="0.25">
      <c r="A20" s="2" t="s">
        <v>182</v>
      </c>
      <c r="B20" s="2" t="s">
        <v>431</v>
      </c>
      <c r="C20" s="2" t="s">
        <v>395</v>
      </c>
      <c r="D20" s="7">
        <v>4414904.45</v>
      </c>
      <c r="E20" s="8">
        <f>_xlfn.XLOOKUP($A20,'SQL extract'!$B$2:$B$365,'SQL extract'!$C$2:$C$365,0)</f>
        <v>4414904.45</v>
      </c>
      <c r="F20" s="6">
        <f t="shared" si="0"/>
        <v>0</v>
      </c>
      <c r="G20" s="7">
        <v>2827868.96</v>
      </c>
      <c r="H20" s="8">
        <f>_xlfn.XLOOKUP($A20,'SQL extract'!$B$2:$B$365,'SQL extract'!$D$2:$D$365,0)</f>
        <v>2827868.96</v>
      </c>
      <c r="I20" s="10">
        <f t="shared" si="1"/>
        <v>0</v>
      </c>
      <c r="J20" s="3">
        <v>2708928.8</v>
      </c>
      <c r="K20" s="7">
        <v>2808886.18</v>
      </c>
      <c r="L20" s="8">
        <f>_xlfn.XLOOKUP($A20,'SQL extract'!$B$2:$B$365,'SQL extract'!$E$2:$E$365,0)</f>
        <v>2808886.18</v>
      </c>
      <c r="M20" s="10">
        <f t="shared" si="2"/>
        <v>0</v>
      </c>
      <c r="N20" s="3">
        <v>2811224.21</v>
      </c>
      <c r="O20" s="7">
        <v>2823386.96</v>
      </c>
      <c r="P20" s="8">
        <f>_xlfn.XLOOKUP($A20,'SQL extract'!$B$2:$B$365,'SQL extract'!$F$2:$F$365,0)</f>
        <v>2823386.96</v>
      </c>
      <c r="Q20" s="10">
        <f t="shared" si="3"/>
        <v>0</v>
      </c>
      <c r="R20" s="3">
        <v>-4482</v>
      </c>
      <c r="S20" s="3">
        <v>99.486400000000003</v>
      </c>
      <c r="T20" s="3">
        <v>4392229.5007450003</v>
      </c>
      <c r="U20" s="3">
        <v>4414364.45</v>
      </c>
      <c r="V20" s="3">
        <v>-22134.949000000001</v>
      </c>
      <c r="W20" s="3">
        <v>36.048699999999997</v>
      </c>
      <c r="X20" s="2" t="s">
        <v>419</v>
      </c>
      <c r="Y20" s="2" t="s">
        <v>420</v>
      </c>
      <c r="Z20" s="2" t="s">
        <v>410</v>
      </c>
    </row>
    <row r="21" spans="1:26" hidden="1" x14ac:dyDescent="0.25">
      <c r="A21" s="4" t="s">
        <v>195</v>
      </c>
      <c r="B21" s="4" t="s">
        <v>432</v>
      </c>
      <c r="C21" s="4" t="s">
        <v>395</v>
      </c>
      <c r="D21" s="9">
        <v>2975535.21</v>
      </c>
      <c r="E21" s="8">
        <f>_xlfn.XLOOKUP($A21,'SQL extract'!$B$2:$B$365,'SQL extract'!$C$2:$C$365,0)</f>
        <v>2975535.21</v>
      </c>
      <c r="F21" s="6">
        <f t="shared" si="0"/>
        <v>0</v>
      </c>
      <c r="G21" s="9">
        <v>2459147.16</v>
      </c>
      <c r="H21" s="8">
        <f>_xlfn.XLOOKUP($A21,'SQL extract'!$B$2:$B$365,'SQL extract'!$D$2:$D$365,0)</f>
        <v>2459147.16</v>
      </c>
      <c r="I21" s="10">
        <f t="shared" si="1"/>
        <v>0</v>
      </c>
      <c r="J21" s="5">
        <v>737243.46</v>
      </c>
      <c r="K21" s="9">
        <v>2732422.11</v>
      </c>
      <c r="L21" s="8">
        <f>_xlfn.XLOOKUP($A21,'SQL extract'!$B$2:$B$365,'SQL extract'!$E$2:$E$365,0)</f>
        <v>2732422.11</v>
      </c>
      <c r="M21" s="10">
        <f t="shared" si="2"/>
        <v>0</v>
      </c>
      <c r="N21" s="5">
        <v>2732422.11</v>
      </c>
      <c r="O21" s="9">
        <v>2794897.5</v>
      </c>
      <c r="P21" s="8">
        <f>_xlfn.XLOOKUP($A21,'SQL extract'!$B$2:$B$365,'SQL extract'!$F$2:$F$365,0)</f>
        <v>2794897.5</v>
      </c>
      <c r="Q21" s="10">
        <f t="shared" si="3"/>
        <v>0</v>
      </c>
      <c r="R21" s="5">
        <v>62475.39</v>
      </c>
      <c r="S21" s="5">
        <v>97.764600000000002</v>
      </c>
      <c r="T21" s="5">
        <v>2909020.0959160002</v>
      </c>
      <c r="U21" s="5">
        <v>2629160.21</v>
      </c>
      <c r="V21" s="5">
        <v>279859.886</v>
      </c>
      <c r="W21" s="5">
        <v>6.0707000000000004</v>
      </c>
      <c r="X21" s="4" t="s">
        <v>419</v>
      </c>
      <c r="Y21" s="4" t="s">
        <v>392</v>
      </c>
      <c r="Z21" s="4" t="s">
        <v>410</v>
      </c>
    </row>
    <row r="22" spans="1:26" hidden="1" x14ac:dyDescent="0.25">
      <c r="A22" s="2" t="s">
        <v>89</v>
      </c>
      <c r="B22" s="2" t="s">
        <v>433</v>
      </c>
      <c r="C22" s="2" t="s">
        <v>395</v>
      </c>
      <c r="D22" s="7">
        <v>3198945.18</v>
      </c>
      <c r="E22" s="8">
        <f>_xlfn.XLOOKUP($A22,'SQL extract'!$B$2:$B$365,'SQL extract'!$C$2:$C$365,0)</f>
        <v>3198945.18</v>
      </c>
      <c r="F22" s="6">
        <f t="shared" si="0"/>
        <v>0</v>
      </c>
      <c r="G22" s="7">
        <v>2773758.83</v>
      </c>
      <c r="H22" s="8">
        <f>_xlfn.XLOOKUP($A22,'SQL extract'!$B$2:$B$365,'SQL extract'!$D$2:$D$365,0)</f>
        <v>2773758.83</v>
      </c>
      <c r="I22" s="10">
        <f t="shared" si="1"/>
        <v>0</v>
      </c>
      <c r="J22" s="3">
        <v>2667979.58</v>
      </c>
      <c r="K22" s="7">
        <v>2722048.71</v>
      </c>
      <c r="L22" s="8">
        <f>_xlfn.XLOOKUP($A22,'SQL extract'!$B$2:$B$365,'SQL extract'!$E$2:$E$365,0)</f>
        <v>2722048.71</v>
      </c>
      <c r="M22" s="10">
        <f t="shared" si="2"/>
        <v>0</v>
      </c>
      <c r="N22" s="3">
        <v>2722048.71</v>
      </c>
      <c r="O22" s="7">
        <v>2771944.8</v>
      </c>
      <c r="P22" s="8">
        <f>_xlfn.XLOOKUP($A22,'SQL extract'!$B$2:$B$365,'SQL extract'!$F$2:$F$365,0)</f>
        <v>2771944.8</v>
      </c>
      <c r="Q22" s="10">
        <f t="shared" si="3"/>
        <v>0</v>
      </c>
      <c r="R22" s="3">
        <v>-1814.03</v>
      </c>
      <c r="S22" s="3">
        <v>98.1999</v>
      </c>
      <c r="T22" s="3">
        <v>3141360.9678150001</v>
      </c>
      <c r="U22" s="3">
        <v>3198945.18</v>
      </c>
      <c r="V22" s="3">
        <v>-57584.212</v>
      </c>
      <c r="W22" s="3">
        <v>13.348100000000001</v>
      </c>
      <c r="X22" s="2" t="s">
        <v>404</v>
      </c>
      <c r="Y22" s="2" t="s">
        <v>392</v>
      </c>
      <c r="Z22" s="2" t="s">
        <v>410</v>
      </c>
    </row>
    <row r="23" spans="1:26" hidden="1" x14ac:dyDescent="0.25">
      <c r="A23" s="4" t="s">
        <v>157</v>
      </c>
      <c r="B23" s="4" t="s">
        <v>434</v>
      </c>
      <c r="C23" s="4" t="s">
        <v>390</v>
      </c>
      <c r="D23" s="9">
        <v>3404080</v>
      </c>
      <c r="E23" s="8">
        <f>_xlfn.XLOOKUP($A23,'SQL extract'!$B$2:$B$365,'SQL extract'!$C$2:$C$365,0)</f>
        <v>3404080</v>
      </c>
      <c r="F23" s="6">
        <f t="shared" si="0"/>
        <v>0</v>
      </c>
      <c r="G23" s="9">
        <v>2650530.39</v>
      </c>
      <c r="H23" s="8">
        <f>_xlfn.XLOOKUP($A23,'SQL extract'!$B$2:$B$365,'SQL extract'!$D$2:$D$365,0)</f>
        <v>2650530.39</v>
      </c>
      <c r="I23" s="10">
        <f t="shared" si="1"/>
        <v>0</v>
      </c>
      <c r="J23" s="5">
        <v>1214717.53</v>
      </c>
      <c r="K23" s="9">
        <v>1050</v>
      </c>
      <c r="L23" s="8">
        <f>_xlfn.XLOOKUP($A23,'SQL extract'!$B$2:$B$365,'SQL extract'!$E$2:$E$365,0)</f>
        <v>1050</v>
      </c>
      <c r="M23" s="10">
        <f t="shared" si="2"/>
        <v>0</v>
      </c>
      <c r="N23" s="5">
        <v>1215767.53</v>
      </c>
      <c r="O23" s="9">
        <v>2651580.39</v>
      </c>
      <c r="P23" s="8">
        <f>_xlfn.XLOOKUP($A23,'SQL extract'!$B$2:$B$365,'SQL extract'!$F$2:$F$365,0)</f>
        <v>2651580.39</v>
      </c>
      <c r="Q23" s="10">
        <f t="shared" si="3"/>
        <v>0</v>
      </c>
      <c r="R23" s="5">
        <v>1050</v>
      </c>
      <c r="S23" s="5">
        <v>3.95E-2</v>
      </c>
      <c r="T23" s="5">
        <v>1344.6116</v>
      </c>
      <c r="U23" s="5">
        <v>342957</v>
      </c>
      <c r="V23" s="5">
        <v>-341612.38799999998</v>
      </c>
      <c r="W23" s="5">
        <v>22.105799999999999</v>
      </c>
      <c r="X23" s="4"/>
      <c r="Y23" s="4" t="s">
        <v>398</v>
      </c>
      <c r="Z23" s="4" t="s">
        <v>408</v>
      </c>
    </row>
    <row r="24" spans="1:26" hidden="1" x14ac:dyDescent="0.25">
      <c r="A24" s="4" t="s">
        <v>78</v>
      </c>
      <c r="B24" s="4" t="s">
        <v>435</v>
      </c>
      <c r="C24" s="4" t="s">
        <v>395</v>
      </c>
      <c r="D24" s="9">
        <v>3961809.41</v>
      </c>
      <c r="E24" s="8">
        <f>_xlfn.XLOOKUP($A24,'SQL extract'!$B$2:$B$365,'SQL extract'!$C$2:$C$365,0)</f>
        <v>3961809.41</v>
      </c>
      <c r="F24" s="6">
        <f t="shared" si="0"/>
        <v>0</v>
      </c>
      <c r="G24" s="9">
        <v>2604263.79</v>
      </c>
      <c r="H24" s="8">
        <f>_xlfn.XLOOKUP($A24,'SQL extract'!$B$2:$B$365,'SQL extract'!$D$2:$D$365,0)</f>
        <v>2604263.79</v>
      </c>
      <c r="I24" s="10">
        <f t="shared" si="1"/>
        <v>0</v>
      </c>
      <c r="J24" s="5">
        <v>2539201.5099999998</v>
      </c>
      <c r="K24" s="9">
        <v>2617834.0699999998</v>
      </c>
      <c r="L24" s="8">
        <f>_xlfn.XLOOKUP($A24,'SQL extract'!$B$2:$B$365,'SQL extract'!$E$2:$E$365,0)</f>
        <v>2617834.0699999998</v>
      </c>
      <c r="M24" s="10">
        <f t="shared" si="2"/>
        <v>0</v>
      </c>
      <c r="N24" s="5">
        <v>2618019.0699999998</v>
      </c>
      <c r="O24" s="9">
        <v>2621786.91</v>
      </c>
      <c r="P24" s="8">
        <f>_xlfn.XLOOKUP($A24,'SQL extract'!$B$2:$B$365,'SQL extract'!$F$2:$F$365,0)</f>
        <v>2621786.91</v>
      </c>
      <c r="Q24" s="10">
        <f t="shared" si="3"/>
        <v>0</v>
      </c>
      <c r="R24" s="5">
        <v>3767.84</v>
      </c>
      <c r="S24" s="5">
        <v>99.849199999999996</v>
      </c>
      <c r="T24" s="5">
        <v>3955835.00141</v>
      </c>
      <c r="U24" s="5">
        <v>3961809.41</v>
      </c>
      <c r="V24" s="5">
        <v>-5974.4089999999997</v>
      </c>
      <c r="W24" s="5">
        <v>33.823399999999999</v>
      </c>
      <c r="X24" s="4" t="s">
        <v>436</v>
      </c>
      <c r="Y24" s="4" t="s">
        <v>420</v>
      </c>
      <c r="Z24" s="4" t="s">
        <v>410</v>
      </c>
    </row>
    <row r="25" spans="1:26" hidden="1" x14ac:dyDescent="0.25">
      <c r="A25" s="4" t="s">
        <v>196</v>
      </c>
      <c r="B25" s="4" t="s">
        <v>437</v>
      </c>
      <c r="C25" s="4" t="s">
        <v>395</v>
      </c>
      <c r="D25" s="9">
        <v>3117014.38</v>
      </c>
      <c r="E25" s="8">
        <f>_xlfn.XLOOKUP($A25,'SQL extract'!$B$2:$B$365,'SQL extract'!$C$2:$C$365,0)</f>
        <v>3117014.38</v>
      </c>
      <c r="F25" s="6">
        <f t="shared" si="0"/>
        <v>0</v>
      </c>
      <c r="G25" s="9">
        <v>2549789.6800000002</v>
      </c>
      <c r="H25" s="8">
        <f>_xlfn.XLOOKUP($A25,'SQL extract'!$B$2:$B$365,'SQL extract'!$D$2:$D$365,0)</f>
        <v>2549789.6800000002</v>
      </c>
      <c r="I25" s="10">
        <f t="shared" si="1"/>
        <v>0</v>
      </c>
      <c r="J25" s="5">
        <v>442080.52</v>
      </c>
      <c r="K25" s="9">
        <v>2514312.36</v>
      </c>
      <c r="L25" s="8">
        <f>_xlfn.XLOOKUP($A25,'SQL extract'!$B$2:$B$365,'SQL extract'!$E$2:$E$365,0)</f>
        <v>2514312.36</v>
      </c>
      <c r="M25" s="10">
        <f t="shared" si="2"/>
        <v>0</v>
      </c>
      <c r="N25" s="5">
        <v>2515233.0299999998</v>
      </c>
      <c r="O25" s="9">
        <v>2552733.79</v>
      </c>
      <c r="P25" s="8">
        <f>_xlfn.XLOOKUP($A25,'SQL extract'!$B$2:$B$365,'SQL extract'!$F$2:$F$365,0)</f>
        <v>2552733.79</v>
      </c>
      <c r="Q25" s="10">
        <f t="shared" si="3"/>
        <v>0</v>
      </c>
      <c r="R25" s="5">
        <v>2944.11</v>
      </c>
      <c r="S25" s="5">
        <v>98.494799999999998</v>
      </c>
      <c r="T25" s="5">
        <v>3070097.0795519999</v>
      </c>
      <c r="U25" s="5">
        <v>3117014.85</v>
      </c>
      <c r="V25" s="5">
        <v>-46917.77</v>
      </c>
      <c r="W25" s="5">
        <v>18.103200000000001</v>
      </c>
      <c r="X25" s="4" t="s">
        <v>436</v>
      </c>
      <c r="Y25" s="4" t="s">
        <v>392</v>
      </c>
      <c r="Z25" s="4" t="s">
        <v>410</v>
      </c>
    </row>
    <row r="26" spans="1:26" hidden="1" x14ac:dyDescent="0.25">
      <c r="A26" s="4" t="s">
        <v>338</v>
      </c>
      <c r="B26" s="4" t="s">
        <v>438</v>
      </c>
      <c r="C26" s="4" t="s">
        <v>395</v>
      </c>
      <c r="D26" s="9">
        <v>3016286</v>
      </c>
      <c r="E26" s="8">
        <f>_xlfn.XLOOKUP($A26,'SQL extract'!$B$2:$B$365,'SQL extract'!$C$2:$C$365,0)</f>
        <v>3016286</v>
      </c>
      <c r="F26" s="6">
        <f t="shared" si="0"/>
        <v>0</v>
      </c>
      <c r="G26" s="9">
        <v>2351048.1800000002</v>
      </c>
      <c r="H26" s="8">
        <f>_xlfn.XLOOKUP($A26,'SQL extract'!$B$2:$B$365,'SQL extract'!$D$2:$D$365,0)</f>
        <v>2351048.1800000002</v>
      </c>
      <c r="I26" s="10">
        <f t="shared" si="1"/>
        <v>0</v>
      </c>
      <c r="J26" s="5">
        <v>1209193.68</v>
      </c>
      <c r="K26" s="9">
        <v>1584200.14</v>
      </c>
      <c r="L26" s="8">
        <f>_xlfn.XLOOKUP($A26,'SQL extract'!$B$2:$B$365,'SQL extract'!$E$2:$E$365,0)</f>
        <v>1584200.14</v>
      </c>
      <c r="M26" s="10">
        <f t="shared" si="2"/>
        <v>0</v>
      </c>
      <c r="N26" s="5">
        <v>2004878.1</v>
      </c>
      <c r="O26" s="9">
        <v>2351048.1800000002</v>
      </c>
      <c r="P26" s="8">
        <f>_xlfn.XLOOKUP($A26,'SQL extract'!$B$2:$B$365,'SQL extract'!$F$2:$F$365,0)</f>
        <v>2351048.1800000002</v>
      </c>
      <c r="Q26" s="10">
        <f t="shared" si="3"/>
        <v>0</v>
      </c>
      <c r="R26" s="5">
        <v>0</v>
      </c>
      <c r="S26" s="5">
        <v>67.3827</v>
      </c>
      <c r="T26" s="5">
        <v>2032454.946522</v>
      </c>
      <c r="U26" s="5">
        <v>469246.2</v>
      </c>
      <c r="V26" s="5">
        <v>1563208.747</v>
      </c>
      <c r="W26" s="5">
        <v>22.0548</v>
      </c>
      <c r="X26" s="4"/>
      <c r="Y26" s="4" t="s">
        <v>420</v>
      </c>
      <c r="Z26" s="4" t="s">
        <v>439</v>
      </c>
    </row>
    <row r="27" spans="1:26" hidden="1" x14ac:dyDescent="0.25">
      <c r="A27" s="2" t="s">
        <v>74</v>
      </c>
      <c r="B27" s="2" t="s">
        <v>440</v>
      </c>
      <c r="C27" s="2" t="s">
        <v>395</v>
      </c>
      <c r="D27" s="7">
        <v>2491922.67</v>
      </c>
      <c r="E27" s="8">
        <f>_xlfn.XLOOKUP($A27,'SQL extract'!$B$2:$B$365,'SQL extract'!$C$2:$C$365,0)</f>
        <v>2491922.67</v>
      </c>
      <c r="F27" s="6">
        <f t="shared" si="0"/>
        <v>0</v>
      </c>
      <c r="G27" s="7">
        <v>2327818.21</v>
      </c>
      <c r="H27" s="8">
        <f>_xlfn.XLOOKUP($A27,'SQL extract'!$B$2:$B$365,'SQL extract'!$D$2:$D$365,0)</f>
        <v>2327818.21</v>
      </c>
      <c r="I27" s="10">
        <f t="shared" si="1"/>
        <v>0</v>
      </c>
      <c r="J27" s="3">
        <v>2253904.91</v>
      </c>
      <c r="K27" s="7">
        <v>2262608.4500000002</v>
      </c>
      <c r="L27" s="8">
        <f>_xlfn.XLOOKUP($A27,'SQL extract'!$B$2:$B$365,'SQL extract'!$E$2:$E$365,0)</f>
        <v>2262608.4500000002</v>
      </c>
      <c r="M27" s="10">
        <f t="shared" si="2"/>
        <v>0</v>
      </c>
      <c r="N27" s="3">
        <v>2262608.4500000002</v>
      </c>
      <c r="O27" s="7">
        <v>2320826.36</v>
      </c>
      <c r="P27" s="8">
        <f>_xlfn.XLOOKUP($A27,'SQL extract'!$B$2:$B$365,'SQL extract'!$F$2:$F$365,0)</f>
        <v>2320826.36</v>
      </c>
      <c r="Q27" s="10">
        <f t="shared" si="3"/>
        <v>0</v>
      </c>
      <c r="R27" s="3">
        <v>-6991.85</v>
      </c>
      <c r="S27" s="3">
        <v>97.491500000000002</v>
      </c>
      <c r="T27" s="3">
        <v>2429412.7898229999</v>
      </c>
      <c r="U27" s="3">
        <v>2491922.67</v>
      </c>
      <c r="V27" s="3">
        <v>-62509.88</v>
      </c>
      <c r="W27" s="3">
        <v>6.8659999999999997</v>
      </c>
      <c r="X27" s="2" t="s">
        <v>412</v>
      </c>
      <c r="Y27" s="2" t="s">
        <v>392</v>
      </c>
      <c r="Z27" s="2" t="s">
        <v>413</v>
      </c>
    </row>
    <row r="28" spans="1:26" hidden="1" x14ac:dyDescent="0.25">
      <c r="A28" s="4" t="s">
        <v>352</v>
      </c>
      <c r="B28" s="4" t="s">
        <v>441</v>
      </c>
      <c r="C28" s="4" t="s">
        <v>395</v>
      </c>
      <c r="D28" s="9">
        <v>2926398</v>
      </c>
      <c r="E28" s="8">
        <f>_xlfn.XLOOKUP($A28,'SQL extract'!$B$2:$B$365,'SQL extract'!$C$2:$C$365,0)</f>
        <v>2926398</v>
      </c>
      <c r="F28" s="6">
        <f t="shared" si="0"/>
        <v>0</v>
      </c>
      <c r="G28" s="9">
        <v>2284393.9</v>
      </c>
      <c r="H28" s="8">
        <f>_xlfn.XLOOKUP($A28,'SQL extract'!$B$2:$B$365,'SQL extract'!$D$2:$D$365,0)</f>
        <v>2284393.9</v>
      </c>
      <c r="I28" s="10">
        <f t="shared" si="1"/>
        <v>0</v>
      </c>
      <c r="J28" s="5">
        <v>0</v>
      </c>
      <c r="K28" s="9">
        <v>0</v>
      </c>
      <c r="L28" s="8">
        <f>_xlfn.XLOOKUP($A28,'SQL extract'!$B$2:$B$365,'SQL extract'!$E$2:$E$365,0)</f>
        <v>0</v>
      </c>
      <c r="M28" s="10">
        <f t="shared" si="2"/>
        <v>0</v>
      </c>
      <c r="N28" s="5">
        <v>0</v>
      </c>
      <c r="O28" s="9">
        <v>2284393.9</v>
      </c>
      <c r="P28" s="8">
        <f>_xlfn.XLOOKUP($A28,'SQL extract'!$B$2:$B$365,'SQL extract'!$F$2:$F$365,0)</f>
        <v>2284393.9</v>
      </c>
      <c r="Q28" s="10">
        <f t="shared" si="3"/>
        <v>0</v>
      </c>
      <c r="R28" s="5">
        <v>0</v>
      </c>
      <c r="S28" s="5">
        <v>0</v>
      </c>
      <c r="T28" s="5">
        <v>0</v>
      </c>
      <c r="U28" s="5">
        <v>344156.55</v>
      </c>
      <c r="V28" s="5">
        <v>-344156.55</v>
      </c>
      <c r="W28" s="5">
        <v>21.938300000000002</v>
      </c>
      <c r="X28" s="4"/>
      <c r="Y28" s="4" t="s">
        <v>420</v>
      </c>
      <c r="Z28" s="4" t="s">
        <v>439</v>
      </c>
    </row>
    <row r="29" spans="1:26" hidden="1" x14ac:dyDescent="0.25">
      <c r="A29" s="2" t="s">
        <v>192</v>
      </c>
      <c r="B29" s="2" t="s">
        <v>442</v>
      </c>
      <c r="C29" s="2" t="s">
        <v>395</v>
      </c>
      <c r="D29" s="7">
        <v>2898651.25</v>
      </c>
      <c r="E29" s="8">
        <f>_xlfn.XLOOKUP($A29,'SQL extract'!$B$2:$B$365,'SQL extract'!$C$2:$C$365,0)</f>
        <v>2898651.25</v>
      </c>
      <c r="F29" s="6">
        <f t="shared" si="0"/>
        <v>0</v>
      </c>
      <c r="G29" s="7">
        <v>2422262.13</v>
      </c>
      <c r="H29" s="8">
        <f>_xlfn.XLOOKUP($A29,'SQL extract'!$B$2:$B$365,'SQL extract'!$D$2:$D$365,0)</f>
        <v>2422262.13</v>
      </c>
      <c r="I29" s="10">
        <f t="shared" si="1"/>
        <v>0</v>
      </c>
      <c r="J29" s="3">
        <v>445643.63</v>
      </c>
      <c r="K29" s="7">
        <v>2271149.34</v>
      </c>
      <c r="L29" s="8">
        <f>_xlfn.XLOOKUP($A29,'SQL extract'!$B$2:$B$365,'SQL extract'!$E$2:$E$365,0)</f>
        <v>2271149.34</v>
      </c>
      <c r="M29" s="10">
        <f t="shared" si="2"/>
        <v>0</v>
      </c>
      <c r="N29" s="3">
        <v>2271149.34</v>
      </c>
      <c r="O29" s="7">
        <v>2279149.34</v>
      </c>
      <c r="P29" s="8">
        <f>_xlfn.XLOOKUP($A29,'SQL extract'!$B$2:$B$365,'SQL extract'!$F$2:$F$365,0)</f>
        <v>2279149.34</v>
      </c>
      <c r="Q29" s="10">
        <f t="shared" si="3"/>
        <v>0</v>
      </c>
      <c r="R29" s="3">
        <v>-143112.79</v>
      </c>
      <c r="S29" s="3">
        <v>99.648899999999998</v>
      </c>
      <c r="T29" s="3">
        <v>2888474.085461</v>
      </c>
      <c r="U29" s="3">
        <v>2583451</v>
      </c>
      <c r="V29" s="3">
        <v>305023.08500000002</v>
      </c>
      <c r="W29" s="3">
        <v>21.372</v>
      </c>
      <c r="X29" s="2" t="s">
        <v>419</v>
      </c>
      <c r="Y29" s="2" t="s">
        <v>420</v>
      </c>
      <c r="Z29" s="2" t="s">
        <v>410</v>
      </c>
    </row>
    <row r="30" spans="1:26" hidden="1" x14ac:dyDescent="0.25">
      <c r="A30" s="2" t="s">
        <v>179</v>
      </c>
      <c r="B30" s="2" t="s">
        <v>443</v>
      </c>
      <c r="C30" s="2" t="s">
        <v>444</v>
      </c>
      <c r="D30" s="7">
        <v>2029544.29</v>
      </c>
      <c r="E30" s="8">
        <f>_xlfn.XLOOKUP($A30,'SQL extract'!$B$2:$B$365,'SQL extract'!$C$2:$C$365,0)</f>
        <v>2029544.29</v>
      </c>
      <c r="F30" s="6">
        <f t="shared" si="0"/>
        <v>0</v>
      </c>
      <c r="G30" s="7">
        <v>2248740.56</v>
      </c>
      <c r="H30" s="8">
        <f>_xlfn.XLOOKUP($A30,'SQL extract'!$B$2:$B$365,'SQL extract'!$D$2:$D$365,0)</f>
        <v>2248740.56</v>
      </c>
      <c r="I30" s="10">
        <f t="shared" si="1"/>
        <v>0</v>
      </c>
      <c r="J30" s="3">
        <v>2238740.56</v>
      </c>
      <c r="K30" s="7">
        <v>2241736.41</v>
      </c>
      <c r="L30" s="8">
        <f>_xlfn.XLOOKUP($A30,'SQL extract'!$B$2:$B$365,'SQL extract'!$E$2:$E$365,0)</f>
        <v>2241736.41</v>
      </c>
      <c r="M30" s="10">
        <f t="shared" si="2"/>
        <v>0</v>
      </c>
      <c r="N30" s="3">
        <v>2241736.41</v>
      </c>
      <c r="O30" s="7">
        <v>2241736.41</v>
      </c>
      <c r="P30" s="8">
        <f>_xlfn.XLOOKUP($A30,'SQL extract'!$B$2:$B$365,'SQL extract'!$F$2:$F$365,0)</f>
        <v>2241736.41</v>
      </c>
      <c r="Q30" s="10">
        <f t="shared" si="3"/>
        <v>0</v>
      </c>
      <c r="R30" s="3">
        <v>-7004.15</v>
      </c>
      <c r="S30" s="3">
        <v>100</v>
      </c>
      <c r="T30" s="3">
        <v>2029544.29</v>
      </c>
      <c r="U30" s="3">
        <v>2029544.29</v>
      </c>
      <c r="V30" s="3">
        <v>0</v>
      </c>
      <c r="W30" s="3">
        <v>-10.4551</v>
      </c>
      <c r="X30" s="2" t="s">
        <v>404</v>
      </c>
      <c r="Y30" s="2" t="s">
        <v>420</v>
      </c>
      <c r="Z30" s="2" t="s">
        <v>445</v>
      </c>
    </row>
    <row r="31" spans="1:26" hidden="1" x14ac:dyDescent="0.25">
      <c r="A31" s="4" t="s">
        <v>34</v>
      </c>
      <c r="B31" s="4" t="s">
        <v>446</v>
      </c>
      <c r="C31" s="4" t="s">
        <v>390</v>
      </c>
      <c r="D31" s="9">
        <v>2917253.28</v>
      </c>
      <c r="E31" s="8">
        <f>_xlfn.XLOOKUP($A31,'SQL extract'!$B$2:$B$365,'SQL extract'!$C$2:$C$365,0)</f>
        <v>2917253.28</v>
      </c>
      <c r="F31" s="6">
        <f t="shared" si="0"/>
        <v>0</v>
      </c>
      <c r="G31" s="9">
        <v>2222325.94</v>
      </c>
      <c r="H31" s="8">
        <f>_xlfn.XLOOKUP($A31,'SQL extract'!$B$2:$B$365,'SQL extract'!$D$2:$D$365,0)</f>
        <v>2222325.94</v>
      </c>
      <c r="I31" s="10">
        <f t="shared" si="1"/>
        <v>0</v>
      </c>
      <c r="J31" s="5">
        <v>2222325.94</v>
      </c>
      <c r="K31" s="9">
        <v>2222325.94</v>
      </c>
      <c r="L31" s="8">
        <f>_xlfn.XLOOKUP($A31,'SQL extract'!$B$2:$B$365,'SQL extract'!$E$2:$E$365,0)</f>
        <v>2222325.94</v>
      </c>
      <c r="M31" s="10">
        <f t="shared" si="2"/>
        <v>0</v>
      </c>
      <c r="N31" s="5">
        <v>2222325.94</v>
      </c>
      <c r="O31" s="9">
        <v>2222325.94</v>
      </c>
      <c r="P31" s="8">
        <f>_xlfn.XLOOKUP($A31,'SQL extract'!$B$2:$B$365,'SQL extract'!$F$2:$F$365,0)</f>
        <v>2222325.94</v>
      </c>
      <c r="Q31" s="10">
        <f t="shared" si="3"/>
        <v>0</v>
      </c>
      <c r="R31" s="5">
        <v>0</v>
      </c>
      <c r="S31" s="5">
        <v>100</v>
      </c>
      <c r="T31" s="5">
        <v>2917253.28</v>
      </c>
      <c r="U31" s="5">
        <v>2917253.28</v>
      </c>
      <c r="V31" s="5">
        <v>0</v>
      </c>
      <c r="W31" s="5">
        <v>23.821200000000001</v>
      </c>
      <c r="X31" s="4" t="s">
        <v>404</v>
      </c>
      <c r="Y31" s="4" t="s">
        <v>392</v>
      </c>
      <c r="Z31" s="4" t="s">
        <v>447</v>
      </c>
    </row>
    <row r="32" spans="1:26" hidden="1" x14ac:dyDescent="0.25">
      <c r="A32" s="4" t="s">
        <v>93</v>
      </c>
      <c r="B32" s="4" t="s">
        <v>448</v>
      </c>
      <c r="C32" s="4" t="s">
        <v>395</v>
      </c>
      <c r="D32" s="9">
        <v>2790518.65</v>
      </c>
      <c r="E32" s="8">
        <f>_xlfn.XLOOKUP($A32,'SQL extract'!$B$2:$B$365,'SQL extract'!$C$2:$C$365,0)</f>
        <v>2790518.65</v>
      </c>
      <c r="F32" s="6">
        <f t="shared" si="0"/>
        <v>0</v>
      </c>
      <c r="G32" s="9">
        <v>2200490.13</v>
      </c>
      <c r="H32" s="8">
        <f>_xlfn.XLOOKUP($A32,'SQL extract'!$B$2:$B$365,'SQL extract'!$D$2:$D$365,0)</f>
        <v>2200490.13</v>
      </c>
      <c r="I32" s="10">
        <f t="shared" si="1"/>
        <v>0</v>
      </c>
      <c r="J32" s="5">
        <v>2192459.2599999998</v>
      </c>
      <c r="K32" s="9">
        <v>2192459.2599999998</v>
      </c>
      <c r="L32" s="8">
        <f>_xlfn.XLOOKUP($A32,'SQL extract'!$B$2:$B$365,'SQL extract'!$E$2:$E$365,0)</f>
        <v>2192459.2599999998</v>
      </c>
      <c r="M32" s="10">
        <f t="shared" si="2"/>
        <v>0</v>
      </c>
      <c r="N32" s="5">
        <v>2192459.2599999998</v>
      </c>
      <c r="O32" s="9">
        <v>2200490.13</v>
      </c>
      <c r="P32" s="8">
        <f>_xlfn.XLOOKUP($A32,'SQL extract'!$B$2:$B$365,'SQL extract'!$F$2:$F$365,0)</f>
        <v>2200490.13</v>
      </c>
      <c r="Q32" s="10">
        <f t="shared" si="3"/>
        <v>0</v>
      </c>
      <c r="R32" s="5">
        <v>0</v>
      </c>
      <c r="S32" s="5">
        <v>99.635000000000005</v>
      </c>
      <c r="T32" s="5">
        <v>2780333.2569280001</v>
      </c>
      <c r="U32" s="5">
        <v>2790518.65</v>
      </c>
      <c r="V32" s="5">
        <v>-10185.393</v>
      </c>
      <c r="W32" s="5">
        <v>21.143999999999998</v>
      </c>
      <c r="X32" s="4" t="s">
        <v>404</v>
      </c>
      <c r="Y32" s="4" t="s">
        <v>392</v>
      </c>
      <c r="Z32" s="4" t="s">
        <v>410</v>
      </c>
    </row>
    <row r="33" spans="1:26" hidden="1" x14ac:dyDescent="0.25">
      <c r="A33" s="4" t="s">
        <v>92</v>
      </c>
      <c r="B33" s="4" t="s">
        <v>449</v>
      </c>
      <c r="C33" s="4" t="s">
        <v>395</v>
      </c>
      <c r="D33" s="9">
        <v>3189221.01</v>
      </c>
      <c r="E33" s="8">
        <f>_xlfn.XLOOKUP($A33,'SQL extract'!$B$2:$B$365,'SQL extract'!$C$2:$C$365,0)</f>
        <v>3189221.01</v>
      </c>
      <c r="F33" s="6">
        <f t="shared" si="0"/>
        <v>0</v>
      </c>
      <c r="G33" s="9">
        <v>2156062.85</v>
      </c>
      <c r="H33" s="8">
        <f>_xlfn.XLOOKUP($A33,'SQL extract'!$B$2:$B$365,'SQL extract'!$D$2:$D$365,0)</f>
        <v>2156062.85</v>
      </c>
      <c r="I33" s="10">
        <f t="shared" si="1"/>
        <v>0</v>
      </c>
      <c r="J33" s="5">
        <v>2067371.03</v>
      </c>
      <c r="K33" s="9">
        <v>2100381.2599999998</v>
      </c>
      <c r="L33" s="8">
        <f>_xlfn.XLOOKUP($A33,'SQL extract'!$B$2:$B$365,'SQL extract'!$E$2:$E$365,0)</f>
        <v>2100381.2599999998</v>
      </c>
      <c r="M33" s="10">
        <f t="shared" si="2"/>
        <v>0</v>
      </c>
      <c r="N33" s="5">
        <v>2100381.2599999998</v>
      </c>
      <c r="O33" s="9">
        <v>2156062.85</v>
      </c>
      <c r="P33" s="8">
        <f>_xlfn.XLOOKUP($A33,'SQL extract'!$B$2:$B$365,'SQL extract'!$F$2:$F$365,0)</f>
        <v>2156062.85</v>
      </c>
      <c r="Q33" s="10">
        <f t="shared" si="3"/>
        <v>0</v>
      </c>
      <c r="R33" s="5">
        <v>0</v>
      </c>
      <c r="S33" s="5">
        <v>97.417400000000001</v>
      </c>
      <c r="T33" s="5">
        <v>3106856.1881960002</v>
      </c>
      <c r="U33" s="5">
        <v>3189221.01</v>
      </c>
      <c r="V33" s="5">
        <v>-82364.822</v>
      </c>
      <c r="W33" s="5">
        <v>32.395299999999999</v>
      </c>
      <c r="X33" s="4" t="s">
        <v>404</v>
      </c>
      <c r="Y33" s="4" t="s">
        <v>392</v>
      </c>
      <c r="Z33" s="4" t="s">
        <v>410</v>
      </c>
    </row>
    <row r="34" spans="1:26" hidden="1" x14ac:dyDescent="0.25">
      <c r="A34" s="2" t="s">
        <v>88</v>
      </c>
      <c r="B34" s="2" t="s">
        <v>450</v>
      </c>
      <c r="C34" s="2" t="s">
        <v>395</v>
      </c>
      <c r="D34" s="7">
        <v>2646862.1800000002</v>
      </c>
      <c r="E34" s="8">
        <f>_xlfn.XLOOKUP($A34,'SQL extract'!$B$2:$B$365,'SQL extract'!$C$2:$C$365,0)</f>
        <v>2646862.1800000002</v>
      </c>
      <c r="F34" s="6">
        <f t="shared" si="0"/>
        <v>0</v>
      </c>
      <c r="G34" s="7">
        <v>2117838.14</v>
      </c>
      <c r="H34" s="8">
        <f>_xlfn.XLOOKUP($A34,'SQL extract'!$B$2:$B$365,'SQL extract'!$D$2:$D$365,0)</f>
        <v>2117838.14</v>
      </c>
      <c r="I34" s="10">
        <f t="shared" si="1"/>
        <v>0</v>
      </c>
      <c r="J34" s="3">
        <v>2051333.76</v>
      </c>
      <c r="K34" s="7">
        <v>2059599.53</v>
      </c>
      <c r="L34" s="8">
        <f>_xlfn.XLOOKUP($A34,'SQL extract'!$B$2:$B$365,'SQL extract'!$E$2:$E$365,0)</f>
        <v>2059599.53</v>
      </c>
      <c r="M34" s="10">
        <f t="shared" si="2"/>
        <v>0</v>
      </c>
      <c r="N34" s="3">
        <v>2060800.55</v>
      </c>
      <c r="O34" s="7">
        <v>2085200.14</v>
      </c>
      <c r="P34" s="8">
        <f>_xlfn.XLOOKUP($A34,'SQL extract'!$B$2:$B$365,'SQL extract'!$F$2:$F$365,0)</f>
        <v>2085200.14</v>
      </c>
      <c r="Q34" s="10">
        <f t="shared" si="3"/>
        <v>0</v>
      </c>
      <c r="R34" s="3">
        <v>-32638</v>
      </c>
      <c r="S34" s="3">
        <v>98.772199999999998</v>
      </c>
      <c r="T34" s="3">
        <v>2614364.0061539998</v>
      </c>
      <c r="U34" s="3">
        <v>2646862.1800000002</v>
      </c>
      <c r="V34" s="3">
        <v>-32498.173999999999</v>
      </c>
      <c r="W34" s="3">
        <v>21.219899999999999</v>
      </c>
      <c r="X34" s="2" t="s">
        <v>404</v>
      </c>
      <c r="Y34" s="2" t="s">
        <v>392</v>
      </c>
      <c r="Z34" s="2" t="s">
        <v>410</v>
      </c>
    </row>
    <row r="35" spans="1:26" hidden="1" x14ac:dyDescent="0.25">
      <c r="A35" s="4" t="s">
        <v>24</v>
      </c>
      <c r="B35" s="4" t="s">
        <v>451</v>
      </c>
      <c r="C35" s="4" t="s">
        <v>395</v>
      </c>
      <c r="D35" s="9">
        <v>2129744.11</v>
      </c>
      <c r="E35" s="8">
        <f>_xlfn.XLOOKUP($A35,'SQL extract'!$B$2:$B$365,'SQL extract'!$C$2:$C$365,0)</f>
        <v>2129744.11</v>
      </c>
      <c r="F35" s="6">
        <f t="shared" si="0"/>
        <v>0</v>
      </c>
      <c r="G35" s="9">
        <v>1986634.71</v>
      </c>
      <c r="H35" s="8">
        <f>_xlfn.XLOOKUP($A35,'SQL extract'!$B$2:$B$365,'SQL extract'!$D$2:$D$365,0)</f>
        <v>1986634.71</v>
      </c>
      <c r="I35" s="10">
        <f t="shared" si="1"/>
        <v>0</v>
      </c>
      <c r="J35" s="5">
        <v>1986634.71</v>
      </c>
      <c r="K35" s="9">
        <v>1986634.71</v>
      </c>
      <c r="L35" s="8">
        <f>_xlfn.XLOOKUP($A35,'SQL extract'!$B$2:$B$365,'SQL extract'!$E$2:$E$365,0)</f>
        <v>1986634.71</v>
      </c>
      <c r="M35" s="10">
        <f t="shared" si="2"/>
        <v>0</v>
      </c>
      <c r="N35" s="5">
        <v>1986634.71</v>
      </c>
      <c r="O35" s="9">
        <v>1986634.71</v>
      </c>
      <c r="P35" s="8">
        <f>_xlfn.XLOOKUP($A35,'SQL extract'!$B$2:$B$365,'SQL extract'!$F$2:$F$365,0)</f>
        <v>1986634.71</v>
      </c>
      <c r="Q35" s="10">
        <f t="shared" si="3"/>
        <v>0</v>
      </c>
      <c r="R35" s="5">
        <v>0</v>
      </c>
      <c r="S35" s="5">
        <v>100</v>
      </c>
      <c r="T35" s="5">
        <v>2129744.11</v>
      </c>
      <c r="U35" s="5">
        <v>2004752.11</v>
      </c>
      <c r="V35" s="5">
        <v>124992</v>
      </c>
      <c r="W35" s="5">
        <v>6.7195</v>
      </c>
      <c r="X35" s="4" t="s">
        <v>391</v>
      </c>
      <c r="Y35" s="4" t="s">
        <v>392</v>
      </c>
      <c r="Z35" s="4" t="s">
        <v>413</v>
      </c>
    </row>
    <row r="36" spans="1:26" hidden="1" x14ac:dyDescent="0.25">
      <c r="A36" s="4" t="s">
        <v>298</v>
      </c>
      <c r="B36" s="4" t="s">
        <v>452</v>
      </c>
      <c r="C36" s="4" t="s">
        <v>390</v>
      </c>
      <c r="D36" s="9">
        <v>2694777</v>
      </c>
      <c r="E36" s="8">
        <f>_xlfn.XLOOKUP($A36,'SQL extract'!$B$2:$B$365,'SQL extract'!$C$2:$C$365,0)</f>
        <v>2694777</v>
      </c>
      <c r="F36" s="6">
        <f t="shared" si="0"/>
        <v>0</v>
      </c>
      <c r="G36" s="9">
        <v>1965559.22</v>
      </c>
      <c r="H36" s="8">
        <f>_xlfn.XLOOKUP($A36,'SQL extract'!$B$2:$B$365,'SQL extract'!$D$2:$D$365,0)</f>
        <v>1965559.22</v>
      </c>
      <c r="I36" s="10">
        <f t="shared" si="1"/>
        <v>0</v>
      </c>
      <c r="J36" s="5">
        <v>1156173.28</v>
      </c>
      <c r="K36" s="9">
        <v>4975.78</v>
      </c>
      <c r="L36" s="8">
        <f>_xlfn.XLOOKUP($A36,'SQL extract'!$B$2:$B$365,'SQL extract'!$E$2:$E$365,0)</f>
        <v>4975.78</v>
      </c>
      <c r="M36" s="10">
        <f t="shared" si="2"/>
        <v>0</v>
      </c>
      <c r="N36" s="5">
        <v>1161149.06</v>
      </c>
      <c r="O36" s="9">
        <v>1965559.22</v>
      </c>
      <c r="P36" s="8">
        <f>_xlfn.XLOOKUP($A36,'SQL extract'!$B$2:$B$365,'SQL extract'!$F$2:$F$365,0)</f>
        <v>1965559.22</v>
      </c>
      <c r="Q36" s="10">
        <f t="shared" si="3"/>
        <v>0</v>
      </c>
      <c r="R36" s="5">
        <v>0</v>
      </c>
      <c r="S36" s="5">
        <v>0.25309999999999999</v>
      </c>
      <c r="T36" s="5">
        <v>6820.480587</v>
      </c>
      <c r="U36" s="5">
        <v>340301.55</v>
      </c>
      <c r="V36" s="5">
        <v>-333481.06900000002</v>
      </c>
      <c r="W36" s="5">
        <v>27.060400000000001</v>
      </c>
      <c r="X36" s="4"/>
      <c r="Y36" s="4" t="s">
        <v>453</v>
      </c>
      <c r="Z36" s="4" t="s">
        <v>454</v>
      </c>
    </row>
    <row r="37" spans="1:26" hidden="1" x14ac:dyDescent="0.25">
      <c r="A37" s="2" t="s">
        <v>105</v>
      </c>
      <c r="B37" s="2" t="s">
        <v>455</v>
      </c>
      <c r="C37" s="2" t="s">
        <v>390</v>
      </c>
      <c r="D37" s="7">
        <v>2379290.1800000002</v>
      </c>
      <c r="E37" s="8">
        <f>_xlfn.XLOOKUP($A37,'SQL extract'!$B$2:$B$365,'SQL extract'!$C$2:$C$365,0)</f>
        <v>2379290.1800000002</v>
      </c>
      <c r="F37" s="6">
        <f t="shared" si="0"/>
        <v>0</v>
      </c>
      <c r="G37" s="7">
        <v>2043570.71</v>
      </c>
      <c r="H37" s="8">
        <f>_xlfn.XLOOKUP($A37,'SQL extract'!$B$2:$B$365,'SQL extract'!$D$2:$D$365,0)</f>
        <v>2043570.71</v>
      </c>
      <c r="I37" s="10">
        <f t="shared" si="1"/>
        <v>0</v>
      </c>
      <c r="J37" s="3">
        <v>427411.21</v>
      </c>
      <c r="K37" s="7">
        <v>1946141.05</v>
      </c>
      <c r="L37" s="8">
        <f>_xlfn.XLOOKUP($A37,'SQL extract'!$B$2:$B$365,'SQL extract'!$E$2:$E$365,0)</f>
        <v>1946141.05</v>
      </c>
      <c r="M37" s="10">
        <f t="shared" si="2"/>
        <v>0</v>
      </c>
      <c r="N37" s="3">
        <v>1972515.86</v>
      </c>
      <c r="O37" s="7">
        <v>1951141.05</v>
      </c>
      <c r="P37" s="8">
        <f>_xlfn.XLOOKUP($A37,'SQL extract'!$B$2:$B$365,'SQL extract'!$F$2:$F$365,0)</f>
        <v>1951141.05</v>
      </c>
      <c r="Q37" s="10">
        <f t="shared" si="3"/>
        <v>0</v>
      </c>
      <c r="R37" s="3">
        <v>-92429.66</v>
      </c>
      <c r="S37" s="3">
        <v>99.743700000000004</v>
      </c>
      <c r="T37" s="3">
        <v>2373192.0592689998</v>
      </c>
      <c r="U37" s="3">
        <v>2379290.1800000002</v>
      </c>
      <c r="V37" s="3">
        <v>-6098.1210000000001</v>
      </c>
      <c r="W37" s="3">
        <v>17.994800000000001</v>
      </c>
      <c r="X37" s="2" t="s">
        <v>419</v>
      </c>
      <c r="Y37" s="2" t="s">
        <v>420</v>
      </c>
      <c r="Z37" s="2" t="s">
        <v>456</v>
      </c>
    </row>
    <row r="38" spans="1:26" hidden="1" x14ac:dyDescent="0.25">
      <c r="A38" s="2" t="s">
        <v>173</v>
      </c>
      <c r="B38" s="2" t="s">
        <v>457</v>
      </c>
      <c r="C38" s="2" t="s">
        <v>390</v>
      </c>
      <c r="D38" s="7">
        <v>3339948.78</v>
      </c>
      <c r="E38" s="8">
        <f>_xlfn.XLOOKUP($A38,'SQL extract'!$B$2:$B$365,'SQL extract'!$C$2:$C$365,0)</f>
        <v>3339948.78</v>
      </c>
      <c r="F38" s="6">
        <f t="shared" si="0"/>
        <v>0</v>
      </c>
      <c r="G38" s="7">
        <v>1891912.82</v>
      </c>
      <c r="H38" s="8">
        <f>_xlfn.XLOOKUP($A38,'SQL extract'!$B$2:$B$365,'SQL extract'!$D$2:$D$365,0)</f>
        <v>1891912.82</v>
      </c>
      <c r="I38" s="10">
        <f t="shared" si="1"/>
        <v>0</v>
      </c>
      <c r="J38" s="3">
        <v>1886844.19</v>
      </c>
      <c r="K38" s="7">
        <v>1936649</v>
      </c>
      <c r="L38" s="8">
        <f>_xlfn.XLOOKUP($A38,'SQL extract'!$B$2:$B$365,'SQL extract'!$E$2:$E$365,0)</f>
        <v>1936649</v>
      </c>
      <c r="M38" s="10">
        <f t="shared" si="2"/>
        <v>0</v>
      </c>
      <c r="N38" s="3">
        <v>1945275.65</v>
      </c>
      <c r="O38" s="7">
        <v>1936649</v>
      </c>
      <c r="P38" s="8">
        <f>_xlfn.XLOOKUP($A38,'SQL extract'!$B$2:$B$365,'SQL extract'!$F$2:$F$365,0)</f>
        <v>1936649</v>
      </c>
      <c r="Q38" s="10">
        <f t="shared" si="3"/>
        <v>0</v>
      </c>
      <c r="R38" s="3">
        <v>-8626.65</v>
      </c>
      <c r="S38" s="3">
        <v>100</v>
      </c>
      <c r="T38" s="3">
        <v>3339948.78</v>
      </c>
      <c r="U38" s="3">
        <v>3339948.78</v>
      </c>
      <c r="V38" s="3">
        <v>0</v>
      </c>
      <c r="W38" s="3">
        <v>42.015599999999999</v>
      </c>
      <c r="X38" s="2" t="s">
        <v>391</v>
      </c>
      <c r="Y38" s="2" t="s">
        <v>401</v>
      </c>
      <c r="Z38" s="2" t="s">
        <v>458</v>
      </c>
    </row>
    <row r="39" spans="1:26" hidden="1" x14ac:dyDescent="0.25">
      <c r="A39" s="4" t="s">
        <v>189</v>
      </c>
      <c r="B39" s="4" t="s">
        <v>459</v>
      </c>
      <c r="C39" s="4" t="s">
        <v>395</v>
      </c>
      <c r="D39" s="9">
        <v>2042785</v>
      </c>
      <c r="E39" s="8">
        <f>_xlfn.XLOOKUP($A39,'SQL extract'!$B$2:$B$365,'SQL extract'!$C$2:$C$365,0)</f>
        <v>2042785</v>
      </c>
      <c r="F39" s="6">
        <f t="shared" si="0"/>
        <v>0</v>
      </c>
      <c r="G39" s="9">
        <v>1919634</v>
      </c>
      <c r="H39" s="8">
        <f>_xlfn.XLOOKUP($A39,'SQL extract'!$B$2:$B$365,'SQL extract'!$D$2:$D$365,0)</f>
        <v>1919634</v>
      </c>
      <c r="I39" s="10">
        <f t="shared" si="1"/>
        <v>0</v>
      </c>
      <c r="J39" s="5">
        <v>1917918.47</v>
      </c>
      <c r="K39" s="9">
        <v>1920691.35</v>
      </c>
      <c r="L39" s="8">
        <f>_xlfn.XLOOKUP($A39,'SQL extract'!$B$2:$B$365,'SQL extract'!$E$2:$E$365,0)</f>
        <v>1920691.35</v>
      </c>
      <c r="M39" s="10">
        <f t="shared" si="2"/>
        <v>0</v>
      </c>
      <c r="N39" s="5">
        <v>1920691.35</v>
      </c>
      <c r="O39" s="9">
        <v>1927478</v>
      </c>
      <c r="P39" s="8">
        <f>_xlfn.XLOOKUP($A39,'SQL extract'!$B$2:$B$365,'SQL extract'!$F$2:$F$365,0)</f>
        <v>1927478</v>
      </c>
      <c r="Q39" s="10">
        <f t="shared" si="3"/>
        <v>0</v>
      </c>
      <c r="R39" s="5">
        <v>6786.65</v>
      </c>
      <c r="S39" s="5">
        <v>99.647900000000007</v>
      </c>
      <c r="T39" s="5">
        <v>2035592.3540149999</v>
      </c>
      <c r="U39" s="5">
        <v>2042785</v>
      </c>
      <c r="V39" s="5">
        <v>-7192.6459999999997</v>
      </c>
      <c r="W39" s="5">
        <v>5.6444999999999999</v>
      </c>
      <c r="X39" s="4" t="s">
        <v>404</v>
      </c>
      <c r="Y39" s="4" t="s">
        <v>392</v>
      </c>
      <c r="Z39" s="4" t="s">
        <v>410</v>
      </c>
    </row>
    <row r="40" spans="1:26" hidden="1" x14ac:dyDescent="0.25">
      <c r="A40" s="2" t="s">
        <v>163</v>
      </c>
      <c r="B40" s="2" t="s">
        <v>460</v>
      </c>
      <c r="C40" s="2" t="s">
        <v>390</v>
      </c>
      <c r="D40" s="7">
        <v>2701961.75</v>
      </c>
      <c r="E40" s="8">
        <f>_xlfn.XLOOKUP($A40,'SQL extract'!$B$2:$B$365,'SQL extract'!$C$2:$C$365,0)</f>
        <v>2701961.75</v>
      </c>
      <c r="F40" s="6">
        <f t="shared" si="0"/>
        <v>0</v>
      </c>
      <c r="G40" s="7">
        <v>2106669.71</v>
      </c>
      <c r="H40" s="8">
        <f>_xlfn.XLOOKUP($A40,'SQL extract'!$B$2:$B$365,'SQL extract'!$D$2:$D$365,0)</f>
        <v>2106669.71</v>
      </c>
      <c r="I40" s="10">
        <f t="shared" si="1"/>
        <v>0</v>
      </c>
      <c r="J40" s="3">
        <v>1887978.51</v>
      </c>
      <c r="K40" s="7">
        <v>1887978.51</v>
      </c>
      <c r="L40" s="8">
        <f>_xlfn.XLOOKUP($A40,'SQL extract'!$B$2:$B$365,'SQL extract'!$E$2:$E$365,0)</f>
        <v>1887978.51</v>
      </c>
      <c r="M40" s="10">
        <f t="shared" si="2"/>
        <v>0</v>
      </c>
      <c r="N40" s="3">
        <v>1887978.51</v>
      </c>
      <c r="O40" s="7">
        <v>1887978.51</v>
      </c>
      <c r="P40" s="8">
        <f>_xlfn.XLOOKUP($A40,'SQL extract'!$B$2:$B$365,'SQL extract'!$F$2:$F$365,0)</f>
        <v>1887978.51</v>
      </c>
      <c r="Q40" s="10">
        <f t="shared" si="3"/>
        <v>0</v>
      </c>
      <c r="R40" s="3">
        <v>-218691.20000000001</v>
      </c>
      <c r="S40" s="3">
        <v>100</v>
      </c>
      <c r="T40" s="3">
        <v>2701961.75</v>
      </c>
      <c r="U40" s="3">
        <v>2701961.75</v>
      </c>
      <c r="V40" s="3">
        <v>0</v>
      </c>
      <c r="W40" s="3">
        <v>30.125599999999999</v>
      </c>
      <c r="X40" s="2" t="s">
        <v>404</v>
      </c>
      <c r="Y40" s="2" t="s">
        <v>392</v>
      </c>
      <c r="Z40" s="2" t="s">
        <v>461</v>
      </c>
    </row>
    <row r="41" spans="1:26" hidden="1" x14ac:dyDescent="0.25">
      <c r="A41" s="2" t="s">
        <v>71</v>
      </c>
      <c r="B41" s="2" t="s">
        <v>462</v>
      </c>
      <c r="C41" s="2" t="s">
        <v>444</v>
      </c>
      <c r="D41" s="7">
        <v>2721997.5</v>
      </c>
      <c r="E41" s="8">
        <f>_xlfn.XLOOKUP($A41,'SQL extract'!$B$2:$B$365,'SQL extract'!$C$2:$C$365,0)</f>
        <v>2721997.5</v>
      </c>
      <c r="F41" s="6">
        <f t="shared" si="0"/>
        <v>0</v>
      </c>
      <c r="G41" s="7">
        <v>1860801.22</v>
      </c>
      <c r="H41" s="8">
        <f>_xlfn.XLOOKUP($A41,'SQL extract'!$B$2:$B$365,'SQL extract'!$D$2:$D$365,0)</f>
        <v>1860801.22</v>
      </c>
      <c r="I41" s="10">
        <f t="shared" si="1"/>
        <v>0</v>
      </c>
      <c r="J41" s="3">
        <v>1835315.53</v>
      </c>
      <c r="K41" s="7">
        <v>1858412.47</v>
      </c>
      <c r="L41" s="8">
        <f>_xlfn.XLOOKUP($A41,'SQL extract'!$B$2:$B$365,'SQL extract'!$E$2:$E$365,0)</f>
        <v>1858412.47</v>
      </c>
      <c r="M41" s="10">
        <f t="shared" si="2"/>
        <v>0</v>
      </c>
      <c r="N41" s="3">
        <v>1864432.21</v>
      </c>
      <c r="O41" s="7">
        <v>1858412.47</v>
      </c>
      <c r="P41" s="8">
        <f>_xlfn.XLOOKUP($A41,'SQL extract'!$B$2:$B$365,'SQL extract'!$F$2:$F$365,0)</f>
        <v>1858412.47</v>
      </c>
      <c r="Q41" s="10">
        <f t="shared" si="3"/>
        <v>0</v>
      </c>
      <c r="R41" s="3">
        <v>-6019.74</v>
      </c>
      <c r="S41" s="3">
        <v>100</v>
      </c>
      <c r="T41" s="3">
        <v>2721997.5</v>
      </c>
      <c r="U41" s="3">
        <v>2721997.5</v>
      </c>
      <c r="V41" s="3">
        <v>0</v>
      </c>
      <c r="W41" s="3">
        <v>31.726099999999999</v>
      </c>
      <c r="X41" s="2" t="s">
        <v>463</v>
      </c>
      <c r="Y41" s="2" t="s">
        <v>420</v>
      </c>
      <c r="Z41" s="2" t="s">
        <v>410</v>
      </c>
    </row>
    <row r="42" spans="1:26" hidden="1" x14ac:dyDescent="0.25">
      <c r="A42" s="4" t="s">
        <v>29</v>
      </c>
      <c r="B42" s="4" t="s">
        <v>464</v>
      </c>
      <c r="C42" s="4" t="s">
        <v>395</v>
      </c>
      <c r="D42" s="9">
        <v>2224835.7599999998</v>
      </c>
      <c r="E42" s="8">
        <f>_xlfn.XLOOKUP($A42,'SQL extract'!$B$2:$B$365,'SQL extract'!$C$2:$C$365,0)</f>
        <v>2224835.7599999998</v>
      </c>
      <c r="F42" s="6">
        <f t="shared" si="0"/>
        <v>0</v>
      </c>
      <c r="G42" s="9">
        <v>1814991.36</v>
      </c>
      <c r="H42" s="8">
        <f>_xlfn.XLOOKUP($A42,'SQL extract'!$B$2:$B$365,'SQL extract'!$D$2:$D$365,0)</f>
        <v>1814991.36</v>
      </c>
      <c r="I42" s="10">
        <f t="shared" si="1"/>
        <v>0</v>
      </c>
      <c r="J42" s="5">
        <v>1810040.95</v>
      </c>
      <c r="K42" s="9">
        <v>1810040.95</v>
      </c>
      <c r="L42" s="8">
        <f>_xlfn.XLOOKUP($A42,'SQL extract'!$B$2:$B$365,'SQL extract'!$E$2:$E$365,0)</f>
        <v>1810040.95</v>
      </c>
      <c r="M42" s="10">
        <f t="shared" si="2"/>
        <v>0</v>
      </c>
      <c r="N42" s="5">
        <v>1810040.95</v>
      </c>
      <c r="O42" s="9">
        <v>1814991.36</v>
      </c>
      <c r="P42" s="8">
        <f>_xlfn.XLOOKUP($A42,'SQL extract'!$B$2:$B$365,'SQL extract'!$F$2:$F$365,0)</f>
        <v>1814991.36</v>
      </c>
      <c r="Q42" s="10">
        <f t="shared" si="3"/>
        <v>0</v>
      </c>
      <c r="R42" s="5">
        <v>0</v>
      </c>
      <c r="S42" s="5">
        <v>99.727199999999996</v>
      </c>
      <c r="T42" s="5">
        <v>2218766.4080469999</v>
      </c>
      <c r="U42" s="5">
        <v>2224835.7599999998</v>
      </c>
      <c r="V42" s="5">
        <v>-6069.3519999999999</v>
      </c>
      <c r="W42" s="5">
        <v>18.421299999999999</v>
      </c>
      <c r="X42" s="4" t="s">
        <v>412</v>
      </c>
      <c r="Y42" s="4" t="s">
        <v>392</v>
      </c>
      <c r="Z42" s="4" t="s">
        <v>413</v>
      </c>
    </row>
    <row r="43" spans="1:26" hidden="1" x14ac:dyDescent="0.25">
      <c r="A43" s="2" t="s">
        <v>87</v>
      </c>
      <c r="B43" s="2" t="s">
        <v>465</v>
      </c>
      <c r="C43" s="2" t="s">
        <v>395</v>
      </c>
      <c r="D43" s="7">
        <v>2099378.7799999998</v>
      </c>
      <c r="E43" s="8">
        <f>_xlfn.XLOOKUP($A43,'SQL extract'!$B$2:$B$365,'SQL extract'!$C$2:$C$365,0)</f>
        <v>2099378.7799999998</v>
      </c>
      <c r="F43" s="6">
        <f t="shared" si="0"/>
        <v>0</v>
      </c>
      <c r="G43" s="7">
        <v>1791634.4</v>
      </c>
      <c r="H43" s="8">
        <f>_xlfn.XLOOKUP($A43,'SQL extract'!$B$2:$B$365,'SQL extract'!$D$2:$D$365,0)</f>
        <v>1791634.4</v>
      </c>
      <c r="I43" s="10">
        <f t="shared" si="1"/>
        <v>0</v>
      </c>
      <c r="J43" s="3">
        <v>1766743.17</v>
      </c>
      <c r="K43" s="7">
        <v>1785199.11</v>
      </c>
      <c r="L43" s="8">
        <f>_xlfn.XLOOKUP($A43,'SQL extract'!$B$2:$B$365,'SQL extract'!$E$2:$E$365,0)</f>
        <v>1785199.11</v>
      </c>
      <c r="M43" s="10">
        <f t="shared" si="2"/>
        <v>0</v>
      </c>
      <c r="N43" s="3">
        <v>1785199.11</v>
      </c>
      <c r="O43" s="7">
        <v>1785199.11</v>
      </c>
      <c r="P43" s="8">
        <f>_xlfn.XLOOKUP($A43,'SQL extract'!$B$2:$B$365,'SQL extract'!$F$2:$F$365,0)</f>
        <v>1785199.11</v>
      </c>
      <c r="Q43" s="10">
        <f t="shared" si="3"/>
        <v>0</v>
      </c>
      <c r="R43" s="3">
        <v>-6435.29</v>
      </c>
      <c r="S43" s="3">
        <v>100</v>
      </c>
      <c r="T43" s="3">
        <v>2099378.7799999998</v>
      </c>
      <c r="U43" s="3">
        <v>2099378.7799999998</v>
      </c>
      <c r="V43" s="3">
        <v>0</v>
      </c>
      <c r="W43" s="3">
        <v>14.965299999999999</v>
      </c>
      <c r="X43" s="2" t="s">
        <v>404</v>
      </c>
      <c r="Y43" s="2" t="s">
        <v>392</v>
      </c>
      <c r="Z43" s="2" t="s">
        <v>410</v>
      </c>
    </row>
    <row r="44" spans="1:26" hidden="1" x14ac:dyDescent="0.25">
      <c r="A44" s="2" t="s">
        <v>91</v>
      </c>
      <c r="B44" s="2" t="s">
        <v>466</v>
      </c>
      <c r="C44" s="2" t="s">
        <v>395</v>
      </c>
      <c r="D44" s="7">
        <v>1574376.71</v>
      </c>
      <c r="E44" s="8">
        <f>_xlfn.XLOOKUP($A44,'SQL extract'!$B$2:$B$365,'SQL extract'!$C$2:$C$365,0)</f>
        <v>1574376.71</v>
      </c>
      <c r="F44" s="6">
        <f t="shared" si="0"/>
        <v>0</v>
      </c>
      <c r="G44" s="7">
        <v>1786214.19</v>
      </c>
      <c r="H44" s="8">
        <f>_xlfn.XLOOKUP($A44,'SQL extract'!$B$2:$B$365,'SQL extract'!$D$2:$D$365,0)</f>
        <v>1786214.19</v>
      </c>
      <c r="I44" s="10">
        <f t="shared" si="1"/>
        <v>0</v>
      </c>
      <c r="J44" s="3">
        <v>1777865.07</v>
      </c>
      <c r="K44" s="7">
        <v>1778239.4</v>
      </c>
      <c r="L44" s="8">
        <f>_xlfn.XLOOKUP($A44,'SQL extract'!$B$2:$B$365,'SQL extract'!$E$2:$E$365,0)</f>
        <v>1778239.4</v>
      </c>
      <c r="M44" s="10">
        <f t="shared" si="2"/>
        <v>0</v>
      </c>
      <c r="N44" s="3">
        <v>1778239.4</v>
      </c>
      <c r="O44" s="7">
        <v>1778239.4</v>
      </c>
      <c r="P44" s="8">
        <f>_xlfn.XLOOKUP($A44,'SQL extract'!$B$2:$B$365,'SQL extract'!$F$2:$F$365,0)</f>
        <v>1778239.4</v>
      </c>
      <c r="Q44" s="10">
        <f t="shared" si="3"/>
        <v>0</v>
      </c>
      <c r="R44" s="3">
        <v>-7974.79</v>
      </c>
      <c r="S44" s="3">
        <v>100</v>
      </c>
      <c r="T44" s="3">
        <v>1574376.71</v>
      </c>
      <c r="U44" s="3">
        <v>1574376.71</v>
      </c>
      <c r="V44" s="3">
        <v>0</v>
      </c>
      <c r="W44" s="3">
        <v>-12.948700000000001</v>
      </c>
      <c r="X44" s="2" t="s">
        <v>463</v>
      </c>
      <c r="Y44" s="2" t="s">
        <v>392</v>
      </c>
      <c r="Z44" s="2" t="s">
        <v>410</v>
      </c>
    </row>
    <row r="45" spans="1:26" hidden="1" x14ac:dyDescent="0.25">
      <c r="A45" s="4" t="s">
        <v>351</v>
      </c>
      <c r="B45" s="4" t="s">
        <v>467</v>
      </c>
      <c r="C45" s="4" t="s">
        <v>395</v>
      </c>
      <c r="D45" s="9">
        <v>2092161</v>
      </c>
      <c r="E45" s="8">
        <f>_xlfn.XLOOKUP($A45,'SQL extract'!$B$2:$B$365,'SQL extract'!$C$2:$C$365,0)</f>
        <v>2092161</v>
      </c>
      <c r="F45" s="6">
        <f t="shared" si="0"/>
        <v>0</v>
      </c>
      <c r="G45" s="9">
        <v>1762334.84</v>
      </c>
      <c r="H45" s="8">
        <f>_xlfn.XLOOKUP($A45,'SQL extract'!$B$2:$B$365,'SQL extract'!$D$2:$D$365,0)</f>
        <v>1762334.84</v>
      </c>
      <c r="I45" s="10">
        <f t="shared" si="1"/>
        <v>0</v>
      </c>
      <c r="J45" s="5">
        <v>0</v>
      </c>
      <c r="K45" s="9">
        <v>0</v>
      </c>
      <c r="L45" s="8">
        <f>_xlfn.XLOOKUP($A45,'SQL extract'!$B$2:$B$365,'SQL extract'!$E$2:$E$365,0)</f>
        <v>0</v>
      </c>
      <c r="M45" s="10">
        <f t="shared" si="2"/>
        <v>0</v>
      </c>
      <c r="N45" s="5">
        <v>0</v>
      </c>
      <c r="O45" s="9">
        <v>1762334.84</v>
      </c>
      <c r="P45" s="8">
        <f>_xlfn.XLOOKUP($A45,'SQL extract'!$B$2:$B$365,'SQL extract'!$F$2:$F$365,0)</f>
        <v>1762334.84</v>
      </c>
      <c r="Q45" s="10">
        <f t="shared" si="3"/>
        <v>0</v>
      </c>
      <c r="R45" s="5">
        <v>0</v>
      </c>
      <c r="S45" s="5">
        <v>0</v>
      </c>
      <c r="T45" s="5">
        <v>0</v>
      </c>
      <c r="U45" s="5"/>
      <c r="V45" s="5">
        <v>0</v>
      </c>
      <c r="W45" s="5">
        <v>15.764799999999999</v>
      </c>
      <c r="X45" s="4"/>
      <c r="Y45" s="4" t="s">
        <v>392</v>
      </c>
      <c r="Z45" s="4" t="s">
        <v>468</v>
      </c>
    </row>
    <row r="46" spans="1:26" hidden="1" x14ac:dyDescent="0.25">
      <c r="A46" s="2" t="s">
        <v>48</v>
      </c>
      <c r="B46" s="2" t="s">
        <v>469</v>
      </c>
      <c r="C46" s="2" t="s">
        <v>390</v>
      </c>
      <c r="D46" s="7">
        <v>2018293.92</v>
      </c>
      <c r="E46" s="8">
        <f>_xlfn.XLOOKUP($A46,'SQL extract'!$B$2:$B$365,'SQL extract'!$C$2:$C$365,0)</f>
        <v>2018293.92</v>
      </c>
      <c r="F46" s="6">
        <f t="shared" si="0"/>
        <v>0</v>
      </c>
      <c r="G46" s="7">
        <v>1774189.47</v>
      </c>
      <c r="H46" s="8">
        <f>_xlfn.XLOOKUP($A46,'SQL extract'!$B$2:$B$365,'SQL extract'!$D$2:$D$365,0)</f>
        <v>1774189.47</v>
      </c>
      <c r="I46" s="10">
        <f t="shared" si="1"/>
        <v>0</v>
      </c>
      <c r="J46" s="3">
        <v>1731802.47</v>
      </c>
      <c r="K46" s="7">
        <v>1732729.97</v>
      </c>
      <c r="L46" s="8">
        <f>_xlfn.XLOOKUP($A46,'SQL extract'!$B$2:$B$365,'SQL extract'!$E$2:$E$365,0)</f>
        <v>1732729.97</v>
      </c>
      <c r="M46" s="10">
        <f t="shared" si="2"/>
        <v>0</v>
      </c>
      <c r="N46" s="3">
        <v>1732729.97</v>
      </c>
      <c r="O46" s="7">
        <v>1732729.97</v>
      </c>
      <c r="P46" s="8">
        <f>_xlfn.XLOOKUP($A46,'SQL extract'!$B$2:$B$365,'SQL extract'!$F$2:$F$365,0)</f>
        <v>1732729.97</v>
      </c>
      <c r="Q46" s="10">
        <f t="shared" si="3"/>
        <v>0</v>
      </c>
      <c r="R46" s="3">
        <v>-41459.5</v>
      </c>
      <c r="S46" s="3">
        <v>100</v>
      </c>
      <c r="T46" s="3">
        <v>2018293.92</v>
      </c>
      <c r="U46" s="3">
        <v>2018293.92</v>
      </c>
      <c r="V46" s="3">
        <v>0</v>
      </c>
      <c r="W46" s="3">
        <v>14.1487</v>
      </c>
      <c r="X46" s="2" t="s">
        <v>412</v>
      </c>
      <c r="Y46" s="2" t="s">
        <v>420</v>
      </c>
      <c r="Z46" s="2" t="s">
        <v>470</v>
      </c>
    </row>
    <row r="47" spans="1:26" hidden="1" x14ac:dyDescent="0.25">
      <c r="A47" s="4" t="s">
        <v>254</v>
      </c>
      <c r="B47" s="4" t="s">
        <v>471</v>
      </c>
      <c r="C47" s="4" t="s">
        <v>390</v>
      </c>
      <c r="D47" s="9">
        <v>2354052</v>
      </c>
      <c r="E47" s="8">
        <f>_xlfn.XLOOKUP($A47,'SQL extract'!$B$2:$B$365,'SQL extract'!$C$2:$C$365,0)</f>
        <v>2354052</v>
      </c>
      <c r="F47" s="6">
        <f t="shared" si="0"/>
        <v>0</v>
      </c>
      <c r="G47" s="9">
        <v>1724098.3</v>
      </c>
      <c r="H47" s="8">
        <f>_xlfn.XLOOKUP($A47,'SQL extract'!$B$2:$B$365,'SQL extract'!$D$2:$D$365,0)</f>
        <v>1724098.3</v>
      </c>
      <c r="I47" s="10">
        <f t="shared" si="1"/>
        <v>0</v>
      </c>
      <c r="J47" s="5">
        <v>490683.17</v>
      </c>
      <c r="K47" s="9">
        <v>191096.17</v>
      </c>
      <c r="L47" s="8">
        <f>_xlfn.XLOOKUP($A47,'SQL extract'!$B$2:$B$365,'SQL extract'!$E$2:$E$365,0)</f>
        <v>191096.17</v>
      </c>
      <c r="M47" s="10">
        <f t="shared" si="2"/>
        <v>0</v>
      </c>
      <c r="N47" s="5">
        <v>678174.34</v>
      </c>
      <c r="O47" s="9">
        <v>1724098.3</v>
      </c>
      <c r="P47" s="8">
        <f>_xlfn.XLOOKUP($A47,'SQL extract'!$B$2:$B$365,'SQL extract'!$F$2:$F$365,0)</f>
        <v>1724098.3</v>
      </c>
      <c r="Q47" s="10">
        <f t="shared" si="3"/>
        <v>0</v>
      </c>
      <c r="R47" s="5">
        <v>0</v>
      </c>
      <c r="S47" s="5">
        <v>11.0838</v>
      </c>
      <c r="T47" s="5">
        <v>260918.415576</v>
      </c>
      <c r="U47" s="5">
        <v>344486</v>
      </c>
      <c r="V47" s="5">
        <v>-83567.584000000003</v>
      </c>
      <c r="W47" s="5">
        <v>26.760300000000001</v>
      </c>
      <c r="X47" s="4"/>
      <c r="Y47" s="4" t="s">
        <v>420</v>
      </c>
      <c r="Z47" s="4" t="s">
        <v>472</v>
      </c>
    </row>
    <row r="48" spans="1:26" hidden="1" x14ac:dyDescent="0.25">
      <c r="A48" s="2" t="s">
        <v>61</v>
      </c>
      <c r="B48" s="2" t="s">
        <v>473</v>
      </c>
      <c r="C48" s="2" t="s">
        <v>390</v>
      </c>
      <c r="D48" s="7">
        <v>1889434.75</v>
      </c>
      <c r="E48" s="8">
        <f>_xlfn.XLOOKUP($A48,'SQL extract'!$B$2:$B$365,'SQL extract'!$C$2:$C$365,0)</f>
        <v>1889434.75</v>
      </c>
      <c r="F48" s="6">
        <f t="shared" si="0"/>
        <v>0</v>
      </c>
      <c r="G48" s="7">
        <v>1681413.52</v>
      </c>
      <c r="H48" s="8">
        <f>_xlfn.XLOOKUP($A48,'SQL extract'!$B$2:$B$365,'SQL extract'!$D$2:$D$365,0)</f>
        <v>1681413.52</v>
      </c>
      <c r="I48" s="10">
        <f t="shared" si="1"/>
        <v>0</v>
      </c>
      <c r="J48" s="3">
        <v>1680413.52</v>
      </c>
      <c r="K48" s="7">
        <v>1680413.52</v>
      </c>
      <c r="L48" s="8">
        <f>_xlfn.XLOOKUP($A48,'SQL extract'!$B$2:$B$365,'SQL extract'!$E$2:$E$365,0)</f>
        <v>1680413.52</v>
      </c>
      <c r="M48" s="10">
        <f t="shared" si="2"/>
        <v>0</v>
      </c>
      <c r="N48" s="3">
        <v>1680413.52</v>
      </c>
      <c r="O48" s="7">
        <v>1680413.52</v>
      </c>
      <c r="P48" s="8">
        <f>_xlfn.XLOOKUP($A48,'SQL extract'!$B$2:$B$365,'SQL extract'!$F$2:$F$365,0)</f>
        <v>1680413.52</v>
      </c>
      <c r="Q48" s="10">
        <f t="shared" si="3"/>
        <v>0</v>
      </c>
      <c r="R48" s="3">
        <v>-1000</v>
      </c>
      <c r="S48" s="3">
        <v>100</v>
      </c>
      <c r="T48" s="3">
        <v>1889434.75</v>
      </c>
      <c r="U48" s="3">
        <v>1889434.75</v>
      </c>
      <c r="V48" s="3">
        <v>0</v>
      </c>
      <c r="W48" s="3">
        <v>11.0626</v>
      </c>
      <c r="X48" s="2" t="s">
        <v>463</v>
      </c>
      <c r="Y48" s="2" t="s">
        <v>453</v>
      </c>
      <c r="Z48" s="2" t="s">
        <v>456</v>
      </c>
    </row>
    <row r="49" spans="1:26" hidden="1" x14ac:dyDescent="0.25">
      <c r="A49" s="2" t="s">
        <v>172</v>
      </c>
      <c r="B49" s="2" t="s">
        <v>474</v>
      </c>
      <c r="C49" s="2" t="s">
        <v>390</v>
      </c>
      <c r="D49" s="7">
        <v>2285502.5</v>
      </c>
      <c r="E49" s="8">
        <f>_xlfn.XLOOKUP($A49,'SQL extract'!$B$2:$B$365,'SQL extract'!$C$2:$C$365,0)</f>
        <v>2285502.5</v>
      </c>
      <c r="F49" s="6">
        <f t="shared" si="0"/>
        <v>0</v>
      </c>
      <c r="G49" s="7">
        <v>1791422.07</v>
      </c>
      <c r="H49" s="8">
        <f>_xlfn.XLOOKUP($A49,'SQL extract'!$B$2:$B$365,'SQL extract'!$D$2:$D$365,0)</f>
        <v>1791422.07</v>
      </c>
      <c r="I49" s="10">
        <f t="shared" si="1"/>
        <v>0</v>
      </c>
      <c r="J49" s="3">
        <v>1390175.86</v>
      </c>
      <c r="K49" s="7">
        <v>1452297.85</v>
      </c>
      <c r="L49" s="8">
        <f>_xlfn.XLOOKUP($A49,'SQL extract'!$B$2:$B$365,'SQL extract'!$E$2:$E$365,0)</f>
        <v>1452297.85</v>
      </c>
      <c r="M49" s="10">
        <f t="shared" si="2"/>
        <v>0</v>
      </c>
      <c r="N49" s="3">
        <v>1993274.71</v>
      </c>
      <c r="O49" s="7">
        <v>1631885.73</v>
      </c>
      <c r="P49" s="8">
        <f>_xlfn.XLOOKUP($A49,'SQL extract'!$B$2:$B$365,'SQL extract'!$F$2:$F$365,0)</f>
        <v>1631885.73</v>
      </c>
      <c r="Q49" s="10">
        <f t="shared" si="3"/>
        <v>0</v>
      </c>
      <c r="R49" s="3">
        <v>-361388.98</v>
      </c>
      <c r="S49" s="3">
        <v>88.995000000000005</v>
      </c>
      <c r="T49" s="3">
        <v>2033982.9498749999</v>
      </c>
      <c r="U49" s="3">
        <v>2155482.5</v>
      </c>
      <c r="V49" s="3">
        <v>-121499.55</v>
      </c>
      <c r="W49" s="3">
        <v>28.598299999999998</v>
      </c>
      <c r="X49" s="2" t="s">
        <v>419</v>
      </c>
      <c r="Y49" s="2" t="s">
        <v>420</v>
      </c>
      <c r="Z49" s="2" t="s">
        <v>410</v>
      </c>
    </row>
    <row r="50" spans="1:26" hidden="1" x14ac:dyDescent="0.25">
      <c r="A50" s="4" t="s">
        <v>228</v>
      </c>
      <c r="B50" s="4" t="s">
        <v>475</v>
      </c>
      <c r="C50" s="4" t="s">
        <v>390</v>
      </c>
      <c r="D50" s="9">
        <v>2228600</v>
      </c>
      <c r="E50" s="8">
        <f>_xlfn.XLOOKUP($A50,'SQL extract'!$B$2:$B$365,'SQL extract'!$C$2:$C$365,0)</f>
        <v>2228600</v>
      </c>
      <c r="F50" s="6">
        <f t="shared" si="0"/>
        <v>0</v>
      </c>
      <c r="G50" s="9">
        <v>1626690.35</v>
      </c>
      <c r="H50" s="8">
        <f>_xlfn.XLOOKUP($A50,'SQL extract'!$B$2:$B$365,'SQL extract'!$D$2:$D$365,0)</f>
        <v>1626690.35</v>
      </c>
      <c r="I50" s="10">
        <f t="shared" si="1"/>
        <v>0</v>
      </c>
      <c r="J50" s="5">
        <v>0</v>
      </c>
      <c r="K50" s="9">
        <v>0</v>
      </c>
      <c r="L50" s="8">
        <f>_xlfn.XLOOKUP($A50,'SQL extract'!$B$2:$B$365,'SQL extract'!$E$2:$E$365,0)</f>
        <v>0</v>
      </c>
      <c r="M50" s="10">
        <f t="shared" si="2"/>
        <v>0</v>
      </c>
      <c r="N50" s="5">
        <v>0</v>
      </c>
      <c r="O50" s="9">
        <v>1626690.35</v>
      </c>
      <c r="P50" s="8">
        <f>_xlfn.XLOOKUP($A50,'SQL extract'!$B$2:$B$365,'SQL extract'!$F$2:$F$365,0)</f>
        <v>1626690.35</v>
      </c>
      <c r="Q50" s="10">
        <f t="shared" si="3"/>
        <v>0</v>
      </c>
      <c r="R50" s="5">
        <v>0</v>
      </c>
      <c r="S50" s="5">
        <v>0</v>
      </c>
      <c r="T50" s="5">
        <v>0</v>
      </c>
      <c r="U50" s="5">
        <v>323796</v>
      </c>
      <c r="V50" s="5">
        <v>-323796</v>
      </c>
      <c r="W50" s="5">
        <v>27.008400000000002</v>
      </c>
      <c r="X50" s="4"/>
      <c r="Y50" s="4" t="s">
        <v>420</v>
      </c>
      <c r="Z50" s="4" t="s">
        <v>476</v>
      </c>
    </row>
    <row r="51" spans="1:26" hidden="1" x14ac:dyDescent="0.25">
      <c r="A51" s="2" t="s">
        <v>50</v>
      </c>
      <c r="B51" s="2" t="s">
        <v>477</v>
      </c>
      <c r="C51" s="2" t="s">
        <v>390</v>
      </c>
      <c r="D51" s="7">
        <v>2046219</v>
      </c>
      <c r="E51" s="8">
        <f>_xlfn.XLOOKUP($A51,'SQL extract'!$B$2:$B$365,'SQL extract'!$C$2:$C$365,0)</f>
        <v>2046219</v>
      </c>
      <c r="F51" s="6">
        <f t="shared" si="0"/>
        <v>0</v>
      </c>
      <c r="G51" s="7">
        <v>1634244.64</v>
      </c>
      <c r="H51" s="8">
        <f>_xlfn.XLOOKUP($A51,'SQL extract'!$B$2:$B$365,'SQL extract'!$D$2:$D$365,0)</f>
        <v>1634244.64</v>
      </c>
      <c r="I51" s="10">
        <f t="shared" si="1"/>
        <v>0</v>
      </c>
      <c r="J51" s="3">
        <v>892871.7</v>
      </c>
      <c r="K51" s="7">
        <v>738113.89</v>
      </c>
      <c r="L51" s="8">
        <f>_xlfn.XLOOKUP($A51,'SQL extract'!$B$2:$B$365,'SQL extract'!$E$2:$E$365,0)</f>
        <v>738113.89</v>
      </c>
      <c r="M51" s="10">
        <f t="shared" si="2"/>
        <v>0</v>
      </c>
      <c r="N51" s="3">
        <v>895020.05</v>
      </c>
      <c r="O51" s="7">
        <v>1606799.25</v>
      </c>
      <c r="P51" s="8">
        <f>_xlfn.XLOOKUP($A51,'SQL extract'!$B$2:$B$365,'SQL extract'!$F$2:$F$365,0)</f>
        <v>1606799.25</v>
      </c>
      <c r="Q51" s="10">
        <f t="shared" si="3"/>
        <v>0</v>
      </c>
      <c r="R51" s="3">
        <v>-27445.39</v>
      </c>
      <c r="S51" s="3">
        <v>45.936900000000001</v>
      </c>
      <c r="T51" s="3">
        <v>939969.57581099996</v>
      </c>
      <c r="U51" s="3">
        <v>294263.40000000002</v>
      </c>
      <c r="V51" s="3">
        <v>645706.17599999998</v>
      </c>
      <c r="W51" s="3">
        <v>21.474699999999999</v>
      </c>
      <c r="X51" s="2" t="s">
        <v>436</v>
      </c>
      <c r="Y51" s="2" t="s">
        <v>420</v>
      </c>
      <c r="Z51" s="2" t="s">
        <v>456</v>
      </c>
    </row>
    <row r="52" spans="1:26" hidden="1" x14ac:dyDescent="0.25">
      <c r="A52" s="2" t="s">
        <v>165</v>
      </c>
      <c r="B52" s="2" t="s">
        <v>478</v>
      </c>
      <c r="C52" s="2" t="s">
        <v>390</v>
      </c>
      <c r="D52" s="7">
        <v>2443655.2000000002</v>
      </c>
      <c r="E52" s="8">
        <f>_xlfn.XLOOKUP($A52,'SQL extract'!$B$2:$B$365,'SQL extract'!$C$2:$C$365,0)</f>
        <v>2443655.2000000002</v>
      </c>
      <c r="F52" s="6">
        <f t="shared" si="0"/>
        <v>0</v>
      </c>
      <c r="G52" s="7">
        <v>1596806.83</v>
      </c>
      <c r="H52" s="8">
        <f>_xlfn.XLOOKUP($A52,'SQL extract'!$B$2:$B$365,'SQL extract'!$D$2:$D$365,0)</f>
        <v>1596806.83</v>
      </c>
      <c r="I52" s="10">
        <f t="shared" si="1"/>
        <v>0</v>
      </c>
      <c r="J52" s="3">
        <v>1547945.79</v>
      </c>
      <c r="K52" s="7">
        <v>1575018.85</v>
      </c>
      <c r="L52" s="8">
        <f>_xlfn.XLOOKUP($A52,'SQL extract'!$B$2:$B$365,'SQL extract'!$E$2:$E$365,0)</f>
        <v>1575018.85</v>
      </c>
      <c r="M52" s="10">
        <f t="shared" si="2"/>
        <v>0</v>
      </c>
      <c r="N52" s="3">
        <v>1575018.85</v>
      </c>
      <c r="O52" s="7">
        <v>1575018.85</v>
      </c>
      <c r="P52" s="8">
        <f>_xlfn.XLOOKUP($A52,'SQL extract'!$B$2:$B$365,'SQL extract'!$F$2:$F$365,0)</f>
        <v>1575018.85</v>
      </c>
      <c r="Q52" s="10">
        <f t="shared" si="3"/>
        <v>0</v>
      </c>
      <c r="R52" s="3">
        <v>-21787.98</v>
      </c>
      <c r="S52" s="3">
        <v>100</v>
      </c>
      <c r="T52" s="3">
        <v>2443655.2000000002</v>
      </c>
      <c r="U52" s="3">
        <v>2443655.2000000002</v>
      </c>
      <c r="V52" s="3">
        <v>0</v>
      </c>
      <c r="W52" s="3">
        <v>35.546599999999998</v>
      </c>
      <c r="X52" s="2" t="s">
        <v>419</v>
      </c>
      <c r="Y52" s="2" t="s">
        <v>392</v>
      </c>
      <c r="Z52" s="2" t="s">
        <v>410</v>
      </c>
    </row>
    <row r="53" spans="1:26" hidden="1" x14ac:dyDescent="0.25">
      <c r="A53" s="2" t="s">
        <v>102</v>
      </c>
      <c r="B53" s="2" t="s">
        <v>479</v>
      </c>
      <c r="C53" s="2" t="s">
        <v>390</v>
      </c>
      <c r="D53" s="7">
        <v>2283605</v>
      </c>
      <c r="E53" s="8">
        <f>_xlfn.XLOOKUP($A53,'SQL extract'!$B$2:$B$365,'SQL extract'!$C$2:$C$365,0)</f>
        <v>2283605</v>
      </c>
      <c r="F53" s="6">
        <f t="shared" si="0"/>
        <v>0</v>
      </c>
      <c r="G53" s="7">
        <v>1777648.81</v>
      </c>
      <c r="H53" s="8">
        <f>_xlfn.XLOOKUP($A53,'SQL extract'!$B$2:$B$365,'SQL extract'!$D$2:$D$365,0)</f>
        <v>1777648.81</v>
      </c>
      <c r="I53" s="10">
        <f t="shared" si="1"/>
        <v>0</v>
      </c>
      <c r="J53" s="3">
        <v>430617.43</v>
      </c>
      <c r="K53" s="7">
        <v>1535646.25</v>
      </c>
      <c r="L53" s="8">
        <f>_xlfn.XLOOKUP($A53,'SQL extract'!$B$2:$B$365,'SQL extract'!$E$2:$E$365,0)</f>
        <v>1535646.25</v>
      </c>
      <c r="M53" s="10">
        <f t="shared" si="2"/>
        <v>0</v>
      </c>
      <c r="N53" s="3">
        <v>1616019.05</v>
      </c>
      <c r="O53" s="7">
        <v>1551872.47</v>
      </c>
      <c r="P53" s="8">
        <f>_xlfn.XLOOKUP($A53,'SQL extract'!$B$2:$B$365,'SQL extract'!$F$2:$F$365,0)</f>
        <v>1551872.47</v>
      </c>
      <c r="Q53" s="10">
        <f t="shared" si="3"/>
        <v>0</v>
      </c>
      <c r="R53" s="3">
        <v>-225776.34</v>
      </c>
      <c r="S53" s="3">
        <v>98.954400000000007</v>
      </c>
      <c r="T53" s="3">
        <v>2259727.6261200001</v>
      </c>
      <c r="U53" s="3">
        <v>2283605</v>
      </c>
      <c r="V53" s="3">
        <v>-23877.374</v>
      </c>
      <c r="W53" s="3">
        <v>32.0428</v>
      </c>
      <c r="X53" s="2" t="s">
        <v>436</v>
      </c>
      <c r="Y53" s="2" t="s">
        <v>420</v>
      </c>
      <c r="Z53" s="2" t="s">
        <v>410</v>
      </c>
    </row>
    <row r="54" spans="1:26" hidden="1" x14ac:dyDescent="0.25">
      <c r="A54" s="2" t="s">
        <v>181</v>
      </c>
      <c r="B54" s="2" t="s">
        <v>480</v>
      </c>
      <c r="C54" s="2" t="s">
        <v>444</v>
      </c>
      <c r="D54" s="7">
        <v>1919143.38</v>
      </c>
      <c r="E54" s="8">
        <f>_xlfn.XLOOKUP($A54,'SQL extract'!$B$2:$B$365,'SQL extract'!$C$2:$C$365,0)</f>
        <v>1919143.38</v>
      </c>
      <c r="F54" s="6">
        <f t="shared" si="0"/>
        <v>0</v>
      </c>
      <c r="G54" s="7">
        <v>1537489.24</v>
      </c>
      <c r="H54" s="8">
        <f>_xlfn.XLOOKUP($A54,'SQL extract'!$B$2:$B$365,'SQL extract'!$D$2:$D$365,0)</f>
        <v>1537489.24</v>
      </c>
      <c r="I54" s="10">
        <f t="shared" si="1"/>
        <v>0</v>
      </c>
      <c r="J54" s="3">
        <v>1520244.08</v>
      </c>
      <c r="K54" s="7">
        <v>1528521.88</v>
      </c>
      <c r="L54" s="8">
        <f>_xlfn.XLOOKUP($A54,'SQL extract'!$B$2:$B$365,'SQL extract'!$E$2:$E$365,0)</f>
        <v>1528521.88</v>
      </c>
      <c r="M54" s="10">
        <f t="shared" si="2"/>
        <v>0</v>
      </c>
      <c r="N54" s="3">
        <v>1528521.88</v>
      </c>
      <c r="O54" s="7">
        <v>1528521.88</v>
      </c>
      <c r="P54" s="8">
        <f>_xlfn.XLOOKUP($A54,'SQL extract'!$B$2:$B$365,'SQL extract'!$F$2:$F$365,0)</f>
        <v>1528521.88</v>
      </c>
      <c r="Q54" s="10">
        <f t="shared" si="3"/>
        <v>0</v>
      </c>
      <c r="R54" s="3">
        <v>-8967.36</v>
      </c>
      <c r="S54" s="3">
        <v>100</v>
      </c>
      <c r="T54" s="3">
        <v>1919143.38</v>
      </c>
      <c r="U54" s="3">
        <v>1919143.38</v>
      </c>
      <c r="V54" s="3">
        <v>0</v>
      </c>
      <c r="W54" s="3">
        <v>20.353899999999999</v>
      </c>
      <c r="X54" s="2" t="s">
        <v>404</v>
      </c>
      <c r="Y54" s="2" t="s">
        <v>420</v>
      </c>
      <c r="Z54" s="2" t="s">
        <v>445</v>
      </c>
    </row>
    <row r="55" spans="1:26" hidden="1" x14ac:dyDescent="0.25">
      <c r="A55" s="2" t="s">
        <v>60</v>
      </c>
      <c r="B55" s="2" t="s">
        <v>481</v>
      </c>
      <c r="C55" s="2" t="s">
        <v>390</v>
      </c>
      <c r="D55" s="7">
        <v>1764856.11</v>
      </c>
      <c r="E55" s="8">
        <f>_xlfn.XLOOKUP($A55,'SQL extract'!$B$2:$B$365,'SQL extract'!$C$2:$C$365,0)</f>
        <v>1764856.11</v>
      </c>
      <c r="F55" s="6">
        <f t="shared" si="0"/>
        <v>0</v>
      </c>
      <c r="G55" s="7">
        <v>1536701.48</v>
      </c>
      <c r="H55" s="8">
        <f>_xlfn.XLOOKUP($A55,'SQL extract'!$B$2:$B$365,'SQL extract'!$D$2:$D$365,0)</f>
        <v>1536701.48</v>
      </c>
      <c r="I55" s="10">
        <f t="shared" si="1"/>
        <v>0</v>
      </c>
      <c r="J55" s="3">
        <v>1498831.41</v>
      </c>
      <c r="K55" s="7">
        <v>1515360.58</v>
      </c>
      <c r="L55" s="8">
        <f>_xlfn.XLOOKUP($A55,'SQL extract'!$B$2:$B$365,'SQL extract'!$E$2:$E$365,0)</f>
        <v>1515360.58</v>
      </c>
      <c r="M55" s="10">
        <f t="shared" si="2"/>
        <v>0</v>
      </c>
      <c r="N55" s="3">
        <v>1516922.73</v>
      </c>
      <c r="O55" s="7">
        <v>1515360.58</v>
      </c>
      <c r="P55" s="8">
        <f>_xlfn.XLOOKUP($A55,'SQL extract'!$B$2:$B$365,'SQL extract'!$F$2:$F$365,0)</f>
        <v>1515360.58</v>
      </c>
      <c r="Q55" s="10">
        <f t="shared" si="3"/>
        <v>0</v>
      </c>
      <c r="R55" s="3">
        <v>-21340.9</v>
      </c>
      <c r="S55" s="3">
        <v>100</v>
      </c>
      <c r="T55" s="3">
        <v>1764856.11</v>
      </c>
      <c r="U55" s="3">
        <v>1764856.11</v>
      </c>
      <c r="V55" s="3">
        <v>0</v>
      </c>
      <c r="W55" s="3">
        <v>14.136799999999999</v>
      </c>
      <c r="X55" s="2" t="s">
        <v>436</v>
      </c>
      <c r="Y55" s="2" t="s">
        <v>420</v>
      </c>
      <c r="Z55" s="2" t="s">
        <v>456</v>
      </c>
    </row>
    <row r="56" spans="1:26" hidden="1" x14ac:dyDescent="0.25">
      <c r="A56" s="2" t="s">
        <v>101</v>
      </c>
      <c r="B56" s="2" t="s">
        <v>482</v>
      </c>
      <c r="C56" s="2" t="s">
        <v>390</v>
      </c>
      <c r="D56" s="7">
        <v>2565610</v>
      </c>
      <c r="E56" s="8">
        <f>_xlfn.XLOOKUP($A56,'SQL extract'!$B$2:$B$365,'SQL extract'!$C$2:$C$365,0)</f>
        <v>2565610</v>
      </c>
      <c r="F56" s="6">
        <f t="shared" si="0"/>
        <v>0</v>
      </c>
      <c r="G56" s="7">
        <v>2057789.32</v>
      </c>
      <c r="H56" s="8">
        <f>_xlfn.XLOOKUP($A56,'SQL extract'!$B$2:$B$365,'SQL extract'!$D$2:$D$365,0)</f>
        <v>2057789.32</v>
      </c>
      <c r="I56" s="10">
        <f t="shared" si="1"/>
        <v>0</v>
      </c>
      <c r="J56" s="3">
        <v>1321266.73</v>
      </c>
      <c r="K56" s="7">
        <v>1499530.32</v>
      </c>
      <c r="L56" s="8">
        <f>_xlfn.XLOOKUP($A56,'SQL extract'!$B$2:$B$365,'SQL extract'!$E$2:$E$365,0)</f>
        <v>1499530.32</v>
      </c>
      <c r="M56" s="10">
        <f t="shared" si="2"/>
        <v>0</v>
      </c>
      <c r="N56" s="3">
        <v>1499530.32</v>
      </c>
      <c r="O56" s="7">
        <v>1499530.32</v>
      </c>
      <c r="P56" s="8">
        <f>_xlfn.XLOOKUP($A56,'SQL extract'!$B$2:$B$365,'SQL extract'!$F$2:$F$365,0)</f>
        <v>1499530.32</v>
      </c>
      <c r="Q56" s="10">
        <f t="shared" si="3"/>
        <v>0</v>
      </c>
      <c r="R56" s="3">
        <v>-558259</v>
      </c>
      <c r="S56" s="3">
        <v>100</v>
      </c>
      <c r="T56" s="3">
        <v>2565610</v>
      </c>
      <c r="U56" s="3">
        <v>2565610</v>
      </c>
      <c r="V56" s="3">
        <v>0</v>
      </c>
      <c r="W56" s="3">
        <v>41.552599999999998</v>
      </c>
      <c r="X56" s="2" t="s">
        <v>412</v>
      </c>
      <c r="Y56" s="2" t="s">
        <v>420</v>
      </c>
      <c r="Z56" s="2" t="s">
        <v>410</v>
      </c>
    </row>
    <row r="57" spans="1:26" hidden="1" x14ac:dyDescent="0.25">
      <c r="A57" s="2" t="s">
        <v>121</v>
      </c>
      <c r="B57" s="2" t="s">
        <v>483</v>
      </c>
      <c r="C57" s="2" t="s">
        <v>390</v>
      </c>
      <c r="D57" s="7">
        <v>2768740.6</v>
      </c>
      <c r="E57" s="8">
        <f>_xlfn.XLOOKUP($A57,'SQL extract'!$B$2:$B$365,'SQL extract'!$C$2:$C$365,0)</f>
        <v>2768740.6</v>
      </c>
      <c r="F57" s="6">
        <f t="shared" si="0"/>
        <v>0</v>
      </c>
      <c r="G57" s="7">
        <v>1505143.64</v>
      </c>
      <c r="H57" s="8">
        <f>_xlfn.XLOOKUP($A57,'SQL extract'!$B$2:$B$365,'SQL extract'!$D$2:$D$365,0)</f>
        <v>1505143.64</v>
      </c>
      <c r="I57" s="10">
        <f t="shared" si="1"/>
        <v>0</v>
      </c>
      <c r="J57" s="3">
        <v>1491303.98</v>
      </c>
      <c r="K57" s="7">
        <v>1492854.8</v>
      </c>
      <c r="L57" s="8">
        <f>_xlfn.XLOOKUP($A57,'SQL extract'!$B$2:$B$365,'SQL extract'!$E$2:$E$365,0)</f>
        <v>1492854.8</v>
      </c>
      <c r="M57" s="10">
        <f t="shared" si="2"/>
        <v>0</v>
      </c>
      <c r="N57" s="3">
        <v>1492854.8</v>
      </c>
      <c r="O57" s="7">
        <v>1492854.8</v>
      </c>
      <c r="P57" s="8">
        <f>_xlfn.XLOOKUP($A57,'SQL extract'!$B$2:$B$365,'SQL extract'!$F$2:$F$365,0)</f>
        <v>1492854.8</v>
      </c>
      <c r="Q57" s="10">
        <f t="shared" si="3"/>
        <v>0</v>
      </c>
      <c r="R57" s="3">
        <v>-12288.84</v>
      </c>
      <c r="S57" s="3">
        <v>100</v>
      </c>
      <c r="T57" s="3">
        <v>2768740.6</v>
      </c>
      <c r="U57" s="3">
        <v>2768740.6</v>
      </c>
      <c r="V57" s="3">
        <v>0</v>
      </c>
      <c r="W57" s="3">
        <v>46.081800000000001</v>
      </c>
      <c r="X57" s="2" t="s">
        <v>419</v>
      </c>
      <c r="Y57" s="2" t="s">
        <v>392</v>
      </c>
      <c r="Z57" s="2" t="s">
        <v>484</v>
      </c>
    </row>
    <row r="58" spans="1:26" hidden="1" x14ac:dyDescent="0.25">
      <c r="A58" s="4" t="s">
        <v>25</v>
      </c>
      <c r="B58" s="4" t="s">
        <v>485</v>
      </c>
      <c r="C58" s="4" t="s">
        <v>395</v>
      </c>
      <c r="D58" s="9">
        <v>1860372.21</v>
      </c>
      <c r="E58" s="8">
        <f>_xlfn.XLOOKUP($A58,'SQL extract'!$B$2:$B$365,'SQL extract'!$C$2:$C$365,0)</f>
        <v>1860372.21</v>
      </c>
      <c r="F58" s="6">
        <f t="shared" si="0"/>
        <v>0</v>
      </c>
      <c r="G58" s="9">
        <v>1481181.56</v>
      </c>
      <c r="H58" s="8">
        <f>_xlfn.XLOOKUP($A58,'SQL extract'!$B$2:$B$365,'SQL extract'!$D$2:$D$365,0)</f>
        <v>1481181.56</v>
      </c>
      <c r="I58" s="10">
        <f t="shared" si="1"/>
        <v>0</v>
      </c>
      <c r="J58" s="5">
        <v>1481181.56</v>
      </c>
      <c r="K58" s="9">
        <v>1481193.63</v>
      </c>
      <c r="L58" s="8">
        <f>_xlfn.XLOOKUP($A58,'SQL extract'!$B$2:$B$365,'SQL extract'!$E$2:$E$365,0)</f>
        <v>1481193.63</v>
      </c>
      <c r="M58" s="10">
        <f t="shared" si="2"/>
        <v>0</v>
      </c>
      <c r="N58" s="5">
        <v>1481193.63</v>
      </c>
      <c r="O58" s="9">
        <v>1481193.63</v>
      </c>
      <c r="P58" s="8">
        <f>_xlfn.XLOOKUP($A58,'SQL extract'!$B$2:$B$365,'SQL extract'!$F$2:$F$365,0)</f>
        <v>1481193.63</v>
      </c>
      <c r="Q58" s="10">
        <f t="shared" si="3"/>
        <v>0</v>
      </c>
      <c r="R58" s="5">
        <v>0</v>
      </c>
      <c r="S58" s="5">
        <v>100</v>
      </c>
      <c r="T58" s="5">
        <v>1860372.21</v>
      </c>
      <c r="U58" s="5">
        <v>1985364.21</v>
      </c>
      <c r="V58" s="5">
        <v>-124992</v>
      </c>
      <c r="W58" s="5">
        <v>20.381799999999998</v>
      </c>
      <c r="X58" s="4" t="s">
        <v>391</v>
      </c>
      <c r="Y58" s="4" t="s">
        <v>392</v>
      </c>
      <c r="Z58" s="4" t="s">
        <v>413</v>
      </c>
    </row>
    <row r="59" spans="1:26" hidden="1" x14ac:dyDescent="0.25">
      <c r="A59" s="2" t="s">
        <v>230</v>
      </c>
      <c r="B59" s="2" t="s">
        <v>486</v>
      </c>
      <c r="C59" s="2" t="s">
        <v>390</v>
      </c>
      <c r="D59" s="7">
        <v>2415584.2000000002</v>
      </c>
      <c r="E59" s="8">
        <f>_xlfn.XLOOKUP($A59,'SQL extract'!$B$2:$B$365,'SQL extract'!$C$2:$C$365,0)</f>
        <v>2415584.2000000002</v>
      </c>
      <c r="F59" s="6">
        <f t="shared" si="0"/>
        <v>0</v>
      </c>
      <c r="G59" s="7">
        <v>1797400.04</v>
      </c>
      <c r="H59" s="8">
        <f>_xlfn.XLOOKUP($A59,'SQL extract'!$B$2:$B$365,'SQL extract'!$D$2:$D$365,0)</f>
        <v>1797400.04</v>
      </c>
      <c r="I59" s="10">
        <f t="shared" si="1"/>
        <v>0</v>
      </c>
      <c r="J59" s="3">
        <v>251605.47</v>
      </c>
      <c r="K59" s="7">
        <v>1445482.79</v>
      </c>
      <c r="L59" s="8">
        <f>_xlfn.XLOOKUP($A59,'SQL extract'!$B$2:$B$365,'SQL extract'!$E$2:$E$365,0)</f>
        <v>1445482.79</v>
      </c>
      <c r="M59" s="10">
        <f t="shared" si="2"/>
        <v>0</v>
      </c>
      <c r="N59" s="3">
        <v>1445552.83</v>
      </c>
      <c r="O59" s="7">
        <v>1475032.15</v>
      </c>
      <c r="P59" s="8">
        <f>_xlfn.XLOOKUP($A59,'SQL extract'!$B$2:$B$365,'SQL extract'!$F$2:$F$365,0)</f>
        <v>1475032.15</v>
      </c>
      <c r="Q59" s="10">
        <f t="shared" si="3"/>
        <v>0</v>
      </c>
      <c r="R59" s="3">
        <v>-322367.89</v>
      </c>
      <c r="S59" s="3">
        <v>97.996600000000001</v>
      </c>
      <c r="T59" s="3">
        <v>2367190.3861369998</v>
      </c>
      <c r="U59" s="3">
        <v>2415584.2000000002</v>
      </c>
      <c r="V59" s="3">
        <v>-48393.813999999998</v>
      </c>
      <c r="W59" s="3">
        <v>38.936799999999998</v>
      </c>
      <c r="X59" s="2"/>
      <c r="Y59" s="2" t="s">
        <v>392</v>
      </c>
      <c r="Z59" s="2" t="s">
        <v>487</v>
      </c>
    </row>
    <row r="60" spans="1:26" hidden="1" x14ac:dyDescent="0.25">
      <c r="A60" s="4" t="s">
        <v>162</v>
      </c>
      <c r="B60" s="4" t="s">
        <v>488</v>
      </c>
      <c r="C60" s="4" t="s">
        <v>390</v>
      </c>
      <c r="D60" s="9">
        <v>2155998.84</v>
      </c>
      <c r="E60" s="8">
        <f>_xlfn.XLOOKUP($A60,'SQL extract'!$B$2:$B$365,'SQL extract'!$C$2:$C$365,0)</f>
        <v>2155998.84</v>
      </c>
      <c r="F60" s="6">
        <f t="shared" si="0"/>
        <v>0</v>
      </c>
      <c r="G60" s="9">
        <v>1466200.59</v>
      </c>
      <c r="H60" s="8">
        <f>_xlfn.XLOOKUP($A60,'SQL extract'!$B$2:$B$365,'SQL extract'!$D$2:$D$365,0)</f>
        <v>1466200.59</v>
      </c>
      <c r="I60" s="10">
        <f t="shared" si="1"/>
        <v>0</v>
      </c>
      <c r="J60" s="5">
        <v>1422148.81</v>
      </c>
      <c r="K60" s="9">
        <v>1439512.29</v>
      </c>
      <c r="L60" s="8">
        <f>_xlfn.XLOOKUP($A60,'SQL extract'!$B$2:$B$365,'SQL extract'!$E$2:$E$365,0)</f>
        <v>1439512.29</v>
      </c>
      <c r="M60" s="10">
        <f t="shared" si="2"/>
        <v>0</v>
      </c>
      <c r="N60" s="5">
        <v>1439523.12</v>
      </c>
      <c r="O60" s="9">
        <v>1468676.63</v>
      </c>
      <c r="P60" s="8">
        <f>_xlfn.XLOOKUP($A60,'SQL extract'!$B$2:$B$365,'SQL extract'!$F$2:$F$365,0)</f>
        <v>1468676.63</v>
      </c>
      <c r="Q60" s="10">
        <f t="shared" si="3"/>
        <v>0</v>
      </c>
      <c r="R60" s="5">
        <v>2476.04</v>
      </c>
      <c r="S60" s="5">
        <v>98.014200000000002</v>
      </c>
      <c r="T60" s="5">
        <v>2113185.0150350002</v>
      </c>
      <c r="U60" s="5">
        <v>2138556.84</v>
      </c>
      <c r="V60" s="5">
        <v>-25371.825000000001</v>
      </c>
      <c r="W60" s="5">
        <v>31.8795</v>
      </c>
      <c r="X60" s="4" t="s">
        <v>463</v>
      </c>
      <c r="Y60" s="4" t="s">
        <v>420</v>
      </c>
      <c r="Z60" s="4" t="s">
        <v>410</v>
      </c>
    </row>
    <row r="61" spans="1:26" hidden="1" x14ac:dyDescent="0.25">
      <c r="A61" s="2" t="s">
        <v>40</v>
      </c>
      <c r="B61" s="2" t="s">
        <v>489</v>
      </c>
      <c r="C61" s="2" t="s">
        <v>390</v>
      </c>
      <c r="D61" s="7">
        <v>2295234</v>
      </c>
      <c r="E61" s="8">
        <f>_xlfn.XLOOKUP($A61,'SQL extract'!$B$2:$B$365,'SQL extract'!$C$2:$C$365,0)</f>
        <v>2295234</v>
      </c>
      <c r="F61" s="6">
        <f t="shared" si="0"/>
        <v>0</v>
      </c>
      <c r="G61" s="7">
        <v>1802701.68</v>
      </c>
      <c r="H61" s="8">
        <f>_xlfn.XLOOKUP($A61,'SQL extract'!$B$2:$B$365,'SQL extract'!$D$2:$D$365,0)</f>
        <v>1802701.68</v>
      </c>
      <c r="I61" s="10">
        <f t="shared" si="1"/>
        <v>0</v>
      </c>
      <c r="J61" s="3">
        <v>1312063.68</v>
      </c>
      <c r="K61" s="7">
        <v>1467548.4</v>
      </c>
      <c r="L61" s="8">
        <f>_xlfn.XLOOKUP($A61,'SQL extract'!$B$2:$B$365,'SQL extract'!$E$2:$E$365,0)</f>
        <v>1467548.4</v>
      </c>
      <c r="M61" s="10">
        <f t="shared" si="2"/>
        <v>0</v>
      </c>
      <c r="N61" s="3">
        <v>1467548.4</v>
      </c>
      <c r="O61" s="7">
        <v>1467548.4</v>
      </c>
      <c r="P61" s="8">
        <f>_xlfn.XLOOKUP($A61,'SQL extract'!$B$2:$B$365,'SQL extract'!$F$2:$F$365,0)</f>
        <v>1467548.4</v>
      </c>
      <c r="Q61" s="10">
        <f t="shared" si="3"/>
        <v>0</v>
      </c>
      <c r="R61" s="3">
        <v>-335153.28000000003</v>
      </c>
      <c r="S61" s="3">
        <v>100</v>
      </c>
      <c r="T61" s="3">
        <v>2295234</v>
      </c>
      <c r="U61" s="3">
        <v>2295233.2999999998</v>
      </c>
      <c r="V61" s="3">
        <v>0.7</v>
      </c>
      <c r="W61" s="3">
        <v>36.061</v>
      </c>
      <c r="X61" s="2" t="s">
        <v>463</v>
      </c>
      <c r="Y61" s="2" t="s">
        <v>420</v>
      </c>
      <c r="Z61" s="2" t="s">
        <v>456</v>
      </c>
    </row>
    <row r="62" spans="1:26" hidden="1" x14ac:dyDescent="0.25">
      <c r="A62" s="2" t="s">
        <v>59</v>
      </c>
      <c r="B62" s="2" t="s">
        <v>490</v>
      </c>
      <c r="C62" s="2" t="s">
        <v>390</v>
      </c>
      <c r="D62" s="7">
        <v>1681854.89</v>
      </c>
      <c r="E62" s="8">
        <f>_xlfn.XLOOKUP($A62,'SQL extract'!$B$2:$B$365,'SQL extract'!$C$2:$C$365,0)</f>
        <v>1681854.89</v>
      </c>
      <c r="F62" s="6">
        <f t="shared" si="0"/>
        <v>0</v>
      </c>
      <c r="G62" s="7">
        <v>1479182.58</v>
      </c>
      <c r="H62" s="8">
        <f>_xlfn.XLOOKUP($A62,'SQL extract'!$B$2:$B$365,'SQL extract'!$D$2:$D$365,0)</f>
        <v>1479182.58</v>
      </c>
      <c r="I62" s="10">
        <f t="shared" si="1"/>
        <v>0</v>
      </c>
      <c r="J62" s="3">
        <v>1455848.77</v>
      </c>
      <c r="K62" s="7">
        <v>1465602.04</v>
      </c>
      <c r="L62" s="8">
        <f>_xlfn.XLOOKUP($A62,'SQL extract'!$B$2:$B$365,'SQL extract'!$E$2:$E$365,0)</f>
        <v>1465602.04</v>
      </c>
      <c r="M62" s="10">
        <f t="shared" si="2"/>
        <v>0</v>
      </c>
      <c r="N62" s="3">
        <v>1465823.76</v>
      </c>
      <c r="O62" s="7">
        <v>1465602.04</v>
      </c>
      <c r="P62" s="8">
        <f>_xlfn.XLOOKUP($A62,'SQL extract'!$B$2:$B$365,'SQL extract'!$F$2:$F$365,0)</f>
        <v>1465602.04</v>
      </c>
      <c r="Q62" s="10">
        <f t="shared" si="3"/>
        <v>0</v>
      </c>
      <c r="R62" s="3">
        <v>-13580.54</v>
      </c>
      <c r="S62" s="3">
        <v>100</v>
      </c>
      <c r="T62" s="3">
        <v>1681854.89</v>
      </c>
      <c r="U62" s="3">
        <v>1681854.39</v>
      </c>
      <c r="V62" s="3">
        <v>0.5</v>
      </c>
      <c r="W62" s="3">
        <v>12.857900000000001</v>
      </c>
      <c r="X62" s="2" t="s">
        <v>436</v>
      </c>
      <c r="Y62" s="2" t="s">
        <v>420</v>
      </c>
      <c r="Z62" s="2" t="s">
        <v>456</v>
      </c>
    </row>
    <row r="63" spans="1:26" hidden="1" x14ac:dyDescent="0.25">
      <c r="A63" s="2" t="s">
        <v>166</v>
      </c>
      <c r="B63" s="2" t="s">
        <v>491</v>
      </c>
      <c r="C63" s="2" t="s">
        <v>390</v>
      </c>
      <c r="D63" s="7">
        <v>2376941</v>
      </c>
      <c r="E63" s="8">
        <f>_xlfn.XLOOKUP($A63,'SQL extract'!$B$2:$B$365,'SQL extract'!$C$2:$C$365,0)</f>
        <v>2376941</v>
      </c>
      <c r="F63" s="6">
        <f t="shared" si="0"/>
        <v>0</v>
      </c>
      <c r="G63" s="7">
        <v>1502217.45</v>
      </c>
      <c r="H63" s="8">
        <f>_xlfn.XLOOKUP($A63,'SQL extract'!$B$2:$B$365,'SQL extract'!$D$2:$D$365,0)</f>
        <v>1502217.45</v>
      </c>
      <c r="I63" s="10">
        <f t="shared" si="1"/>
        <v>0</v>
      </c>
      <c r="J63" s="3">
        <v>1458647.51</v>
      </c>
      <c r="K63" s="7">
        <v>1458647.51</v>
      </c>
      <c r="L63" s="8">
        <f>_xlfn.XLOOKUP($A63,'SQL extract'!$B$2:$B$365,'SQL extract'!$E$2:$E$365,0)</f>
        <v>1458647.51</v>
      </c>
      <c r="M63" s="10">
        <f t="shared" si="2"/>
        <v>0</v>
      </c>
      <c r="N63" s="3">
        <v>1458647.51</v>
      </c>
      <c r="O63" s="7">
        <v>1458647.51</v>
      </c>
      <c r="P63" s="8">
        <f>_xlfn.XLOOKUP($A63,'SQL extract'!$B$2:$B$365,'SQL extract'!$F$2:$F$365,0)</f>
        <v>1458647.51</v>
      </c>
      <c r="Q63" s="10">
        <f t="shared" si="3"/>
        <v>0</v>
      </c>
      <c r="R63" s="3">
        <v>-43569.94</v>
      </c>
      <c r="S63" s="3">
        <v>100</v>
      </c>
      <c r="T63" s="3">
        <v>2376941</v>
      </c>
      <c r="U63" s="3">
        <v>2376941</v>
      </c>
      <c r="V63" s="3">
        <v>0</v>
      </c>
      <c r="W63" s="3">
        <v>38.633400000000002</v>
      </c>
      <c r="X63" s="2" t="s">
        <v>463</v>
      </c>
      <c r="Y63" s="2" t="s">
        <v>420</v>
      </c>
      <c r="Z63" s="2" t="s">
        <v>410</v>
      </c>
    </row>
    <row r="64" spans="1:26" hidden="1" x14ac:dyDescent="0.25">
      <c r="A64" s="2" t="s">
        <v>143</v>
      </c>
      <c r="B64" s="2" t="s">
        <v>492</v>
      </c>
      <c r="C64" s="2" t="s">
        <v>390</v>
      </c>
      <c r="D64" s="7">
        <v>2372030.35</v>
      </c>
      <c r="E64" s="8">
        <f>_xlfn.XLOOKUP($A64,'SQL extract'!$B$2:$B$365,'SQL extract'!$C$2:$C$365,0)</f>
        <v>2372030.35</v>
      </c>
      <c r="F64" s="6">
        <f t="shared" si="0"/>
        <v>0</v>
      </c>
      <c r="G64" s="7">
        <v>1819782.69</v>
      </c>
      <c r="H64" s="8">
        <f>_xlfn.XLOOKUP($A64,'SQL extract'!$B$2:$B$365,'SQL extract'!$D$2:$D$365,0)</f>
        <v>1819782.69</v>
      </c>
      <c r="I64" s="10">
        <f t="shared" si="1"/>
        <v>0</v>
      </c>
      <c r="J64" s="3">
        <v>379139.02</v>
      </c>
      <c r="K64" s="7">
        <v>1434610.59</v>
      </c>
      <c r="L64" s="8">
        <f>_xlfn.XLOOKUP($A64,'SQL extract'!$B$2:$B$365,'SQL extract'!$E$2:$E$365,0)</f>
        <v>1434610.59</v>
      </c>
      <c r="M64" s="10">
        <f t="shared" si="2"/>
        <v>0</v>
      </c>
      <c r="N64" s="3">
        <v>1434610.59</v>
      </c>
      <c r="O64" s="7">
        <v>1444541.88</v>
      </c>
      <c r="P64" s="8">
        <f>_xlfn.XLOOKUP($A64,'SQL extract'!$B$2:$B$365,'SQL extract'!$F$2:$F$365,0)</f>
        <v>1444541.88</v>
      </c>
      <c r="Q64" s="10">
        <f t="shared" si="3"/>
        <v>0</v>
      </c>
      <c r="R64" s="3">
        <v>-375240.81</v>
      </c>
      <c r="S64" s="3">
        <v>99.312399999999997</v>
      </c>
      <c r="T64" s="3">
        <v>2355720.2693130001</v>
      </c>
      <c r="U64" s="3">
        <v>2372030.35</v>
      </c>
      <c r="V64" s="3">
        <v>-16310.081</v>
      </c>
      <c r="W64" s="3">
        <v>39.100999999999999</v>
      </c>
      <c r="X64" s="2" t="s">
        <v>463</v>
      </c>
      <c r="Y64" s="2" t="s">
        <v>420</v>
      </c>
      <c r="Z64" s="2" t="s">
        <v>410</v>
      </c>
    </row>
    <row r="65" spans="1:26" hidden="1" x14ac:dyDescent="0.25">
      <c r="A65" s="2" t="s">
        <v>106</v>
      </c>
      <c r="B65" s="2" t="s">
        <v>493</v>
      </c>
      <c r="C65" s="2" t="s">
        <v>390</v>
      </c>
      <c r="D65" s="7">
        <v>1766899.48</v>
      </c>
      <c r="E65" s="8">
        <f>_xlfn.XLOOKUP($A65,'SQL extract'!$B$2:$B$365,'SQL extract'!$C$2:$C$365,0)</f>
        <v>1766899.48</v>
      </c>
      <c r="F65" s="6">
        <f t="shared" si="0"/>
        <v>0</v>
      </c>
      <c r="G65" s="7">
        <v>1512231.43</v>
      </c>
      <c r="H65" s="8">
        <f>_xlfn.XLOOKUP($A65,'SQL extract'!$B$2:$B$365,'SQL extract'!$D$2:$D$365,0)</f>
        <v>1512231.43</v>
      </c>
      <c r="I65" s="10">
        <f t="shared" si="1"/>
        <v>0</v>
      </c>
      <c r="J65" s="3">
        <v>332980.77</v>
      </c>
      <c r="K65" s="7">
        <v>1424333.18</v>
      </c>
      <c r="L65" s="8">
        <f>_xlfn.XLOOKUP($A65,'SQL extract'!$B$2:$B$365,'SQL extract'!$E$2:$E$365,0)</f>
        <v>1424333.18</v>
      </c>
      <c r="M65" s="10">
        <f t="shared" si="2"/>
        <v>0</v>
      </c>
      <c r="N65" s="3">
        <v>1439375.42</v>
      </c>
      <c r="O65" s="7">
        <v>1435399.95</v>
      </c>
      <c r="P65" s="8">
        <f>_xlfn.XLOOKUP($A65,'SQL extract'!$B$2:$B$365,'SQL extract'!$F$2:$F$365,0)</f>
        <v>1435399.95</v>
      </c>
      <c r="Q65" s="10">
        <f t="shared" si="3"/>
        <v>0</v>
      </c>
      <c r="R65" s="3">
        <v>-76831.48</v>
      </c>
      <c r="S65" s="3">
        <v>99.228999999999999</v>
      </c>
      <c r="T65" s="3">
        <v>1753276.6850089999</v>
      </c>
      <c r="U65" s="3">
        <v>1766899.48</v>
      </c>
      <c r="V65" s="3">
        <v>-13622.795</v>
      </c>
      <c r="W65" s="3">
        <v>18.761600000000001</v>
      </c>
      <c r="X65" s="2" t="s">
        <v>419</v>
      </c>
      <c r="Y65" s="2" t="s">
        <v>420</v>
      </c>
      <c r="Z65" s="2" t="s">
        <v>456</v>
      </c>
    </row>
    <row r="66" spans="1:26" hidden="1" x14ac:dyDescent="0.25">
      <c r="A66" s="2" t="s">
        <v>47</v>
      </c>
      <c r="B66" s="2" t="s">
        <v>494</v>
      </c>
      <c r="C66" s="2" t="s">
        <v>390</v>
      </c>
      <c r="D66" s="7">
        <v>1643570.26</v>
      </c>
      <c r="E66" s="8">
        <f>_xlfn.XLOOKUP($A66,'SQL extract'!$B$2:$B$365,'SQL extract'!$C$2:$C$365,0)</f>
        <v>1643570.26</v>
      </c>
      <c r="F66" s="6">
        <f t="shared" si="0"/>
        <v>0</v>
      </c>
      <c r="G66" s="7">
        <v>1418453.04</v>
      </c>
      <c r="H66" s="8">
        <f>_xlfn.XLOOKUP($A66,'SQL extract'!$B$2:$B$365,'SQL extract'!$D$2:$D$365,0)</f>
        <v>1418453.04</v>
      </c>
      <c r="I66" s="10">
        <f t="shared" si="1"/>
        <v>0</v>
      </c>
      <c r="J66" s="3">
        <v>1410827.87</v>
      </c>
      <c r="K66" s="7">
        <v>1411412.17</v>
      </c>
      <c r="L66" s="8">
        <f>_xlfn.XLOOKUP($A66,'SQL extract'!$B$2:$B$365,'SQL extract'!$E$2:$E$365,0)</f>
        <v>1411412.17</v>
      </c>
      <c r="M66" s="10">
        <f t="shared" si="2"/>
        <v>0</v>
      </c>
      <c r="N66" s="3">
        <v>1411412.17</v>
      </c>
      <c r="O66" s="7">
        <v>1411412.17</v>
      </c>
      <c r="P66" s="8">
        <f>_xlfn.XLOOKUP($A66,'SQL extract'!$B$2:$B$365,'SQL extract'!$F$2:$F$365,0)</f>
        <v>1411412.17</v>
      </c>
      <c r="Q66" s="10">
        <f t="shared" si="3"/>
        <v>0</v>
      </c>
      <c r="R66" s="3">
        <v>-7040.87</v>
      </c>
      <c r="S66" s="3">
        <v>100</v>
      </c>
      <c r="T66" s="3">
        <v>1643570.26</v>
      </c>
      <c r="U66" s="3">
        <v>1643570.26</v>
      </c>
      <c r="V66" s="3">
        <v>0</v>
      </c>
      <c r="W66" s="3">
        <v>14.1252</v>
      </c>
      <c r="X66" s="2" t="s">
        <v>412</v>
      </c>
      <c r="Y66" s="2" t="s">
        <v>420</v>
      </c>
      <c r="Z66" s="2" t="s">
        <v>470</v>
      </c>
    </row>
    <row r="67" spans="1:26" hidden="1" x14ac:dyDescent="0.25">
      <c r="A67" s="4" t="s">
        <v>252</v>
      </c>
      <c r="B67" s="4" t="s">
        <v>495</v>
      </c>
      <c r="C67" s="4" t="s">
        <v>390</v>
      </c>
      <c r="D67" s="9">
        <v>1924517</v>
      </c>
      <c r="E67" s="8">
        <f>_xlfn.XLOOKUP($A67,'SQL extract'!$B$2:$B$365,'SQL extract'!$C$2:$C$365,0)</f>
        <v>1924517</v>
      </c>
      <c r="F67" s="6">
        <f t="shared" ref="F67:F130" si="4">+D67-E67</f>
        <v>0</v>
      </c>
      <c r="G67" s="9">
        <v>1410295.87</v>
      </c>
      <c r="H67" s="8">
        <f>_xlfn.XLOOKUP($A67,'SQL extract'!$B$2:$B$365,'SQL extract'!$D$2:$D$365,0)</f>
        <v>1410295.87</v>
      </c>
      <c r="I67" s="10">
        <f t="shared" ref="I67:I130" si="5">+G67-H67</f>
        <v>0</v>
      </c>
      <c r="J67" s="5">
        <v>863960.57</v>
      </c>
      <c r="K67" s="9">
        <v>295667.31</v>
      </c>
      <c r="L67" s="8">
        <f>_xlfn.XLOOKUP($A67,'SQL extract'!$B$2:$B$365,'SQL extract'!$E$2:$E$365,0)</f>
        <v>295667.31</v>
      </c>
      <c r="M67" s="10">
        <f t="shared" ref="M67:M130" si="6">+K67-L67</f>
        <v>0</v>
      </c>
      <c r="N67" s="5">
        <v>984457.13</v>
      </c>
      <c r="O67" s="9">
        <v>1410295.87</v>
      </c>
      <c r="P67" s="8">
        <f>_xlfn.XLOOKUP($A67,'SQL extract'!$B$2:$B$365,'SQL extract'!$F$2:$F$365,0)</f>
        <v>1410295.87</v>
      </c>
      <c r="Q67" s="10">
        <f t="shared" ref="Q67:Q130" si="7">+O67-P67</f>
        <v>0</v>
      </c>
      <c r="R67" s="5">
        <v>0</v>
      </c>
      <c r="S67" s="5">
        <v>20.9649</v>
      </c>
      <c r="T67" s="5">
        <v>403473.064533</v>
      </c>
      <c r="U67" s="5">
        <v>601071.05000000005</v>
      </c>
      <c r="V67" s="5">
        <v>-197597.98499999999</v>
      </c>
      <c r="W67" s="5">
        <v>26.7194</v>
      </c>
      <c r="X67" s="4"/>
      <c r="Y67" s="4" t="s">
        <v>453</v>
      </c>
      <c r="Z67" s="4" t="s">
        <v>454</v>
      </c>
    </row>
    <row r="68" spans="1:26" hidden="1" x14ac:dyDescent="0.25">
      <c r="A68" s="4" t="s">
        <v>300</v>
      </c>
      <c r="B68" s="4" t="s">
        <v>496</v>
      </c>
      <c r="C68" s="4" t="s">
        <v>390</v>
      </c>
      <c r="D68" s="9">
        <v>1774120</v>
      </c>
      <c r="E68" s="8">
        <f>_xlfn.XLOOKUP($A68,'SQL extract'!$B$2:$B$365,'SQL extract'!$C$2:$C$365,0)</f>
        <v>1774120</v>
      </c>
      <c r="F68" s="6">
        <f t="shared" si="4"/>
        <v>0</v>
      </c>
      <c r="G68" s="9">
        <v>1404766</v>
      </c>
      <c r="H68" s="8">
        <f>_xlfn.XLOOKUP($A68,'SQL extract'!$B$2:$B$365,'SQL extract'!$D$2:$D$365,0)</f>
        <v>1404766</v>
      </c>
      <c r="I68" s="10">
        <f t="shared" si="5"/>
        <v>0</v>
      </c>
      <c r="J68" s="5">
        <v>0</v>
      </c>
      <c r="K68" s="9">
        <v>0</v>
      </c>
      <c r="L68" s="8">
        <f>_xlfn.XLOOKUP($A68,'SQL extract'!$B$2:$B$365,'SQL extract'!$E$2:$E$365,0)</f>
        <v>0</v>
      </c>
      <c r="M68" s="10">
        <f t="shared" si="6"/>
        <v>0</v>
      </c>
      <c r="N68" s="5">
        <v>0</v>
      </c>
      <c r="O68" s="9">
        <v>1404766</v>
      </c>
      <c r="P68" s="8">
        <f>_xlfn.XLOOKUP($A68,'SQL extract'!$B$2:$B$365,'SQL extract'!$F$2:$F$365,0)</f>
        <v>1404766</v>
      </c>
      <c r="Q68" s="10">
        <f t="shared" si="7"/>
        <v>0</v>
      </c>
      <c r="R68" s="5">
        <v>0</v>
      </c>
      <c r="S68" s="5">
        <v>0</v>
      </c>
      <c r="T68" s="5">
        <v>0</v>
      </c>
      <c r="U68" s="5">
        <v>354824</v>
      </c>
      <c r="V68" s="5">
        <v>-354824</v>
      </c>
      <c r="W68" s="5">
        <v>20.818899999999999</v>
      </c>
      <c r="X68" s="4"/>
      <c r="Y68" s="4" t="s">
        <v>420</v>
      </c>
      <c r="Z68" s="4" t="s">
        <v>497</v>
      </c>
    </row>
    <row r="69" spans="1:26" hidden="1" x14ac:dyDescent="0.25">
      <c r="A69" s="2" t="s">
        <v>174</v>
      </c>
      <c r="B69" s="2" t="s">
        <v>498</v>
      </c>
      <c r="C69" s="2" t="s">
        <v>390</v>
      </c>
      <c r="D69" s="7">
        <v>2622145.89</v>
      </c>
      <c r="E69" s="8">
        <f>_xlfn.XLOOKUP($A69,'SQL extract'!$B$2:$B$365,'SQL extract'!$C$2:$C$365,0)</f>
        <v>2622145.89</v>
      </c>
      <c r="F69" s="6">
        <f t="shared" si="4"/>
        <v>0</v>
      </c>
      <c r="G69" s="7">
        <v>1446225.78</v>
      </c>
      <c r="H69" s="8">
        <f>_xlfn.XLOOKUP($A69,'SQL extract'!$B$2:$B$365,'SQL extract'!$D$2:$D$365,0)</f>
        <v>1446225.78</v>
      </c>
      <c r="I69" s="10">
        <f t="shared" si="5"/>
        <v>0</v>
      </c>
      <c r="J69" s="3">
        <v>1358170.19</v>
      </c>
      <c r="K69" s="7">
        <v>1385966.91</v>
      </c>
      <c r="L69" s="8">
        <f>_xlfn.XLOOKUP($A69,'SQL extract'!$B$2:$B$365,'SQL extract'!$E$2:$E$365,0)</f>
        <v>1385966.91</v>
      </c>
      <c r="M69" s="10">
        <f t="shared" si="6"/>
        <v>0</v>
      </c>
      <c r="N69" s="3">
        <v>1385966.91</v>
      </c>
      <c r="O69" s="7">
        <v>1400991.91</v>
      </c>
      <c r="P69" s="8">
        <f>_xlfn.XLOOKUP($A69,'SQL extract'!$B$2:$B$365,'SQL extract'!$F$2:$F$365,0)</f>
        <v>1400991.91</v>
      </c>
      <c r="Q69" s="10">
        <f t="shared" si="7"/>
        <v>0</v>
      </c>
      <c r="R69" s="3">
        <v>-45233.87</v>
      </c>
      <c r="S69" s="3">
        <v>98.927499999999995</v>
      </c>
      <c r="T69" s="3">
        <v>2594023.3753300002</v>
      </c>
      <c r="U69" s="3">
        <v>2622145.89</v>
      </c>
      <c r="V69" s="3">
        <v>-28122.514999999999</v>
      </c>
      <c r="W69" s="3">
        <v>46.570700000000002</v>
      </c>
      <c r="X69" s="2" t="s">
        <v>436</v>
      </c>
      <c r="Y69" s="2" t="s">
        <v>420</v>
      </c>
      <c r="Z69" s="2" t="s">
        <v>410</v>
      </c>
    </row>
    <row r="70" spans="1:26" hidden="1" x14ac:dyDescent="0.25">
      <c r="A70" s="2" t="s">
        <v>124</v>
      </c>
      <c r="B70" s="2" t="s">
        <v>499</v>
      </c>
      <c r="C70" s="2" t="s">
        <v>390</v>
      </c>
      <c r="D70" s="7">
        <v>2079769.97</v>
      </c>
      <c r="E70" s="8">
        <f>_xlfn.XLOOKUP($A70,'SQL extract'!$B$2:$B$365,'SQL extract'!$C$2:$C$365,0)</f>
        <v>2079769.97</v>
      </c>
      <c r="F70" s="6">
        <f t="shared" si="4"/>
        <v>0</v>
      </c>
      <c r="G70" s="7">
        <v>1477313.63</v>
      </c>
      <c r="H70" s="8">
        <f>_xlfn.XLOOKUP($A70,'SQL extract'!$B$2:$B$365,'SQL extract'!$D$2:$D$365,0)</f>
        <v>1477313.63</v>
      </c>
      <c r="I70" s="10">
        <f t="shared" si="5"/>
        <v>0</v>
      </c>
      <c r="J70" s="3">
        <v>314961.91999999998</v>
      </c>
      <c r="K70" s="7">
        <v>1405666.45</v>
      </c>
      <c r="L70" s="8">
        <f>_xlfn.XLOOKUP($A70,'SQL extract'!$B$2:$B$365,'SQL extract'!$E$2:$E$365,0)</f>
        <v>1405666.45</v>
      </c>
      <c r="M70" s="10">
        <f t="shared" si="6"/>
        <v>0</v>
      </c>
      <c r="N70" s="3">
        <v>1459010.58</v>
      </c>
      <c r="O70" s="7">
        <v>1386660.84</v>
      </c>
      <c r="P70" s="8">
        <f>_xlfn.XLOOKUP($A70,'SQL extract'!$B$2:$B$365,'SQL extract'!$F$2:$F$365,0)</f>
        <v>1386660.84</v>
      </c>
      <c r="Q70" s="10">
        <f t="shared" si="7"/>
        <v>0</v>
      </c>
      <c r="R70" s="3">
        <v>-90652.79</v>
      </c>
      <c r="S70" s="3">
        <v>101.3706</v>
      </c>
      <c r="T70" s="3">
        <v>2108275.2972090002</v>
      </c>
      <c r="U70" s="3">
        <v>2079769.97</v>
      </c>
      <c r="V70" s="3">
        <v>28505.327000000001</v>
      </c>
      <c r="W70" s="3">
        <v>33.3262</v>
      </c>
      <c r="X70" s="2" t="s">
        <v>436</v>
      </c>
      <c r="Y70" s="2" t="s">
        <v>420</v>
      </c>
      <c r="Z70" s="2" t="s">
        <v>406</v>
      </c>
    </row>
    <row r="71" spans="1:26" hidden="1" x14ac:dyDescent="0.25">
      <c r="A71" s="4" t="s">
        <v>309</v>
      </c>
      <c r="B71" s="4" t="s">
        <v>500</v>
      </c>
      <c r="C71" s="4" t="s">
        <v>390</v>
      </c>
      <c r="D71" s="9">
        <v>1793835</v>
      </c>
      <c r="E71" s="8">
        <f>_xlfn.XLOOKUP($A71,'SQL extract'!$B$2:$B$365,'SQL extract'!$C$2:$C$365,0)</f>
        <v>1793835</v>
      </c>
      <c r="F71" s="6">
        <f t="shared" si="4"/>
        <v>0</v>
      </c>
      <c r="G71" s="9">
        <v>1371380.82</v>
      </c>
      <c r="H71" s="8">
        <f>_xlfn.XLOOKUP($A71,'SQL extract'!$B$2:$B$365,'SQL extract'!$D$2:$D$365,0)</f>
        <v>1371380.82</v>
      </c>
      <c r="I71" s="10">
        <f t="shared" si="5"/>
        <v>0</v>
      </c>
      <c r="J71" s="5">
        <v>0</v>
      </c>
      <c r="K71" s="9">
        <v>0</v>
      </c>
      <c r="L71" s="8">
        <f>_xlfn.XLOOKUP($A71,'SQL extract'!$B$2:$B$365,'SQL extract'!$E$2:$E$365,0)</f>
        <v>0</v>
      </c>
      <c r="M71" s="10">
        <f t="shared" si="6"/>
        <v>0</v>
      </c>
      <c r="N71" s="5">
        <v>0</v>
      </c>
      <c r="O71" s="9">
        <v>1371380.82</v>
      </c>
      <c r="P71" s="8">
        <f>_xlfn.XLOOKUP($A71,'SQL extract'!$B$2:$B$365,'SQL extract'!$F$2:$F$365,0)</f>
        <v>1371380.82</v>
      </c>
      <c r="Q71" s="10">
        <f t="shared" si="7"/>
        <v>0</v>
      </c>
      <c r="R71" s="5">
        <v>0</v>
      </c>
      <c r="S71" s="5">
        <v>0</v>
      </c>
      <c r="T71" s="5">
        <v>0</v>
      </c>
      <c r="U71" s="5"/>
      <c r="V71" s="5">
        <v>0</v>
      </c>
      <c r="W71" s="5">
        <v>23.5503</v>
      </c>
      <c r="X71" s="4"/>
      <c r="Y71" s="4" t="s">
        <v>420</v>
      </c>
      <c r="Z71" s="4" t="s">
        <v>501</v>
      </c>
    </row>
    <row r="72" spans="1:26" hidden="1" x14ac:dyDescent="0.25">
      <c r="A72" s="2" t="s">
        <v>51</v>
      </c>
      <c r="B72" s="2" t="s">
        <v>502</v>
      </c>
      <c r="C72" s="2" t="s">
        <v>390</v>
      </c>
      <c r="D72" s="7">
        <v>2229214.52</v>
      </c>
      <c r="E72" s="8">
        <f>_xlfn.XLOOKUP($A72,'SQL extract'!$B$2:$B$365,'SQL extract'!$C$2:$C$365,0)</f>
        <v>2229214.52</v>
      </c>
      <c r="F72" s="6">
        <f t="shared" si="4"/>
        <v>0</v>
      </c>
      <c r="G72" s="7">
        <v>1481710.32</v>
      </c>
      <c r="H72" s="8">
        <f>_xlfn.XLOOKUP($A72,'SQL extract'!$B$2:$B$365,'SQL extract'!$D$2:$D$365,0)</f>
        <v>1481710.32</v>
      </c>
      <c r="I72" s="10">
        <f t="shared" si="5"/>
        <v>0</v>
      </c>
      <c r="J72" s="3">
        <v>440675.2</v>
      </c>
      <c r="K72" s="7">
        <v>1343331.55</v>
      </c>
      <c r="L72" s="8">
        <f>_xlfn.XLOOKUP($A72,'SQL extract'!$B$2:$B$365,'SQL extract'!$E$2:$E$365,0)</f>
        <v>1343331.55</v>
      </c>
      <c r="M72" s="10">
        <f t="shared" si="6"/>
        <v>0</v>
      </c>
      <c r="N72" s="3">
        <v>1397887.91</v>
      </c>
      <c r="O72" s="7">
        <v>1358651.99</v>
      </c>
      <c r="P72" s="8">
        <f>_xlfn.XLOOKUP($A72,'SQL extract'!$B$2:$B$365,'SQL extract'!$F$2:$F$365,0)</f>
        <v>1358651.99</v>
      </c>
      <c r="Q72" s="10">
        <f t="shared" si="7"/>
        <v>0</v>
      </c>
      <c r="R72" s="3">
        <v>-123058.33</v>
      </c>
      <c r="S72" s="3">
        <v>98.872299999999996</v>
      </c>
      <c r="T72" s="3">
        <v>2204075.6678579999</v>
      </c>
      <c r="U72" s="3">
        <v>2229214.52</v>
      </c>
      <c r="V72" s="3">
        <v>-25138.851999999999</v>
      </c>
      <c r="W72" s="3">
        <v>39.052399999999999</v>
      </c>
      <c r="X72" s="2" t="s">
        <v>391</v>
      </c>
      <c r="Y72" s="2" t="s">
        <v>401</v>
      </c>
      <c r="Z72" s="2" t="s">
        <v>503</v>
      </c>
    </row>
    <row r="73" spans="1:26" hidden="1" x14ac:dyDescent="0.25">
      <c r="A73" s="2" t="s">
        <v>177</v>
      </c>
      <c r="B73" s="2" t="s">
        <v>504</v>
      </c>
      <c r="C73" s="2" t="s">
        <v>390</v>
      </c>
      <c r="D73" s="7">
        <v>1976890</v>
      </c>
      <c r="E73" s="8">
        <f>_xlfn.XLOOKUP($A73,'SQL extract'!$B$2:$B$365,'SQL extract'!$C$2:$C$365,0)</f>
        <v>1976890</v>
      </c>
      <c r="F73" s="6">
        <f t="shared" si="4"/>
        <v>0</v>
      </c>
      <c r="G73" s="7">
        <v>1441521.57</v>
      </c>
      <c r="H73" s="8">
        <f>_xlfn.XLOOKUP($A73,'SQL extract'!$B$2:$B$365,'SQL extract'!$D$2:$D$365,0)</f>
        <v>1441521.57</v>
      </c>
      <c r="I73" s="10">
        <f t="shared" si="5"/>
        <v>0</v>
      </c>
      <c r="J73" s="3">
        <v>406013.43</v>
      </c>
      <c r="K73" s="7">
        <v>1355844.55</v>
      </c>
      <c r="L73" s="8">
        <f>_xlfn.XLOOKUP($A73,'SQL extract'!$B$2:$B$365,'SQL extract'!$E$2:$E$365,0)</f>
        <v>1355844.55</v>
      </c>
      <c r="M73" s="10">
        <f t="shared" si="6"/>
        <v>0</v>
      </c>
      <c r="N73" s="3">
        <v>1357936.7</v>
      </c>
      <c r="O73" s="7">
        <v>1355844.55</v>
      </c>
      <c r="P73" s="8">
        <f>_xlfn.XLOOKUP($A73,'SQL extract'!$B$2:$B$365,'SQL extract'!$F$2:$F$365,0)</f>
        <v>1355844.55</v>
      </c>
      <c r="Q73" s="10">
        <f t="shared" si="7"/>
        <v>0</v>
      </c>
      <c r="R73" s="3">
        <v>-85677.02</v>
      </c>
      <c r="S73" s="3">
        <v>100</v>
      </c>
      <c r="T73" s="3">
        <v>1976890</v>
      </c>
      <c r="U73" s="3">
        <v>1976890</v>
      </c>
      <c r="V73" s="3">
        <v>0</v>
      </c>
      <c r="W73" s="3">
        <v>31.415199999999999</v>
      </c>
      <c r="X73" s="2" t="s">
        <v>419</v>
      </c>
      <c r="Y73" s="2" t="s">
        <v>420</v>
      </c>
      <c r="Z73" s="2" t="s">
        <v>456</v>
      </c>
    </row>
    <row r="74" spans="1:26" hidden="1" x14ac:dyDescent="0.25">
      <c r="A74" s="2" t="s">
        <v>186</v>
      </c>
      <c r="B74" s="2" t="s">
        <v>505</v>
      </c>
      <c r="C74" s="2" t="s">
        <v>395</v>
      </c>
      <c r="D74" s="7">
        <v>1646727.1</v>
      </c>
      <c r="E74" s="8">
        <f>_xlfn.XLOOKUP($A74,'SQL extract'!$B$2:$B$365,'SQL extract'!$C$2:$C$365,0)</f>
        <v>1646727.1</v>
      </c>
      <c r="F74" s="6">
        <f t="shared" si="4"/>
        <v>0</v>
      </c>
      <c r="G74" s="7">
        <v>1343306.67</v>
      </c>
      <c r="H74" s="8">
        <f>_xlfn.XLOOKUP($A74,'SQL extract'!$B$2:$B$365,'SQL extract'!$D$2:$D$365,0)</f>
        <v>1343306.67</v>
      </c>
      <c r="I74" s="10">
        <f t="shared" si="5"/>
        <v>0</v>
      </c>
      <c r="J74" s="3">
        <v>904431.81</v>
      </c>
      <c r="K74" s="7">
        <v>1280211.7</v>
      </c>
      <c r="L74" s="8">
        <f>_xlfn.XLOOKUP($A74,'SQL extract'!$B$2:$B$365,'SQL extract'!$E$2:$E$365,0)</f>
        <v>1280211.7</v>
      </c>
      <c r="M74" s="10">
        <f t="shared" si="6"/>
        <v>0</v>
      </c>
      <c r="N74" s="3">
        <v>1469086.45</v>
      </c>
      <c r="O74" s="7">
        <v>1343306.67</v>
      </c>
      <c r="P74" s="8">
        <f>_xlfn.XLOOKUP($A74,'SQL extract'!$B$2:$B$365,'SQL extract'!$F$2:$F$365,0)</f>
        <v>1343306.67</v>
      </c>
      <c r="Q74" s="10">
        <f t="shared" si="7"/>
        <v>0</v>
      </c>
      <c r="R74" s="3">
        <v>-125779.78</v>
      </c>
      <c r="S74" s="3">
        <v>95.302999999999997</v>
      </c>
      <c r="T74" s="3">
        <v>1569380.3281129999</v>
      </c>
      <c r="U74" s="3">
        <v>1646727.1</v>
      </c>
      <c r="V74" s="3">
        <v>-77346.771999999997</v>
      </c>
      <c r="W74" s="3">
        <v>18.425599999999999</v>
      </c>
      <c r="X74" s="2" t="s">
        <v>463</v>
      </c>
      <c r="Y74" s="2" t="s">
        <v>392</v>
      </c>
      <c r="Z74" s="2" t="s">
        <v>410</v>
      </c>
    </row>
    <row r="75" spans="1:26" hidden="1" x14ac:dyDescent="0.25">
      <c r="A75" s="2" t="s">
        <v>193</v>
      </c>
      <c r="B75" s="2" t="s">
        <v>506</v>
      </c>
      <c r="C75" s="2" t="s">
        <v>395</v>
      </c>
      <c r="D75" s="7">
        <v>1715000.86</v>
      </c>
      <c r="E75" s="8">
        <f>_xlfn.XLOOKUP($A75,'SQL extract'!$B$2:$B$365,'SQL extract'!$C$2:$C$365,0)</f>
        <v>1715000.86</v>
      </c>
      <c r="F75" s="6">
        <f t="shared" si="4"/>
        <v>0</v>
      </c>
      <c r="G75" s="7">
        <v>1405037.17</v>
      </c>
      <c r="H75" s="8">
        <f>_xlfn.XLOOKUP($A75,'SQL extract'!$B$2:$B$365,'SQL extract'!$D$2:$D$365,0)</f>
        <v>1405037.17</v>
      </c>
      <c r="I75" s="10">
        <f t="shared" si="5"/>
        <v>0</v>
      </c>
      <c r="J75" s="3">
        <v>1082902.83</v>
      </c>
      <c r="K75" s="7">
        <v>1331144.69</v>
      </c>
      <c r="L75" s="8">
        <f>_xlfn.XLOOKUP($A75,'SQL extract'!$B$2:$B$365,'SQL extract'!$E$2:$E$365,0)</f>
        <v>1331144.69</v>
      </c>
      <c r="M75" s="10">
        <f t="shared" si="6"/>
        <v>0</v>
      </c>
      <c r="N75" s="3">
        <v>1331144.69</v>
      </c>
      <c r="O75" s="7">
        <v>1339144.69</v>
      </c>
      <c r="P75" s="8">
        <f>_xlfn.XLOOKUP($A75,'SQL extract'!$B$2:$B$365,'SQL extract'!$F$2:$F$365,0)</f>
        <v>1339144.69</v>
      </c>
      <c r="Q75" s="10">
        <f t="shared" si="7"/>
        <v>0</v>
      </c>
      <c r="R75" s="3">
        <v>-65892.479999999996</v>
      </c>
      <c r="S75" s="3">
        <v>99.402600000000007</v>
      </c>
      <c r="T75" s="3">
        <v>1704755.4448619999</v>
      </c>
      <c r="U75" s="3">
        <v>1699294.71</v>
      </c>
      <c r="V75" s="3">
        <v>5460.7349999999997</v>
      </c>
      <c r="W75" s="3">
        <v>21.915800000000001</v>
      </c>
      <c r="X75" s="2" t="s">
        <v>463</v>
      </c>
      <c r="Y75" s="2" t="s">
        <v>392</v>
      </c>
      <c r="Z75" s="2" t="s">
        <v>410</v>
      </c>
    </row>
    <row r="76" spans="1:26" hidden="1" x14ac:dyDescent="0.25">
      <c r="A76" s="2" t="s">
        <v>171</v>
      </c>
      <c r="B76" s="2" t="s">
        <v>507</v>
      </c>
      <c r="C76" s="2" t="s">
        <v>390</v>
      </c>
      <c r="D76" s="7">
        <v>2170937.9300000002</v>
      </c>
      <c r="E76" s="8">
        <f>_xlfn.XLOOKUP($A76,'SQL extract'!$B$2:$B$365,'SQL extract'!$C$2:$C$365,0)</f>
        <v>2170937.9300000002</v>
      </c>
      <c r="F76" s="6">
        <f t="shared" si="4"/>
        <v>0</v>
      </c>
      <c r="G76" s="7">
        <v>1360516.94</v>
      </c>
      <c r="H76" s="8">
        <f>_xlfn.XLOOKUP($A76,'SQL extract'!$B$2:$B$365,'SQL extract'!$D$2:$D$365,0)</f>
        <v>1360516.94</v>
      </c>
      <c r="I76" s="10">
        <f t="shared" si="5"/>
        <v>0</v>
      </c>
      <c r="J76" s="3">
        <v>1332739.8700000001</v>
      </c>
      <c r="K76" s="7">
        <v>1335069.6499999999</v>
      </c>
      <c r="L76" s="8">
        <f>_xlfn.XLOOKUP($A76,'SQL extract'!$B$2:$B$365,'SQL extract'!$E$2:$E$365,0)</f>
        <v>1335069.6499999999</v>
      </c>
      <c r="M76" s="10">
        <f t="shared" si="6"/>
        <v>0</v>
      </c>
      <c r="N76" s="3">
        <v>1335069.6499999999</v>
      </c>
      <c r="O76" s="7">
        <v>1335069.6499999999</v>
      </c>
      <c r="P76" s="8">
        <f>_xlfn.XLOOKUP($A76,'SQL extract'!$B$2:$B$365,'SQL extract'!$F$2:$F$365,0)</f>
        <v>1335069.6499999999</v>
      </c>
      <c r="Q76" s="10">
        <f t="shared" si="7"/>
        <v>0</v>
      </c>
      <c r="R76" s="3">
        <v>-25447.29</v>
      </c>
      <c r="S76" s="3">
        <v>100</v>
      </c>
      <c r="T76" s="3">
        <v>2170937.9300000002</v>
      </c>
      <c r="U76" s="3">
        <v>2170937.9300000002</v>
      </c>
      <c r="V76" s="3">
        <v>0</v>
      </c>
      <c r="W76" s="3">
        <v>38.502600000000001</v>
      </c>
      <c r="X76" s="2" t="s">
        <v>436</v>
      </c>
      <c r="Y76" s="2" t="s">
        <v>420</v>
      </c>
      <c r="Z76" s="2" t="s">
        <v>410</v>
      </c>
    </row>
    <row r="77" spans="1:26" hidden="1" x14ac:dyDescent="0.25">
      <c r="A77" s="2" t="s">
        <v>271</v>
      </c>
      <c r="B77" s="2" t="s">
        <v>508</v>
      </c>
      <c r="C77" s="2" t="s">
        <v>390</v>
      </c>
      <c r="D77" s="7">
        <v>2045859</v>
      </c>
      <c r="E77" s="8">
        <f>_xlfn.XLOOKUP($A77,'SQL extract'!$B$2:$B$365,'SQL extract'!$C$2:$C$365,0)</f>
        <v>2045859</v>
      </c>
      <c r="F77" s="6">
        <f t="shared" si="4"/>
        <v>0</v>
      </c>
      <c r="G77" s="7">
        <v>1534790.06</v>
      </c>
      <c r="H77" s="8">
        <f>_xlfn.XLOOKUP($A77,'SQL extract'!$B$2:$B$365,'SQL extract'!$D$2:$D$365,0)</f>
        <v>1534790.06</v>
      </c>
      <c r="I77" s="10">
        <f t="shared" si="5"/>
        <v>0</v>
      </c>
      <c r="J77" s="3">
        <v>206210.82</v>
      </c>
      <c r="K77" s="7">
        <v>1144816.53</v>
      </c>
      <c r="L77" s="8">
        <f>_xlfn.XLOOKUP($A77,'SQL extract'!$B$2:$B$365,'SQL extract'!$E$2:$E$365,0)</f>
        <v>1144816.53</v>
      </c>
      <c r="M77" s="10">
        <f t="shared" si="6"/>
        <v>0</v>
      </c>
      <c r="N77" s="3">
        <v>1144954.3600000001</v>
      </c>
      <c r="O77" s="7">
        <v>1330369.42</v>
      </c>
      <c r="P77" s="8">
        <f>_xlfn.XLOOKUP($A77,'SQL extract'!$B$2:$B$365,'SQL extract'!$F$2:$F$365,0)</f>
        <v>1330369.42</v>
      </c>
      <c r="Q77" s="10">
        <f t="shared" si="7"/>
        <v>0</v>
      </c>
      <c r="R77" s="3">
        <v>-204420.64</v>
      </c>
      <c r="S77" s="3">
        <v>86.052499999999995</v>
      </c>
      <c r="T77" s="3">
        <v>1760512.8159749999</v>
      </c>
      <c r="U77" s="3">
        <v>2014142</v>
      </c>
      <c r="V77" s="3">
        <v>-253629.18400000001</v>
      </c>
      <c r="W77" s="3">
        <v>34.972499999999997</v>
      </c>
      <c r="X77" s="2"/>
      <c r="Y77" s="2" t="s">
        <v>420</v>
      </c>
      <c r="Z77" s="2" t="s">
        <v>456</v>
      </c>
    </row>
    <row r="78" spans="1:26" hidden="1" x14ac:dyDescent="0.25">
      <c r="A78" s="2" t="s">
        <v>52</v>
      </c>
      <c r="B78" s="2" t="s">
        <v>509</v>
      </c>
      <c r="C78" s="2" t="s">
        <v>390</v>
      </c>
      <c r="D78" s="7">
        <v>2094547.81</v>
      </c>
      <c r="E78" s="8">
        <f>_xlfn.XLOOKUP($A78,'SQL extract'!$B$2:$B$365,'SQL extract'!$C$2:$C$365,0)</f>
        <v>2094547.81</v>
      </c>
      <c r="F78" s="6">
        <f t="shared" si="4"/>
        <v>0</v>
      </c>
      <c r="G78" s="7">
        <v>1553283.73</v>
      </c>
      <c r="H78" s="8">
        <f>_xlfn.XLOOKUP($A78,'SQL extract'!$B$2:$B$365,'SQL extract'!$D$2:$D$365,0)</f>
        <v>1553283.73</v>
      </c>
      <c r="I78" s="10">
        <f t="shared" si="5"/>
        <v>0</v>
      </c>
      <c r="J78" s="3">
        <v>320817.32</v>
      </c>
      <c r="K78" s="7">
        <v>1318025.5900000001</v>
      </c>
      <c r="L78" s="8">
        <f>_xlfn.XLOOKUP($A78,'SQL extract'!$B$2:$B$365,'SQL extract'!$E$2:$E$365,0)</f>
        <v>1318025.5900000001</v>
      </c>
      <c r="M78" s="10">
        <f t="shared" si="6"/>
        <v>0</v>
      </c>
      <c r="N78" s="3">
        <v>1318075.95</v>
      </c>
      <c r="O78" s="7">
        <v>1318025.5900000001</v>
      </c>
      <c r="P78" s="8">
        <f>_xlfn.XLOOKUP($A78,'SQL extract'!$B$2:$B$365,'SQL extract'!$F$2:$F$365,0)</f>
        <v>1318025.5900000001</v>
      </c>
      <c r="Q78" s="10">
        <f t="shared" si="7"/>
        <v>0</v>
      </c>
      <c r="R78" s="3">
        <v>-235258.14</v>
      </c>
      <c r="S78" s="3">
        <v>100</v>
      </c>
      <c r="T78" s="3">
        <v>2094547.81</v>
      </c>
      <c r="U78" s="3">
        <v>2094547.81</v>
      </c>
      <c r="V78" s="3">
        <v>0</v>
      </c>
      <c r="W78" s="3">
        <v>37.073500000000003</v>
      </c>
      <c r="X78" s="2" t="s">
        <v>419</v>
      </c>
      <c r="Y78" s="2" t="s">
        <v>420</v>
      </c>
      <c r="Z78" s="2" t="s">
        <v>456</v>
      </c>
    </row>
    <row r="79" spans="1:26" hidden="1" x14ac:dyDescent="0.25">
      <c r="A79" s="4" t="s">
        <v>257</v>
      </c>
      <c r="B79" s="4" t="s">
        <v>510</v>
      </c>
      <c r="C79" s="4" t="s">
        <v>390</v>
      </c>
      <c r="D79" s="9">
        <v>1796218</v>
      </c>
      <c r="E79" s="8">
        <f>_xlfn.XLOOKUP($A79,'SQL extract'!$B$2:$B$365,'SQL extract'!$C$2:$C$365,0)</f>
        <v>1796218</v>
      </c>
      <c r="F79" s="6">
        <f t="shared" si="4"/>
        <v>0</v>
      </c>
      <c r="G79" s="9">
        <v>1302355.76</v>
      </c>
      <c r="H79" s="8">
        <f>_xlfn.XLOOKUP($A79,'SQL extract'!$B$2:$B$365,'SQL extract'!$D$2:$D$365,0)</f>
        <v>1302355.76</v>
      </c>
      <c r="I79" s="10">
        <f t="shared" si="5"/>
        <v>0</v>
      </c>
      <c r="J79" s="5">
        <v>0</v>
      </c>
      <c r="K79" s="9">
        <v>250</v>
      </c>
      <c r="L79" s="8">
        <f>_xlfn.XLOOKUP($A79,'SQL extract'!$B$2:$B$365,'SQL extract'!$E$2:$E$365,0)</f>
        <v>250</v>
      </c>
      <c r="M79" s="10">
        <f t="shared" si="6"/>
        <v>0</v>
      </c>
      <c r="N79" s="5">
        <v>250</v>
      </c>
      <c r="O79" s="9">
        <v>1302355.76</v>
      </c>
      <c r="P79" s="8">
        <f>_xlfn.XLOOKUP($A79,'SQL extract'!$B$2:$B$365,'SQL extract'!$F$2:$F$365,0)</f>
        <v>1302355.76</v>
      </c>
      <c r="Q79" s="10">
        <f t="shared" si="7"/>
        <v>0</v>
      </c>
      <c r="R79" s="5">
        <v>0</v>
      </c>
      <c r="S79" s="5">
        <v>1.9099999999999999E-2</v>
      </c>
      <c r="T79" s="5">
        <v>343.07763799999998</v>
      </c>
      <c r="U79" s="5">
        <v>227348.1</v>
      </c>
      <c r="V79" s="5">
        <v>-227005.022</v>
      </c>
      <c r="W79" s="5">
        <v>27.494499999999999</v>
      </c>
      <c r="X79" s="4"/>
      <c r="Y79" s="4" t="s">
        <v>420</v>
      </c>
      <c r="Z79" s="4" t="s">
        <v>454</v>
      </c>
    </row>
    <row r="80" spans="1:26" hidden="1" x14ac:dyDescent="0.25">
      <c r="A80" s="2" t="s">
        <v>96</v>
      </c>
      <c r="B80" s="2" t="s">
        <v>511</v>
      </c>
      <c r="C80" s="2" t="s">
        <v>390</v>
      </c>
      <c r="D80" s="7">
        <v>1847620.67</v>
      </c>
      <c r="E80" s="8">
        <f>_xlfn.XLOOKUP($A80,'SQL extract'!$B$2:$B$365,'SQL extract'!$C$2:$C$365,0)</f>
        <v>1847620.67</v>
      </c>
      <c r="F80" s="6">
        <f t="shared" si="4"/>
        <v>0</v>
      </c>
      <c r="G80" s="7">
        <v>1462075.67</v>
      </c>
      <c r="H80" s="8">
        <f>_xlfn.XLOOKUP($A80,'SQL extract'!$B$2:$B$365,'SQL extract'!$D$2:$D$365,0)</f>
        <v>1462075.67</v>
      </c>
      <c r="I80" s="10">
        <f t="shared" si="5"/>
        <v>0</v>
      </c>
      <c r="J80" s="3">
        <v>462921.11</v>
      </c>
      <c r="K80" s="7">
        <v>1297411.95</v>
      </c>
      <c r="L80" s="8">
        <f>_xlfn.XLOOKUP($A80,'SQL extract'!$B$2:$B$365,'SQL extract'!$E$2:$E$365,0)</f>
        <v>1297411.95</v>
      </c>
      <c r="M80" s="10">
        <f t="shared" si="6"/>
        <v>0</v>
      </c>
      <c r="N80" s="3">
        <v>1325112.3200000001</v>
      </c>
      <c r="O80" s="7">
        <v>1300018.98</v>
      </c>
      <c r="P80" s="8">
        <f>_xlfn.XLOOKUP($A80,'SQL extract'!$B$2:$B$365,'SQL extract'!$F$2:$F$365,0)</f>
        <v>1300018.98</v>
      </c>
      <c r="Q80" s="10">
        <f t="shared" si="7"/>
        <v>0</v>
      </c>
      <c r="R80" s="3">
        <v>-162056.69</v>
      </c>
      <c r="S80" s="3">
        <v>99.799400000000006</v>
      </c>
      <c r="T80" s="3">
        <v>1843914.3429360001</v>
      </c>
      <c r="U80" s="3">
        <v>1847620.67</v>
      </c>
      <c r="V80" s="3">
        <v>-3706.3270000000002</v>
      </c>
      <c r="W80" s="3">
        <v>29.638200000000001</v>
      </c>
      <c r="X80" s="2" t="s">
        <v>436</v>
      </c>
      <c r="Y80" s="2" t="s">
        <v>420</v>
      </c>
      <c r="Z80" s="2" t="s">
        <v>406</v>
      </c>
    </row>
    <row r="81" spans="1:26" hidden="1" x14ac:dyDescent="0.25">
      <c r="A81" s="4" t="s">
        <v>32</v>
      </c>
      <c r="B81" s="4" t="s">
        <v>512</v>
      </c>
      <c r="C81" s="4" t="s">
        <v>390</v>
      </c>
      <c r="D81" s="9">
        <v>1799534</v>
      </c>
      <c r="E81" s="8">
        <f>_xlfn.XLOOKUP($A81,'SQL extract'!$B$2:$B$365,'SQL extract'!$C$2:$C$365,0)</f>
        <v>1799534</v>
      </c>
      <c r="F81" s="6">
        <f t="shared" si="4"/>
        <v>0</v>
      </c>
      <c r="G81" s="9">
        <v>1274045.2</v>
      </c>
      <c r="H81" s="8">
        <f>_xlfn.XLOOKUP($A81,'SQL extract'!$B$2:$B$365,'SQL extract'!$D$2:$D$365,0)</f>
        <v>1274045.2</v>
      </c>
      <c r="I81" s="10">
        <f t="shared" si="5"/>
        <v>0</v>
      </c>
      <c r="J81" s="5">
        <v>612898.32999999996</v>
      </c>
      <c r="K81" s="9">
        <v>106322.48</v>
      </c>
      <c r="L81" s="8">
        <f>_xlfn.XLOOKUP($A81,'SQL extract'!$B$2:$B$365,'SQL extract'!$E$2:$E$365,0)</f>
        <v>106322.48</v>
      </c>
      <c r="M81" s="10">
        <f t="shared" si="6"/>
        <v>0</v>
      </c>
      <c r="N81" s="5">
        <v>609375.92000000004</v>
      </c>
      <c r="O81" s="9">
        <v>1274045.2</v>
      </c>
      <c r="P81" s="8">
        <f>_xlfn.XLOOKUP($A81,'SQL extract'!$B$2:$B$365,'SQL extract'!$F$2:$F$365,0)</f>
        <v>1274045.2</v>
      </c>
      <c r="Q81" s="10">
        <f t="shared" si="7"/>
        <v>0</v>
      </c>
      <c r="R81" s="5">
        <v>0</v>
      </c>
      <c r="S81" s="5">
        <v>8.3452000000000002</v>
      </c>
      <c r="T81" s="5">
        <v>150174.71136799999</v>
      </c>
      <c r="U81" s="5">
        <v>254059.6</v>
      </c>
      <c r="V81" s="5">
        <v>-103884.889</v>
      </c>
      <c r="W81" s="5">
        <v>29.2013</v>
      </c>
      <c r="X81" s="4"/>
      <c r="Y81" s="4" t="s">
        <v>420</v>
      </c>
      <c r="Z81" s="4" t="s">
        <v>472</v>
      </c>
    </row>
    <row r="82" spans="1:26" hidden="1" x14ac:dyDescent="0.25">
      <c r="A82" s="2" t="s">
        <v>86</v>
      </c>
      <c r="B82" s="2" t="s">
        <v>513</v>
      </c>
      <c r="C82" s="2" t="s">
        <v>395</v>
      </c>
      <c r="D82" s="7">
        <v>1980799.71</v>
      </c>
      <c r="E82" s="8">
        <f>_xlfn.XLOOKUP($A82,'SQL extract'!$B$2:$B$365,'SQL extract'!$C$2:$C$365,0)</f>
        <v>1980799.71</v>
      </c>
      <c r="F82" s="6">
        <f t="shared" si="4"/>
        <v>0</v>
      </c>
      <c r="G82" s="7">
        <v>1303412.3500000001</v>
      </c>
      <c r="H82" s="8">
        <f>_xlfn.XLOOKUP($A82,'SQL extract'!$B$2:$B$365,'SQL extract'!$D$2:$D$365,0)</f>
        <v>1303412.3500000001</v>
      </c>
      <c r="I82" s="10">
        <f t="shared" si="5"/>
        <v>0</v>
      </c>
      <c r="J82" s="3">
        <v>1223397.17</v>
      </c>
      <c r="K82" s="7">
        <v>1223397.17</v>
      </c>
      <c r="L82" s="8">
        <f>_xlfn.XLOOKUP($A82,'SQL extract'!$B$2:$B$365,'SQL extract'!$E$2:$E$365,0)</f>
        <v>1223397.17</v>
      </c>
      <c r="M82" s="10">
        <f t="shared" si="6"/>
        <v>0</v>
      </c>
      <c r="N82" s="3">
        <v>1223397.17</v>
      </c>
      <c r="O82" s="7">
        <v>1267891.3600000001</v>
      </c>
      <c r="P82" s="8">
        <f>_xlfn.XLOOKUP($A82,'SQL extract'!$B$2:$B$365,'SQL extract'!$F$2:$F$365,0)</f>
        <v>1267891.3600000001</v>
      </c>
      <c r="Q82" s="10">
        <f t="shared" si="7"/>
        <v>0</v>
      </c>
      <c r="R82" s="3">
        <v>-35520.99</v>
      </c>
      <c r="S82" s="3">
        <v>96.490600000000001</v>
      </c>
      <c r="T82" s="3">
        <v>1911285.524977</v>
      </c>
      <c r="U82" s="3">
        <v>1980489.83</v>
      </c>
      <c r="V82" s="3">
        <v>-69204.304999999993</v>
      </c>
      <c r="W82" s="3">
        <v>35.990900000000003</v>
      </c>
      <c r="X82" s="2" t="s">
        <v>404</v>
      </c>
      <c r="Y82" s="2" t="s">
        <v>392</v>
      </c>
      <c r="Z82" s="2" t="s">
        <v>410</v>
      </c>
    </row>
    <row r="83" spans="1:26" hidden="1" x14ac:dyDescent="0.25">
      <c r="A83" s="2" t="s">
        <v>198</v>
      </c>
      <c r="B83" s="2" t="s">
        <v>514</v>
      </c>
      <c r="C83" s="2" t="s">
        <v>390</v>
      </c>
      <c r="D83" s="7">
        <v>2336849</v>
      </c>
      <c r="E83" s="8">
        <f>_xlfn.XLOOKUP($A83,'SQL extract'!$B$2:$B$365,'SQL extract'!$C$2:$C$365,0)</f>
        <v>2336849</v>
      </c>
      <c r="F83" s="6">
        <f t="shared" si="4"/>
        <v>0</v>
      </c>
      <c r="G83" s="7">
        <v>1783884.88</v>
      </c>
      <c r="H83" s="8">
        <f>_xlfn.XLOOKUP($A83,'SQL extract'!$B$2:$B$365,'SQL extract'!$D$2:$D$365,0)</f>
        <v>1783884.88</v>
      </c>
      <c r="I83" s="10">
        <f t="shared" si="5"/>
        <v>0</v>
      </c>
      <c r="J83" s="3">
        <v>970650.74</v>
      </c>
      <c r="K83" s="7">
        <v>1261998.1200000001</v>
      </c>
      <c r="L83" s="8">
        <f>_xlfn.XLOOKUP($A83,'SQL extract'!$B$2:$B$365,'SQL extract'!$E$2:$E$365,0)</f>
        <v>1261998.1200000001</v>
      </c>
      <c r="M83" s="10">
        <f t="shared" si="6"/>
        <v>0</v>
      </c>
      <c r="N83" s="3">
        <v>1268135.94</v>
      </c>
      <c r="O83" s="7">
        <v>1261998.1200000001</v>
      </c>
      <c r="P83" s="8">
        <f>_xlfn.XLOOKUP($A83,'SQL extract'!$B$2:$B$365,'SQL extract'!$F$2:$F$365,0)</f>
        <v>1261998.1200000001</v>
      </c>
      <c r="Q83" s="10">
        <f t="shared" si="7"/>
        <v>0</v>
      </c>
      <c r="R83" s="3">
        <v>-521886.76</v>
      </c>
      <c r="S83" s="3">
        <v>100</v>
      </c>
      <c r="T83" s="3">
        <v>2336849</v>
      </c>
      <c r="U83" s="3">
        <v>2336849</v>
      </c>
      <c r="V83" s="3">
        <v>0</v>
      </c>
      <c r="W83" s="3">
        <v>45.995699999999999</v>
      </c>
      <c r="X83" s="2" t="s">
        <v>412</v>
      </c>
      <c r="Y83" s="2" t="s">
        <v>420</v>
      </c>
      <c r="Z83" s="2" t="s">
        <v>470</v>
      </c>
    </row>
    <row r="84" spans="1:26" hidden="1" x14ac:dyDescent="0.25">
      <c r="A84" s="4" t="s">
        <v>79</v>
      </c>
      <c r="B84" s="4" t="s">
        <v>515</v>
      </c>
      <c r="C84" s="4" t="s">
        <v>395</v>
      </c>
      <c r="D84" s="9">
        <v>1650464</v>
      </c>
      <c r="E84" s="8">
        <f>_xlfn.XLOOKUP($A84,'SQL extract'!$B$2:$B$365,'SQL extract'!$C$2:$C$365,0)</f>
        <v>1650464</v>
      </c>
      <c r="F84" s="6">
        <f t="shared" si="4"/>
        <v>0</v>
      </c>
      <c r="G84" s="9">
        <v>1251413.1399999999</v>
      </c>
      <c r="H84" s="8">
        <f>_xlfn.XLOOKUP($A84,'SQL extract'!$B$2:$B$365,'SQL extract'!$D$2:$D$365,0)</f>
        <v>1251413.1399999999</v>
      </c>
      <c r="I84" s="10">
        <f t="shared" si="5"/>
        <v>0</v>
      </c>
      <c r="J84" s="5">
        <v>0</v>
      </c>
      <c r="K84" s="9">
        <v>0</v>
      </c>
      <c r="L84" s="8">
        <f>_xlfn.XLOOKUP($A84,'SQL extract'!$B$2:$B$365,'SQL extract'!$E$2:$E$365,0)</f>
        <v>0</v>
      </c>
      <c r="M84" s="10">
        <f t="shared" si="6"/>
        <v>0</v>
      </c>
      <c r="N84" s="5">
        <v>0</v>
      </c>
      <c r="O84" s="9">
        <v>1251413.1399999999</v>
      </c>
      <c r="P84" s="8">
        <f>_xlfn.XLOOKUP($A84,'SQL extract'!$B$2:$B$365,'SQL extract'!$F$2:$F$365,0)</f>
        <v>1251413.1399999999</v>
      </c>
      <c r="Q84" s="10">
        <f t="shared" si="7"/>
        <v>0</v>
      </c>
      <c r="R84" s="5">
        <v>0</v>
      </c>
      <c r="S84" s="5">
        <v>0</v>
      </c>
      <c r="T84" s="5">
        <v>0</v>
      </c>
      <c r="U84" s="5">
        <v>209507.1</v>
      </c>
      <c r="V84" s="5">
        <v>-209507.1</v>
      </c>
      <c r="W84" s="5">
        <v>24.178100000000001</v>
      </c>
      <c r="X84" s="4"/>
      <c r="Y84" s="4" t="s">
        <v>420</v>
      </c>
      <c r="Z84" s="4" t="s">
        <v>410</v>
      </c>
    </row>
    <row r="85" spans="1:26" hidden="1" x14ac:dyDescent="0.25">
      <c r="A85" s="4" t="s">
        <v>337</v>
      </c>
      <c r="B85" s="4" t="s">
        <v>516</v>
      </c>
      <c r="C85" s="4" t="s">
        <v>395</v>
      </c>
      <c r="D85" s="9">
        <v>1561737</v>
      </c>
      <c r="E85" s="8">
        <f>_xlfn.XLOOKUP($A85,'SQL extract'!$B$2:$B$365,'SQL extract'!$C$2:$C$365,0)</f>
        <v>1561737</v>
      </c>
      <c r="F85" s="6">
        <f t="shared" si="4"/>
        <v>0</v>
      </c>
      <c r="G85" s="9">
        <v>1245440.42</v>
      </c>
      <c r="H85" s="8">
        <f>_xlfn.XLOOKUP($A85,'SQL extract'!$B$2:$B$365,'SQL extract'!$D$2:$D$365,0)</f>
        <v>1245440.42</v>
      </c>
      <c r="I85" s="10">
        <f t="shared" si="5"/>
        <v>0</v>
      </c>
      <c r="J85" s="5">
        <v>0</v>
      </c>
      <c r="K85" s="9">
        <v>0</v>
      </c>
      <c r="L85" s="8">
        <f>_xlfn.XLOOKUP($A85,'SQL extract'!$B$2:$B$365,'SQL extract'!$E$2:$E$365,0)</f>
        <v>0</v>
      </c>
      <c r="M85" s="10">
        <f t="shared" si="6"/>
        <v>0</v>
      </c>
      <c r="N85" s="5">
        <v>0</v>
      </c>
      <c r="O85" s="9">
        <v>1245440.42</v>
      </c>
      <c r="P85" s="8">
        <f>_xlfn.XLOOKUP($A85,'SQL extract'!$B$2:$B$365,'SQL extract'!$F$2:$F$365,0)</f>
        <v>1245440.42</v>
      </c>
      <c r="Q85" s="10">
        <f t="shared" si="7"/>
        <v>0</v>
      </c>
      <c r="R85" s="5">
        <v>0</v>
      </c>
      <c r="S85" s="5">
        <v>0</v>
      </c>
      <c r="T85" s="5">
        <v>0</v>
      </c>
      <c r="U85" s="5">
        <v>264002.59999999998</v>
      </c>
      <c r="V85" s="5">
        <v>-264002.59999999998</v>
      </c>
      <c r="W85" s="5">
        <v>20.252800000000001</v>
      </c>
      <c r="X85" s="4"/>
      <c r="Y85" s="4" t="s">
        <v>420</v>
      </c>
      <c r="Z85" s="4" t="s">
        <v>517</v>
      </c>
    </row>
    <row r="86" spans="1:26" hidden="1" x14ac:dyDescent="0.25">
      <c r="A86" s="2" t="s">
        <v>133</v>
      </c>
      <c r="B86" s="2" t="s">
        <v>518</v>
      </c>
      <c r="C86" s="2" t="s">
        <v>390</v>
      </c>
      <c r="D86" s="7">
        <v>2170727</v>
      </c>
      <c r="E86" s="8">
        <f>_xlfn.XLOOKUP($A86,'SQL extract'!$B$2:$B$365,'SQL extract'!$C$2:$C$365,0)</f>
        <v>2170727</v>
      </c>
      <c r="F86" s="6">
        <f t="shared" si="4"/>
        <v>0</v>
      </c>
      <c r="G86" s="7">
        <v>1724098.83</v>
      </c>
      <c r="H86" s="8">
        <f>_xlfn.XLOOKUP($A86,'SQL extract'!$B$2:$B$365,'SQL extract'!$D$2:$D$365,0)</f>
        <v>1724098.83</v>
      </c>
      <c r="I86" s="10">
        <f t="shared" si="5"/>
        <v>0</v>
      </c>
      <c r="J86" s="3">
        <v>392583.75</v>
      </c>
      <c r="K86" s="7">
        <v>1243554.49</v>
      </c>
      <c r="L86" s="8">
        <f>_xlfn.XLOOKUP($A86,'SQL extract'!$B$2:$B$365,'SQL extract'!$E$2:$E$365,0)</f>
        <v>1243554.49</v>
      </c>
      <c r="M86" s="10">
        <f t="shared" si="6"/>
        <v>0</v>
      </c>
      <c r="N86" s="3">
        <v>1300409.48</v>
      </c>
      <c r="O86" s="7">
        <v>1243554.49</v>
      </c>
      <c r="P86" s="8">
        <f>_xlfn.XLOOKUP($A86,'SQL extract'!$B$2:$B$365,'SQL extract'!$F$2:$F$365,0)</f>
        <v>1243554.49</v>
      </c>
      <c r="Q86" s="10">
        <f t="shared" si="7"/>
        <v>0</v>
      </c>
      <c r="R86" s="3">
        <v>-480544.34</v>
      </c>
      <c r="S86" s="3">
        <v>100</v>
      </c>
      <c r="T86" s="3">
        <v>2170727</v>
      </c>
      <c r="U86" s="3">
        <v>2170727</v>
      </c>
      <c r="V86" s="3">
        <v>0</v>
      </c>
      <c r="W86" s="3">
        <v>42.712499999999999</v>
      </c>
      <c r="X86" s="2" t="s">
        <v>519</v>
      </c>
      <c r="Y86" s="2" t="s">
        <v>420</v>
      </c>
      <c r="Z86" s="2" t="s">
        <v>454</v>
      </c>
    </row>
    <row r="87" spans="1:26" hidden="1" x14ac:dyDescent="0.25">
      <c r="A87" s="2" t="s">
        <v>185</v>
      </c>
      <c r="B87" s="2" t="s">
        <v>520</v>
      </c>
      <c r="C87" s="2" t="s">
        <v>395</v>
      </c>
      <c r="D87" s="7">
        <v>1636436.76</v>
      </c>
      <c r="E87" s="8">
        <f>_xlfn.XLOOKUP($A87,'SQL extract'!$B$2:$B$365,'SQL extract'!$C$2:$C$365,0)</f>
        <v>1636436.76</v>
      </c>
      <c r="F87" s="6">
        <f t="shared" si="4"/>
        <v>0</v>
      </c>
      <c r="G87" s="7">
        <v>1160939</v>
      </c>
      <c r="H87" s="8">
        <f>_xlfn.XLOOKUP($A87,'SQL extract'!$B$2:$B$365,'SQL extract'!$D$2:$D$365,0)</f>
        <v>1160939</v>
      </c>
      <c r="I87" s="10">
        <f t="shared" si="5"/>
        <v>0</v>
      </c>
      <c r="J87" s="3">
        <v>701900.26</v>
      </c>
      <c r="K87" s="7">
        <v>1253217.23</v>
      </c>
      <c r="L87" s="8">
        <f>_xlfn.XLOOKUP($A87,'SQL extract'!$B$2:$B$365,'SQL extract'!$E$2:$E$365,0)</f>
        <v>1253217.23</v>
      </c>
      <c r="M87" s="10">
        <f t="shared" si="6"/>
        <v>0</v>
      </c>
      <c r="N87" s="3">
        <v>1286299.8400000001</v>
      </c>
      <c r="O87" s="7">
        <v>1220241.52</v>
      </c>
      <c r="P87" s="8">
        <f>_xlfn.XLOOKUP($A87,'SQL extract'!$B$2:$B$365,'SQL extract'!$F$2:$F$365,0)</f>
        <v>1220241.52</v>
      </c>
      <c r="Q87" s="10">
        <f t="shared" si="7"/>
        <v>0</v>
      </c>
      <c r="R87" s="3">
        <v>-66058.320000000007</v>
      </c>
      <c r="S87" s="3">
        <v>102.70229999999999</v>
      </c>
      <c r="T87" s="3">
        <v>1680658.1905650001</v>
      </c>
      <c r="U87" s="3">
        <v>1520444.94</v>
      </c>
      <c r="V87" s="3">
        <v>160213.25099999999</v>
      </c>
      <c r="W87" s="3">
        <v>25.433</v>
      </c>
      <c r="X87" s="2" t="s">
        <v>391</v>
      </c>
      <c r="Y87" s="2" t="s">
        <v>420</v>
      </c>
      <c r="Z87" s="2" t="s">
        <v>410</v>
      </c>
    </row>
    <row r="88" spans="1:26" hidden="1" x14ac:dyDescent="0.25">
      <c r="A88" s="4" t="s">
        <v>200</v>
      </c>
      <c r="B88" s="4" t="s">
        <v>521</v>
      </c>
      <c r="C88" s="4" t="s">
        <v>390</v>
      </c>
      <c r="D88" s="9">
        <v>1610555</v>
      </c>
      <c r="E88" s="8">
        <f>_xlfn.XLOOKUP($A88,'SQL extract'!$B$2:$B$365,'SQL extract'!$C$2:$C$365,0)</f>
        <v>1610555</v>
      </c>
      <c r="F88" s="6">
        <f t="shared" si="4"/>
        <v>0</v>
      </c>
      <c r="G88" s="9">
        <v>1216441.3999999999</v>
      </c>
      <c r="H88" s="8">
        <f>_xlfn.XLOOKUP($A88,'SQL extract'!$B$2:$B$365,'SQL extract'!$D$2:$D$365,0)</f>
        <v>1216441.3999999999</v>
      </c>
      <c r="I88" s="10">
        <f t="shared" si="5"/>
        <v>0</v>
      </c>
      <c r="J88" s="5">
        <v>678204.45</v>
      </c>
      <c r="K88" s="9">
        <v>112030.75</v>
      </c>
      <c r="L88" s="8">
        <f>_xlfn.XLOOKUP($A88,'SQL extract'!$B$2:$B$365,'SQL extract'!$E$2:$E$365,0)</f>
        <v>112030.75</v>
      </c>
      <c r="M88" s="10">
        <f t="shared" si="6"/>
        <v>0</v>
      </c>
      <c r="N88" s="5">
        <v>685569.49</v>
      </c>
      <c r="O88" s="9">
        <v>1216441.3999999999</v>
      </c>
      <c r="P88" s="8">
        <f>_xlfn.XLOOKUP($A88,'SQL extract'!$B$2:$B$365,'SQL extract'!$F$2:$F$365,0)</f>
        <v>1216441.3999999999</v>
      </c>
      <c r="Q88" s="10">
        <f t="shared" si="7"/>
        <v>0</v>
      </c>
      <c r="R88" s="5">
        <v>0</v>
      </c>
      <c r="S88" s="5">
        <v>9.2096999999999998</v>
      </c>
      <c r="T88" s="5">
        <v>148327.28383500001</v>
      </c>
      <c r="U88" s="5">
        <v>269725.2</v>
      </c>
      <c r="V88" s="5">
        <v>-121397.916</v>
      </c>
      <c r="W88" s="5">
        <v>24.470600000000001</v>
      </c>
      <c r="X88" s="4"/>
      <c r="Y88" s="4" t="s">
        <v>453</v>
      </c>
      <c r="Z88" s="4" t="s">
        <v>406</v>
      </c>
    </row>
    <row r="89" spans="1:26" hidden="1" x14ac:dyDescent="0.25">
      <c r="A89" s="2" t="s">
        <v>112</v>
      </c>
      <c r="B89" s="2" t="s">
        <v>522</v>
      </c>
      <c r="C89" s="2" t="s">
        <v>390</v>
      </c>
      <c r="D89" s="7">
        <v>2052499</v>
      </c>
      <c r="E89" s="8">
        <f>_xlfn.XLOOKUP($A89,'SQL extract'!$B$2:$B$365,'SQL extract'!$C$2:$C$365,0)</f>
        <v>2052499</v>
      </c>
      <c r="F89" s="6">
        <f t="shared" si="4"/>
        <v>0</v>
      </c>
      <c r="G89" s="7">
        <v>1598541.78</v>
      </c>
      <c r="H89" s="8">
        <f>_xlfn.XLOOKUP($A89,'SQL extract'!$B$2:$B$365,'SQL extract'!$D$2:$D$365,0)</f>
        <v>1598541.78</v>
      </c>
      <c r="I89" s="10">
        <f t="shared" si="5"/>
        <v>0</v>
      </c>
      <c r="J89" s="3">
        <v>410720.19</v>
      </c>
      <c r="K89" s="7">
        <v>1215328.24</v>
      </c>
      <c r="L89" s="8">
        <f>_xlfn.XLOOKUP($A89,'SQL extract'!$B$2:$B$365,'SQL extract'!$E$2:$E$365,0)</f>
        <v>1215328.24</v>
      </c>
      <c r="M89" s="10">
        <f t="shared" si="6"/>
        <v>0</v>
      </c>
      <c r="N89" s="3">
        <v>1270690.68</v>
      </c>
      <c r="O89" s="7">
        <v>1215328.24</v>
      </c>
      <c r="P89" s="8">
        <f>_xlfn.XLOOKUP($A89,'SQL extract'!$B$2:$B$365,'SQL extract'!$F$2:$F$365,0)</f>
        <v>1215328.24</v>
      </c>
      <c r="Q89" s="10">
        <f t="shared" si="7"/>
        <v>0</v>
      </c>
      <c r="R89" s="3">
        <v>-383213.54</v>
      </c>
      <c r="S89" s="3">
        <v>100</v>
      </c>
      <c r="T89" s="3">
        <v>2052499</v>
      </c>
      <c r="U89" s="3">
        <v>2052499</v>
      </c>
      <c r="V89" s="3">
        <v>0</v>
      </c>
      <c r="W89" s="3">
        <v>40.787799999999997</v>
      </c>
      <c r="X89" s="2" t="s">
        <v>463</v>
      </c>
      <c r="Y89" s="2" t="s">
        <v>420</v>
      </c>
      <c r="Z89" s="2" t="s">
        <v>472</v>
      </c>
    </row>
    <row r="90" spans="1:26" hidden="1" x14ac:dyDescent="0.25">
      <c r="A90" s="2" t="s">
        <v>69</v>
      </c>
      <c r="B90" s="2" t="s">
        <v>523</v>
      </c>
      <c r="C90" s="2" t="s">
        <v>444</v>
      </c>
      <c r="D90" s="7">
        <v>1606681.9</v>
      </c>
      <c r="E90" s="8">
        <f>_xlfn.XLOOKUP($A90,'SQL extract'!$B$2:$B$365,'SQL extract'!$C$2:$C$365,0)</f>
        <v>1606681.9</v>
      </c>
      <c r="F90" s="6">
        <f t="shared" si="4"/>
        <v>0</v>
      </c>
      <c r="G90" s="7">
        <v>1293067.1499999999</v>
      </c>
      <c r="H90" s="8">
        <f>_xlfn.XLOOKUP($A90,'SQL extract'!$B$2:$B$365,'SQL extract'!$D$2:$D$365,0)</f>
        <v>1293067.1499999999</v>
      </c>
      <c r="I90" s="10">
        <f t="shared" si="5"/>
        <v>0</v>
      </c>
      <c r="J90" s="3">
        <v>874399.27</v>
      </c>
      <c r="K90" s="7">
        <v>1193154.24</v>
      </c>
      <c r="L90" s="8">
        <f>_xlfn.XLOOKUP($A90,'SQL extract'!$B$2:$B$365,'SQL extract'!$E$2:$E$365,0)</f>
        <v>1193154.24</v>
      </c>
      <c r="M90" s="10">
        <f t="shared" si="6"/>
        <v>0</v>
      </c>
      <c r="N90" s="3">
        <v>1449570.59</v>
      </c>
      <c r="O90" s="7">
        <v>1182786.78</v>
      </c>
      <c r="P90" s="8">
        <f>_xlfn.XLOOKUP($A90,'SQL extract'!$B$2:$B$365,'SQL extract'!$F$2:$F$365,0)</f>
        <v>1182786.78</v>
      </c>
      <c r="Q90" s="10">
        <f t="shared" si="7"/>
        <v>0</v>
      </c>
      <c r="R90" s="3">
        <v>-266783.81</v>
      </c>
      <c r="S90" s="3">
        <v>100.87649999999999</v>
      </c>
      <c r="T90" s="3">
        <v>1620764.466854</v>
      </c>
      <c r="U90" s="3">
        <v>1606681.9</v>
      </c>
      <c r="V90" s="3">
        <v>14082.566999999999</v>
      </c>
      <c r="W90" s="3">
        <v>26.383199999999999</v>
      </c>
      <c r="X90" s="2" t="s">
        <v>419</v>
      </c>
      <c r="Y90" s="2" t="s">
        <v>392</v>
      </c>
      <c r="Z90" s="2" t="s">
        <v>410</v>
      </c>
    </row>
    <row r="91" spans="1:26" hidden="1" x14ac:dyDescent="0.25">
      <c r="A91" s="4" t="s">
        <v>131</v>
      </c>
      <c r="B91" s="4" t="s">
        <v>524</v>
      </c>
      <c r="C91" s="4" t="s">
        <v>390</v>
      </c>
      <c r="D91" s="9">
        <v>1457260</v>
      </c>
      <c r="E91" s="8">
        <f>_xlfn.XLOOKUP($A91,'SQL extract'!$B$2:$B$365,'SQL extract'!$C$2:$C$365,0)</f>
        <v>1457260</v>
      </c>
      <c r="F91" s="6">
        <f t="shared" si="4"/>
        <v>0</v>
      </c>
      <c r="G91" s="9">
        <v>1164777.52</v>
      </c>
      <c r="H91" s="8">
        <f>_xlfn.XLOOKUP($A91,'SQL extract'!$B$2:$B$365,'SQL extract'!$D$2:$D$365,0)</f>
        <v>1164777.52</v>
      </c>
      <c r="I91" s="10">
        <f t="shared" si="5"/>
        <v>0</v>
      </c>
      <c r="J91" s="5">
        <v>171521.39</v>
      </c>
      <c r="K91" s="9">
        <v>92928.22</v>
      </c>
      <c r="L91" s="8">
        <f>_xlfn.XLOOKUP($A91,'SQL extract'!$B$2:$B$365,'SQL extract'!$E$2:$E$365,0)</f>
        <v>92928.22</v>
      </c>
      <c r="M91" s="10">
        <f t="shared" si="6"/>
        <v>0</v>
      </c>
      <c r="N91" s="5">
        <v>255713.42</v>
      </c>
      <c r="O91" s="9">
        <v>1164777.52</v>
      </c>
      <c r="P91" s="8">
        <f>_xlfn.XLOOKUP($A91,'SQL extract'!$B$2:$B$365,'SQL extract'!$F$2:$F$365,0)</f>
        <v>1164777.52</v>
      </c>
      <c r="Q91" s="10">
        <f t="shared" si="7"/>
        <v>0</v>
      </c>
      <c r="R91" s="5">
        <v>0</v>
      </c>
      <c r="S91" s="5">
        <v>7.9781000000000004</v>
      </c>
      <c r="T91" s="5">
        <v>116261.66005999999</v>
      </c>
      <c r="U91" s="5">
        <v>218589</v>
      </c>
      <c r="V91" s="5">
        <v>-102327.34</v>
      </c>
      <c r="W91" s="5">
        <v>20.070699999999999</v>
      </c>
      <c r="X91" s="4" t="s">
        <v>412</v>
      </c>
      <c r="Y91" s="4" t="s">
        <v>453</v>
      </c>
      <c r="Z91" s="4" t="s">
        <v>525</v>
      </c>
    </row>
    <row r="92" spans="1:26" hidden="1" x14ac:dyDescent="0.25">
      <c r="A92" s="4" t="s">
        <v>316</v>
      </c>
      <c r="B92" s="4" t="s">
        <v>526</v>
      </c>
      <c r="C92" s="4" t="s">
        <v>390</v>
      </c>
      <c r="D92" s="9">
        <v>1588348</v>
      </c>
      <c r="E92" s="8">
        <f>_xlfn.XLOOKUP($A92,'SQL extract'!$B$2:$B$365,'SQL extract'!$C$2:$C$365,0)</f>
        <v>1588348</v>
      </c>
      <c r="F92" s="6">
        <f t="shared" si="4"/>
        <v>0</v>
      </c>
      <c r="G92" s="9">
        <v>1148576.76</v>
      </c>
      <c r="H92" s="8">
        <f>_xlfn.XLOOKUP($A92,'SQL extract'!$B$2:$B$365,'SQL extract'!$D$2:$D$365,0)</f>
        <v>1148576.76</v>
      </c>
      <c r="I92" s="10">
        <f t="shared" si="5"/>
        <v>0</v>
      </c>
      <c r="J92" s="5">
        <v>645501.18999999994</v>
      </c>
      <c r="K92" s="9">
        <v>0</v>
      </c>
      <c r="L92" s="8">
        <f>_xlfn.XLOOKUP($A92,'SQL extract'!$B$2:$B$365,'SQL extract'!$E$2:$E$365,0)</f>
        <v>0</v>
      </c>
      <c r="M92" s="10">
        <f t="shared" si="6"/>
        <v>0</v>
      </c>
      <c r="N92" s="5">
        <v>645501.18999999994</v>
      </c>
      <c r="O92" s="9">
        <v>1148576.76</v>
      </c>
      <c r="P92" s="8">
        <f>_xlfn.XLOOKUP($A92,'SQL extract'!$B$2:$B$365,'SQL extract'!$F$2:$F$365,0)</f>
        <v>1148576.76</v>
      </c>
      <c r="Q92" s="10">
        <f t="shared" si="7"/>
        <v>0</v>
      </c>
      <c r="R92" s="5">
        <v>0</v>
      </c>
      <c r="S92" s="5">
        <v>0</v>
      </c>
      <c r="T92" s="5">
        <v>0</v>
      </c>
      <c r="U92" s="5">
        <v>250320.8</v>
      </c>
      <c r="V92" s="5">
        <v>-250320.8</v>
      </c>
      <c r="W92" s="5">
        <v>27.6873</v>
      </c>
      <c r="X92" s="4"/>
      <c r="Y92" s="4" t="s">
        <v>392</v>
      </c>
      <c r="Z92" s="4" t="s">
        <v>406</v>
      </c>
    </row>
    <row r="93" spans="1:26" hidden="1" x14ac:dyDescent="0.25">
      <c r="A93" s="4" t="s">
        <v>299</v>
      </c>
      <c r="B93" s="4" t="s">
        <v>527</v>
      </c>
      <c r="C93" s="4" t="s">
        <v>390</v>
      </c>
      <c r="D93" s="9">
        <v>1420487</v>
      </c>
      <c r="E93" s="8">
        <f>_xlfn.XLOOKUP($A93,'SQL extract'!$B$2:$B$365,'SQL extract'!$C$2:$C$365,0)</f>
        <v>1420487</v>
      </c>
      <c r="F93" s="6">
        <f t="shared" si="4"/>
        <v>0</v>
      </c>
      <c r="G93" s="9">
        <v>1145162.95</v>
      </c>
      <c r="H93" s="8">
        <f>_xlfn.XLOOKUP($A93,'SQL extract'!$B$2:$B$365,'SQL extract'!$D$2:$D$365,0)</f>
        <v>1145162.95</v>
      </c>
      <c r="I93" s="10">
        <f t="shared" si="5"/>
        <v>0</v>
      </c>
      <c r="J93" s="5">
        <v>0</v>
      </c>
      <c r="K93" s="9">
        <v>0</v>
      </c>
      <c r="L93" s="8">
        <f>_xlfn.XLOOKUP($A93,'SQL extract'!$B$2:$B$365,'SQL extract'!$E$2:$E$365,0)</f>
        <v>0</v>
      </c>
      <c r="M93" s="10">
        <f t="shared" si="6"/>
        <v>0</v>
      </c>
      <c r="N93" s="5">
        <v>0</v>
      </c>
      <c r="O93" s="9">
        <v>1145162.95</v>
      </c>
      <c r="P93" s="8">
        <f>_xlfn.XLOOKUP($A93,'SQL extract'!$B$2:$B$365,'SQL extract'!$F$2:$F$365,0)</f>
        <v>1145162.95</v>
      </c>
      <c r="Q93" s="10">
        <f t="shared" si="7"/>
        <v>0</v>
      </c>
      <c r="R93" s="5">
        <v>0</v>
      </c>
      <c r="S93" s="5">
        <v>0</v>
      </c>
      <c r="T93" s="5">
        <v>0</v>
      </c>
      <c r="U93" s="5">
        <v>284097.40000000002</v>
      </c>
      <c r="V93" s="5">
        <v>-284097.40000000002</v>
      </c>
      <c r="W93" s="5">
        <v>19.382300000000001</v>
      </c>
      <c r="X93" s="4"/>
      <c r="Y93" s="4" t="s">
        <v>420</v>
      </c>
      <c r="Z93" s="4" t="s">
        <v>497</v>
      </c>
    </row>
    <row r="94" spans="1:26" hidden="1" x14ac:dyDescent="0.25">
      <c r="A94" s="4" t="s">
        <v>346</v>
      </c>
      <c r="B94" s="4" t="s">
        <v>528</v>
      </c>
      <c r="C94" s="4" t="s">
        <v>395</v>
      </c>
      <c r="D94" s="9">
        <v>1480111</v>
      </c>
      <c r="E94" s="8">
        <f>_xlfn.XLOOKUP($A94,'SQL extract'!$B$2:$B$365,'SQL extract'!$C$2:$C$365,0)</f>
        <v>1480111</v>
      </c>
      <c r="F94" s="6">
        <f t="shared" si="4"/>
        <v>0</v>
      </c>
      <c r="G94" s="9">
        <v>1140086.3899999999</v>
      </c>
      <c r="H94" s="8">
        <f>_xlfn.XLOOKUP($A94,'SQL extract'!$B$2:$B$365,'SQL extract'!$D$2:$D$365,0)</f>
        <v>1140086.3899999999</v>
      </c>
      <c r="I94" s="10">
        <f t="shared" si="5"/>
        <v>0</v>
      </c>
      <c r="J94" s="5">
        <v>794929.65</v>
      </c>
      <c r="K94" s="9">
        <v>94108.53</v>
      </c>
      <c r="L94" s="8">
        <f>_xlfn.XLOOKUP($A94,'SQL extract'!$B$2:$B$365,'SQL extract'!$E$2:$E$365,0)</f>
        <v>94108.53</v>
      </c>
      <c r="M94" s="10">
        <f t="shared" si="6"/>
        <v>0</v>
      </c>
      <c r="N94" s="5">
        <v>792521.28</v>
      </c>
      <c r="O94" s="9">
        <v>1140086.3899999999</v>
      </c>
      <c r="P94" s="8">
        <f>_xlfn.XLOOKUP($A94,'SQL extract'!$B$2:$B$365,'SQL extract'!$F$2:$F$365,0)</f>
        <v>1140086.3899999999</v>
      </c>
      <c r="Q94" s="10">
        <f t="shared" si="7"/>
        <v>0</v>
      </c>
      <c r="R94" s="5">
        <v>0</v>
      </c>
      <c r="S94" s="5">
        <v>8.2545000000000002</v>
      </c>
      <c r="T94" s="5">
        <v>122175.762495</v>
      </c>
      <c r="U94" s="5">
        <v>192240.9</v>
      </c>
      <c r="V94" s="5">
        <v>-70065.138000000006</v>
      </c>
      <c r="W94" s="5">
        <v>22.972899999999999</v>
      </c>
      <c r="X94" s="4"/>
      <c r="Y94" s="4" t="s">
        <v>392</v>
      </c>
      <c r="Z94" s="4" t="s">
        <v>410</v>
      </c>
    </row>
    <row r="95" spans="1:26" hidden="1" x14ac:dyDescent="0.25">
      <c r="A95" s="4" t="s">
        <v>335</v>
      </c>
      <c r="B95" s="4" t="s">
        <v>529</v>
      </c>
      <c r="C95" s="4" t="s">
        <v>395</v>
      </c>
      <c r="D95" s="9">
        <v>1419603</v>
      </c>
      <c r="E95" s="8">
        <f>_xlfn.XLOOKUP($A95,'SQL extract'!$B$2:$B$365,'SQL extract'!$C$2:$C$365,0)</f>
        <v>1419603</v>
      </c>
      <c r="F95" s="6">
        <f t="shared" si="4"/>
        <v>0</v>
      </c>
      <c r="G95" s="9">
        <v>1132222.19</v>
      </c>
      <c r="H95" s="8">
        <f>_xlfn.XLOOKUP($A95,'SQL extract'!$B$2:$B$365,'SQL extract'!$D$2:$D$365,0)</f>
        <v>1132222.19</v>
      </c>
      <c r="I95" s="10">
        <f t="shared" si="5"/>
        <v>0</v>
      </c>
      <c r="J95" s="5">
        <v>0</v>
      </c>
      <c r="K95" s="9">
        <v>0</v>
      </c>
      <c r="L95" s="8">
        <f>_xlfn.XLOOKUP($A95,'SQL extract'!$B$2:$B$365,'SQL extract'!$E$2:$E$365,0)</f>
        <v>0</v>
      </c>
      <c r="M95" s="10">
        <f t="shared" si="6"/>
        <v>0</v>
      </c>
      <c r="N95" s="5">
        <v>0</v>
      </c>
      <c r="O95" s="9">
        <v>1132222.19</v>
      </c>
      <c r="P95" s="8">
        <f>_xlfn.XLOOKUP($A95,'SQL extract'!$B$2:$B$365,'SQL extract'!$F$2:$F$365,0)</f>
        <v>1132222.19</v>
      </c>
      <c r="Q95" s="10">
        <f t="shared" si="7"/>
        <v>0</v>
      </c>
      <c r="R95" s="5">
        <v>0</v>
      </c>
      <c r="S95" s="5">
        <v>0</v>
      </c>
      <c r="T95" s="5">
        <v>0</v>
      </c>
      <c r="U95" s="5">
        <v>237290.6</v>
      </c>
      <c r="V95" s="5">
        <v>-237290.6</v>
      </c>
      <c r="W95" s="5">
        <v>20.2437</v>
      </c>
      <c r="X95" s="4"/>
      <c r="Y95" s="4" t="s">
        <v>420</v>
      </c>
      <c r="Z95" s="4" t="s">
        <v>517</v>
      </c>
    </row>
    <row r="96" spans="1:26" hidden="1" x14ac:dyDescent="0.25">
      <c r="A96" s="4" t="s">
        <v>203</v>
      </c>
      <c r="B96" s="4" t="s">
        <v>530</v>
      </c>
      <c r="C96" s="4" t="s">
        <v>390</v>
      </c>
      <c r="D96" s="9">
        <v>1432225.5</v>
      </c>
      <c r="E96" s="8">
        <f>_xlfn.XLOOKUP($A96,'SQL extract'!$B$2:$B$365,'SQL extract'!$C$2:$C$365,0)</f>
        <v>1432225.5</v>
      </c>
      <c r="F96" s="6">
        <f t="shared" si="4"/>
        <v>0</v>
      </c>
      <c r="G96" s="9">
        <v>1124412.92</v>
      </c>
      <c r="H96" s="8">
        <f>_xlfn.XLOOKUP($A96,'SQL extract'!$B$2:$B$365,'SQL extract'!$D$2:$D$365,0)</f>
        <v>1124412.92</v>
      </c>
      <c r="I96" s="10">
        <f t="shared" si="5"/>
        <v>0</v>
      </c>
      <c r="J96" s="5">
        <v>443.18</v>
      </c>
      <c r="K96" s="9">
        <v>443.18</v>
      </c>
      <c r="L96" s="8">
        <f>_xlfn.XLOOKUP($A96,'SQL extract'!$B$2:$B$365,'SQL extract'!$E$2:$E$365,0)</f>
        <v>443.18</v>
      </c>
      <c r="M96" s="10">
        <f t="shared" si="6"/>
        <v>0</v>
      </c>
      <c r="N96" s="5">
        <v>443.18</v>
      </c>
      <c r="O96" s="9">
        <v>1124412.92</v>
      </c>
      <c r="P96" s="8">
        <f>_xlfn.XLOOKUP($A96,'SQL extract'!$B$2:$B$365,'SQL extract'!$F$2:$F$365,0)</f>
        <v>1124412.92</v>
      </c>
      <c r="Q96" s="10">
        <f t="shared" si="7"/>
        <v>0</v>
      </c>
      <c r="R96" s="5">
        <v>0</v>
      </c>
      <c r="S96" s="5">
        <v>3.9399999999999998E-2</v>
      </c>
      <c r="T96" s="5">
        <v>564.29684699999996</v>
      </c>
      <c r="U96" s="5">
        <v>192890</v>
      </c>
      <c r="V96" s="5">
        <v>-192325.70300000001</v>
      </c>
      <c r="W96" s="5">
        <v>21.491900000000001</v>
      </c>
      <c r="X96" s="4" t="s">
        <v>436</v>
      </c>
      <c r="Y96" s="4" t="s">
        <v>401</v>
      </c>
      <c r="Z96" s="4" t="s">
        <v>410</v>
      </c>
    </row>
    <row r="97" spans="1:26" hidden="1" x14ac:dyDescent="0.25">
      <c r="A97" s="4" t="s">
        <v>175</v>
      </c>
      <c r="B97" s="4" t="s">
        <v>531</v>
      </c>
      <c r="C97" s="4" t="s">
        <v>390</v>
      </c>
      <c r="D97" s="9">
        <v>1753162.31</v>
      </c>
      <c r="E97" s="8">
        <f>_xlfn.XLOOKUP($A97,'SQL extract'!$B$2:$B$365,'SQL extract'!$C$2:$C$365,0)</f>
        <v>1753162.31</v>
      </c>
      <c r="F97" s="6">
        <f t="shared" si="4"/>
        <v>0</v>
      </c>
      <c r="G97" s="9">
        <v>1114957.5900000001</v>
      </c>
      <c r="H97" s="8">
        <f>_xlfn.XLOOKUP($A97,'SQL extract'!$B$2:$B$365,'SQL extract'!$D$2:$D$365,0)</f>
        <v>1114957.5900000001</v>
      </c>
      <c r="I97" s="10">
        <f t="shared" si="5"/>
        <v>0</v>
      </c>
      <c r="J97" s="5">
        <v>1102832.28</v>
      </c>
      <c r="K97" s="9">
        <v>1123848.68</v>
      </c>
      <c r="L97" s="8">
        <f>_xlfn.XLOOKUP($A97,'SQL extract'!$B$2:$B$365,'SQL extract'!$E$2:$E$365,0)</f>
        <v>1123848.68</v>
      </c>
      <c r="M97" s="10">
        <f t="shared" si="6"/>
        <v>0</v>
      </c>
      <c r="N97" s="5">
        <v>1123848.68</v>
      </c>
      <c r="O97" s="9">
        <v>1123848.68</v>
      </c>
      <c r="P97" s="8">
        <f>_xlfn.XLOOKUP($A97,'SQL extract'!$B$2:$B$365,'SQL extract'!$F$2:$F$365,0)</f>
        <v>1123848.68</v>
      </c>
      <c r="Q97" s="10">
        <f t="shared" si="7"/>
        <v>0</v>
      </c>
      <c r="R97" s="5">
        <v>0</v>
      </c>
      <c r="S97" s="5">
        <v>100</v>
      </c>
      <c r="T97" s="5">
        <v>1753162.31</v>
      </c>
      <c r="U97" s="5">
        <v>1753162.31</v>
      </c>
      <c r="V97" s="5">
        <v>0</v>
      </c>
      <c r="W97" s="5">
        <v>35.895899999999997</v>
      </c>
      <c r="X97" s="4" t="s">
        <v>436</v>
      </c>
      <c r="Y97" s="4" t="s">
        <v>420</v>
      </c>
      <c r="Z97" s="4" t="s">
        <v>410</v>
      </c>
    </row>
    <row r="98" spans="1:26" hidden="1" x14ac:dyDescent="0.25">
      <c r="A98" s="2" t="s">
        <v>217</v>
      </c>
      <c r="B98" s="2" t="s">
        <v>532</v>
      </c>
      <c r="C98" s="2" t="s">
        <v>390</v>
      </c>
      <c r="D98" s="7">
        <v>1850131</v>
      </c>
      <c r="E98" s="8">
        <f>_xlfn.XLOOKUP($A98,'SQL extract'!$B$2:$B$365,'SQL extract'!$C$2:$C$365,0)</f>
        <v>1850131</v>
      </c>
      <c r="F98" s="6">
        <f t="shared" si="4"/>
        <v>0</v>
      </c>
      <c r="G98" s="7">
        <v>1565424.25</v>
      </c>
      <c r="H98" s="8">
        <f>_xlfn.XLOOKUP($A98,'SQL extract'!$B$2:$B$365,'SQL extract'!$D$2:$D$365,0)</f>
        <v>1565424.25</v>
      </c>
      <c r="I98" s="10">
        <f t="shared" si="5"/>
        <v>0</v>
      </c>
      <c r="J98" s="3">
        <v>279534.95</v>
      </c>
      <c r="K98" s="7">
        <v>1123118.3999999999</v>
      </c>
      <c r="L98" s="8">
        <f>_xlfn.XLOOKUP($A98,'SQL extract'!$B$2:$B$365,'SQL extract'!$E$2:$E$365,0)</f>
        <v>1123118.3999999999</v>
      </c>
      <c r="M98" s="10">
        <f t="shared" si="6"/>
        <v>0</v>
      </c>
      <c r="N98" s="3">
        <v>1126540.56</v>
      </c>
      <c r="O98" s="7">
        <v>1123118.3999999999</v>
      </c>
      <c r="P98" s="8">
        <f>_xlfn.XLOOKUP($A98,'SQL extract'!$B$2:$B$365,'SQL extract'!$F$2:$F$365,0)</f>
        <v>1123118.3999999999</v>
      </c>
      <c r="Q98" s="10">
        <f t="shared" si="7"/>
        <v>0</v>
      </c>
      <c r="R98" s="3">
        <v>-442305.85</v>
      </c>
      <c r="S98" s="3">
        <v>100</v>
      </c>
      <c r="T98" s="3">
        <v>1850131</v>
      </c>
      <c r="U98" s="3">
        <v>1850131</v>
      </c>
      <c r="V98" s="3">
        <v>0</v>
      </c>
      <c r="W98" s="3">
        <v>39.295099999999998</v>
      </c>
      <c r="X98" s="2" t="s">
        <v>519</v>
      </c>
      <c r="Y98" s="2" t="s">
        <v>420</v>
      </c>
      <c r="Z98" s="2" t="s">
        <v>439</v>
      </c>
    </row>
    <row r="99" spans="1:26" hidden="1" x14ac:dyDescent="0.25">
      <c r="A99" s="4" t="s">
        <v>118</v>
      </c>
      <c r="B99" s="4" t="s">
        <v>533</v>
      </c>
      <c r="C99" s="4" t="s">
        <v>390</v>
      </c>
      <c r="D99" s="9">
        <v>1422008</v>
      </c>
      <c r="E99" s="8">
        <f>_xlfn.XLOOKUP($A99,'SQL extract'!$B$2:$B$365,'SQL extract'!$C$2:$C$365,0)</f>
        <v>1422008</v>
      </c>
      <c r="F99" s="6">
        <f t="shared" si="4"/>
        <v>0</v>
      </c>
      <c r="G99" s="9">
        <v>1083297.6299999999</v>
      </c>
      <c r="H99" s="8">
        <f>_xlfn.XLOOKUP($A99,'SQL extract'!$B$2:$B$365,'SQL extract'!$D$2:$D$365,0)</f>
        <v>1083297.6299999999</v>
      </c>
      <c r="I99" s="10">
        <f t="shared" si="5"/>
        <v>0</v>
      </c>
      <c r="J99" s="5">
        <v>472020.21</v>
      </c>
      <c r="K99" s="9">
        <v>1230.72</v>
      </c>
      <c r="L99" s="8">
        <f>_xlfn.XLOOKUP($A99,'SQL extract'!$B$2:$B$365,'SQL extract'!$E$2:$E$365,0)</f>
        <v>1230.72</v>
      </c>
      <c r="M99" s="10">
        <f t="shared" si="6"/>
        <v>0</v>
      </c>
      <c r="N99" s="5">
        <v>473250.93</v>
      </c>
      <c r="O99" s="9">
        <v>1083297.6299999999</v>
      </c>
      <c r="P99" s="8">
        <f>_xlfn.XLOOKUP($A99,'SQL extract'!$B$2:$B$365,'SQL extract'!$F$2:$F$365,0)</f>
        <v>1083297.6299999999</v>
      </c>
      <c r="Q99" s="10">
        <f t="shared" si="7"/>
        <v>0</v>
      </c>
      <c r="R99" s="5">
        <v>0</v>
      </c>
      <c r="S99" s="5">
        <v>0.11360000000000001</v>
      </c>
      <c r="T99" s="5">
        <v>1615.4010880000001</v>
      </c>
      <c r="U99" s="5">
        <v>137240.69</v>
      </c>
      <c r="V99" s="5">
        <v>-135625.28899999999</v>
      </c>
      <c r="W99" s="5">
        <v>23.819099999999999</v>
      </c>
      <c r="X99" s="4"/>
      <c r="Y99" s="4" t="s">
        <v>392</v>
      </c>
      <c r="Z99" s="4" t="s">
        <v>468</v>
      </c>
    </row>
    <row r="100" spans="1:26" hidden="1" x14ac:dyDescent="0.25">
      <c r="A100" s="2" t="s">
        <v>28</v>
      </c>
      <c r="B100" s="2" t="s">
        <v>534</v>
      </c>
      <c r="C100" s="2" t="s">
        <v>395</v>
      </c>
      <c r="D100" s="7">
        <v>1697867.69</v>
      </c>
      <c r="E100" s="8">
        <f>_xlfn.XLOOKUP($A100,'SQL extract'!$B$2:$B$365,'SQL extract'!$C$2:$C$365,0)</f>
        <v>1697867.69</v>
      </c>
      <c r="F100" s="6">
        <f t="shared" si="4"/>
        <v>0</v>
      </c>
      <c r="G100" s="7">
        <v>1067354.17</v>
      </c>
      <c r="H100" s="8">
        <f>_xlfn.XLOOKUP($A100,'SQL extract'!$B$2:$B$365,'SQL extract'!$D$2:$D$365,0)</f>
        <v>1067354.17</v>
      </c>
      <c r="I100" s="10">
        <f t="shared" si="5"/>
        <v>0</v>
      </c>
      <c r="J100" s="3">
        <v>1068806.5</v>
      </c>
      <c r="K100" s="7">
        <v>1068807.44</v>
      </c>
      <c r="L100" s="8">
        <f>_xlfn.XLOOKUP($A100,'SQL extract'!$B$2:$B$365,'SQL extract'!$E$2:$E$365,0)</f>
        <v>1068807.44</v>
      </c>
      <c r="M100" s="10">
        <f t="shared" si="6"/>
        <v>0</v>
      </c>
      <c r="N100" s="3">
        <v>1068807.44</v>
      </c>
      <c r="O100" s="7">
        <v>1067354.17</v>
      </c>
      <c r="P100" s="8">
        <f>_xlfn.XLOOKUP($A100,'SQL extract'!$B$2:$B$365,'SQL extract'!$F$2:$F$365,0)</f>
        <v>1067354.17</v>
      </c>
      <c r="Q100" s="10">
        <f t="shared" si="7"/>
        <v>0</v>
      </c>
      <c r="R100" s="3">
        <v>-1453.27</v>
      </c>
      <c r="S100" s="3">
        <v>100.1361</v>
      </c>
      <c r="T100" s="3">
        <v>1700178.487926</v>
      </c>
      <c r="U100" s="3">
        <v>1697867.69</v>
      </c>
      <c r="V100" s="3">
        <v>2310.7979999999998</v>
      </c>
      <c r="W100" s="3">
        <v>37.135599999999997</v>
      </c>
      <c r="X100" s="2" t="s">
        <v>391</v>
      </c>
      <c r="Y100" s="2" t="s">
        <v>392</v>
      </c>
      <c r="Z100" s="2" t="s">
        <v>413</v>
      </c>
    </row>
    <row r="101" spans="1:26" hidden="1" x14ac:dyDescent="0.25">
      <c r="A101" s="2" t="s">
        <v>97</v>
      </c>
      <c r="B101" s="2" t="s">
        <v>535</v>
      </c>
      <c r="C101" s="2" t="s">
        <v>390</v>
      </c>
      <c r="D101" s="7">
        <v>1730621.39</v>
      </c>
      <c r="E101" s="8">
        <f>_xlfn.XLOOKUP($A101,'SQL extract'!$B$2:$B$365,'SQL extract'!$C$2:$C$365,0)</f>
        <v>1730621.39</v>
      </c>
      <c r="F101" s="6">
        <f t="shared" si="4"/>
        <v>0</v>
      </c>
      <c r="G101" s="7">
        <v>1349355.77</v>
      </c>
      <c r="H101" s="8">
        <f>_xlfn.XLOOKUP($A101,'SQL extract'!$B$2:$B$365,'SQL extract'!$D$2:$D$365,0)</f>
        <v>1349355.77</v>
      </c>
      <c r="I101" s="10">
        <f t="shared" si="5"/>
        <v>0</v>
      </c>
      <c r="J101" s="3">
        <v>255151.95</v>
      </c>
      <c r="K101" s="7">
        <v>1033146.78</v>
      </c>
      <c r="L101" s="8">
        <f>_xlfn.XLOOKUP($A101,'SQL extract'!$B$2:$B$365,'SQL extract'!$E$2:$E$365,0)</f>
        <v>1033146.78</v>
      </c>
      <c r="M101" s="10">
        <f t="shared" si="6"/>
        <v>0</v>
      </c>
      <c r="N101" s="3">
        <v>1085717.99</v>
      </c>
      <c r="O101" s="7">
        <v>1045058.74</v>
      </c>
      <c r="P101" s="8">
        <f>_xlfn.XLOOKUP($A101,'SQL extract'!$B$2:$B$365,'SQL extract'!$F$2:$F$365,0)</f>
        <v>1045058.74</v>
      </c>
      <c r="Q101" s="10">
        <f t="shared" si="7"/>
        <v>0</v>
      </c>
      <c r="R101" s="3">
        <v>-304297.03000000003</v>
      </c>
      <c r="S101" s="3">
        <v>98.860100000000003</v>
      </c>
      <c r="T101" s="3">
        <v>1710894.0367749999</v>
      </c>
      <c r="U101" s="3">
        <v>1735437.39</v>
      </c>
      <c r="V101" s="3">
        <v>-24543.352999999999</v>
      </c>
      <c r="W101" s="3">
        <v>39.613599999999998</v>
      </c>
      <c r="X101" s="2" t="s">
        <v>436</v>
      </c>
      <c r="Y101" s="2" t="s">
        <v>420</v>
      </c>
      <c r="Z101" s="2" t="s">
        <v>406</v>
      </c>
    </row>
    <row r="102" spans="1:26" hidden="1" x14ac:dyDescent="0.25">
      <c r="A102" s="2" t="s">
        <v>160</v>
      </c>
      <c r="B102" s="2" t="s">
        <v>536</v>
      </c>
      <c r="C102" s="2" t="s">
        <v>390</v>
      </c>
      <c r="D102" s="7">
        <v>1179233.77</v>
      </c>
      <c r="E102" s="8">
        <f>_xlfn.XLOOKUP($A102,'SQL extract'!$B$2:$B$365,'SQL extract'!$C$2:$C$365,0)</f>
        <v>1179233.77</v>
      </c>
      <c r="F102" s="6">
        <f t="shared" si="4"/>
        <v>0</v>
      </c>
      <c r="G102" s="7">
        <v>1047062.56</v>
      </c>
      <c r="H102" s="8">
        <f>_xlfn.XLOOKUP($A102,'SQL extract'!$B$2:$B$365,'SQL extract'!$D$2:$D$365,0)</f>
        <v>1047062.56</v>
      </c>
      <c r="I102" s="10">
        <f t="shared" si="5"/>
        <v>0</v>
      </c>
      <c r="J102" s="3">
        <v>1036940.72</v>
      </c>
      <c r="K102" s="7">
        <v>1042486.99</v>
      </c>
      <c r="L102" s="8">
        <f>_xlfn.XLOOKUP($A102,'SQL extract'!$B$2:$B$365,'SQL extract'!$E$2:$E$365,0)</f>
        <v>1042486.99</v>
      </c>
      <c r="M102" s="10">
        <f t="shared" si="6"/>
        <v>0</v>
      </c>
      <c r="N102" s="3">
        <v>1042486.99</v>
      </c>
      <c r="O102" s="7">
        <v>1042486.99</v>
      </c>
      <c r="P102" s="8">
        <f>_xlfn.XLOOKUP($A102,'SQL extract'!$B$2:$B$365,'SQL extract'!$F$2:$F$365,0)</f>
        <v>1042486.99</v>
      </c>
      <c r="Q102" s="10">
        <f t="shared" si="7"/>
        <v>0</v>
      </c>
      <c r="R102" s="3">
        <v>-4575.57</v>
      </c>
      <c r="S102" s="3">
        <v>100</v>
      </c>
      <c r="T102" s="3">
        <v>1179233.77</v>
      </c>
      <c r="U102" s="3">
        <v>1179233.77</v>
      </c>
      <c r="V102" s="3">
        <v>0</v>
      </c>
      <c r="W102" s="3">
        <v>11.5962</v>
      </c>
      <c r="X102" s="2" t="s">
        <v>463</v>
      </c>
      <c r="Y102" s="2" t="s">
        <v>453</v>
      </c>
      <c r="Z102" s="2" t="s">
        <v>456</v>
      </c>
    </row>
    <row r="103" spans="1:26" hidden="1" x14ac:dyDescent="0.25">
      <c r="A103" s="4" t="s">
        <v>68</v>
      </c>
      <c r="B103" s="4" t="s">
        <v>537</v>
      </c>
      <c r="C103" s="4" t="s">
        <v>390</v>
      </c>
      <c r="D103" s="9">
        <v>1205011.0900000001</v>
      </c>
      <c r="E103" s="8">
        <f>_xlfn.XLOOKUP($A103,'SQL extract'!$B$2:$B$365,'SQL extract'!$C$2:$C$365,0)</f>
        <v>1205011.0900000001</v>
      </c>
      <c r="F103" s="6">
        <f t="shared" si="4"/>
        <v>0</v>
      </c>
      <c r="G103" s="9">
        <v>1034631.77</v>
      </c>
      <c r="H103" s="8">
        <f>_xlfn.XLOOKUP($A103,'SQL extract'!$B$2:$B$365,'SQL extract'!$D$2:$D$365,0)</f>
        <v>1034631.77</v>
      </c>
      <c r="I103" s="10">
        <f t="shared" si="5"/>
        <v>0</v>
      </c>
      <c r="J103" s="5">
        <v>1037422.5</v>
      </c>
      <c r="K103" s="9">
        <v>1042048.8</v>
      </c>
      <c r="L103" s="8">
        <f>_xlfn.XLOOKUP($A103,'SQL extract'!$B$2:$B$365,'SQL extract'!$E$2:$E$365,0)</f>
        <v>1042048.8</v>
      </c>
      <c r="M103" s="10">
        <f t="shared" si="6"/>
        <v>0</v>
      </c>
      <c r="N103" s="5">
        <v>1042048.8</v>
      </c>
      <c r="O103" s="9">
        <v>1042048.8</v>
      </c>
      <c r="P103" s="8">
        <f>_xlfn.XLOOKUP($A103,'SQL extract'!$B$2:$B$365,'SQL extract'!$F$2:$F$365,0)</f>
        <v>1042048.8</v>
      </c>
      <c r="Q103" s="10">
        <f t="shared" si="7"/>
        <v>0</v>
      </c>
      <c r="R103" s="5">
        <v>0</v>
      </c>
      <c r="S103" s="5">
        <v>100</v>
      </c>
      <c r="T103" s="5">
        <v>1205011.0900000001</v>
      </c>
      <c r="U103" s="5">
        <v>1205011.0900000001</v>
      </c>
      <c r="V103" s="5">
        <v>0</v>
      </c>
      <c r="W103" s="5">
        <v>13.5237</v>
      </c>
      <c r="X103" s="4" t="s">
        <v>519</v>
      </c>
      <c r="Y103" s="4" t="s">
        <v>420</v>
      </c>
      <c r="Z103" s="4" t="s">
        <v>456</v>
      </c>
    </row>
    <row r="104" spans="1:26" hidden="1" x14ac:dyDescent="0.25">
      <c r="A104" s="2" t="s">
        <v>148</v>
      </c>
      <c r="B104" s="2" t="s">
        <v>538</v>
      </c>
      <c r="C104" s="2" t="s">
        <v>390</v>
      </c>
      <c r="D104" s="7">
        <v>1306229</v>
      </c>
      <c r="E104" s="8">
        <f>_xlfn.XLOOKUP($A104,'SQL extract'!$B$2:$B$365,'SQL extract'!$C$2:$C$365,0)</f>
        <v>1306229</v>
      </c>
      <c r="F104" s="6">
        <f t="shared" si="4"/>
        <v>0</v>
      </c>
      <c r="G104" s="7">
        <v>1040393.03</v>
      </c>
      <c r="H104" s="8">
        <f>_xlfn.XLOOKUP($A104,'SQL extract'!$B$2:$B$365,'SQL extract'!$D$2:$D$365,0)</f>
        <v>1040393.03</v>
      </c>
      <c r="I104" s="10">
        <f t="shared" si="5"/>
        <v>0</v>
      </c>
      <c r="J104" s="3">
        <v>230847.5</v>
      </c>
      <c r="K104" s="7">
        <v>352547.11</v>
      </c>
      <c r="L104" s="8">
        <f>_xlfn.XLOOKUP($A104,'SQL extract'!$B$2:$B$365,'SQL extract'!$E$2:$E$365,0)</f>
        <v>352547.11</v>
      </c>
      <c r="M104" s="10">
        <f t="shared" si="6"/>
        <v>0</v>
      </c>
      <c r="N104" s="3">
        <v>563372.31999999995</v>
      </c>
      <c r="O104" s="7">
        <v>1022207.03</v>
      </c>
      <c r="P104" s="8">
        <f>_xlfn.XLOOKUP($A104,'SQL extract'!$B$2:$B$365,'SQL extract'!$F$2:$F$365,0)</f>
        <v>1022207.03</v>
      </c>
      <c r="Q104" s="10">
        <f t="shared" si="7"/>
        <v>0</v>
      </c>
      <c r="R104" s="3">
        <v>-18186</v>
      </c>
      <c r="S104" s="3">
        <v>34.488799999999998</v>
      </c>
      <c r="T104" s="3">
        <v>450502.707352</v>
      </c>
      <c r="U104" s="3">
        <v>172140.15</v>
      </c>
      <c r="V104" s="3">
        <v>278362.55699999997</v>
      </c>
      <c r="W104" s="3">
        <v>21.743600000000001</v>
      </c>
      <c r="X104" s="2" t="s">
        <v>412</v>
      </c>
      <c r="Y104" s="2" t="s">
        <v>401</v>
      </c>
      <c r="Z104" s="2" t="s">
        <v>410</v>
      </c>
    </row>
    <row r="105" spans="1:26" hidden="1" x14ac:dyDescent="0.25">
      <c r="A105" s="4" t="s">
        <v>46</v>
      </c>
      <c r="B105" s="4" t="s">
        <v>539</v>
      </c>
      <c r="C105" s="4" t="s">
        <v>390</v>
      </c>
      <c r="D105" s="9">
        <v>1316035.5</v>
      </c>
      <c r="E105" s="8">
        <f>_xlfn.XLOOKUP($A105,'SQL extract'!$B$2:$B$365,'SQL extract'!$C$2:$C$365,0)</f>
        <v>1316035.5</v>
      </c>
      <c r="F105" s="6">
        <f t="shared" si="4"/>
        <v>0</v>
      </c>
      <c r="G105" s="9">
        <v>1020366.14</v>
      </c>
      <c r="H105" s="8">
        <f>_xlfn.XLOOKUP($A105,'SQL extract'!$B$2:$B$365,'SQL extract'!$D$2:$D$365,0)</f>
        <v>1020366.14</v>
      </c>
      <c r="I105" s="10">
        <f t="shared" si="5"/>
        <v>0</v>
      </c>
      <c r="J105" s="5">
        <v>962</v>
      </c>
      <c r="K105" s="9">
        <v>962</v>
      </c>
      <c r="L105" s="8">
        <f>_xlfn.XLOOKUP($A105,'SQL extract'!$B$2:$B$365,'SQL extract'!$E$2:$E$365,0)</f>
        <v>962</v>
      </c>
      <c r="M105" s="10">
        <f t="shared" si="6"/>
        <v>0</v>
      </c>
      <c r="N105" s="5">
        <v>962</v>
      </c>
      <c r="O105" s="9">
        <v>1020366.14</v>
      </c>
      <c r="P105" s="8">
        <f>_xlfn.XLOOKUP($A105,'SQL extract'!$B$2:$B$365,'SQL extract'!$F$2:$F$365,0)</f>
        <v>1020366.14</v>
      </c>
      <c r="Q105" s="10">
        <f t="shared" si="7"/>
        <v>0</v>
      </c>
      <c r="R105" s="5">
        <v>0</v>
      </c>
      <c r="S105" s="5">
        <v>9.4200000000000006E-2</v>
      </c>
      <c r="T105" s="5">
        <v>1239.7054410000001</v>
      </c>
      <c r="U105" s="5">
        <v>172703.25</v>
      </c>
      <c r="V105" s="5">
        <v>-171463.54500000001</v>
      </c>
      <c r="W105" s="5">
        <v>22.4666</v>
      </c>
      <c r="X105" s="4" t="s">
        <v>463</v>
      </c>
      <c r="Y105" s="4" t="s">
        <v>453</v>
      </c>
      <c r="Z105" s="4" t="s">
        <v>410</v>
      </c>
    </row>
    <row r="106" spans="1:26" hidden="1" x14ac:dyDescent="0.25">
      <c r="A106" s="4" t="s">
        <v>321</v>
      </c>
      <c r="B106" s="4" t="s">
        <v>540</v>
      </c>
      <c r="C106" s="4" t="s">
        <v>390</v>
      </c>
      <c r="D106" s="9">
        <v>1392933</v>
      </c>
      <c r="E106" s="8">
        <f>_xlfn.XLOOKUP($A106,'SQL extract'!$B$2:$B$365,'SQL extract'!$C$2:$C$365,0)</f>
        <v>1392933</v>
      </c>
      <c r="F106" s="6">
        <f t="shared" si="4"/>
        <v>0</v>
      </c>
      <c r="G106" s="9">
        <v>1015591.62</v>
      </c>
      <c r="H106" s="8">
        <f>_xlfn.XLOOKUP($A106,'SQL extract'!$B$2:$B$365,'SQL extract'!$D$2:$D$365,0)</f>
        <v>1015591.62</v>
      </c>
      <c r="I106" s="10">
        <f t="shared" si="5"/>
        <v>0</v>
      </c>
      <c r="J106" s="5">
        <v>0</v>
      </c>
      <c r="K106" s="9">
        <v>0</v>
      </c>
      <c r="L106" s="8">
        <f>_xlfn.XLOOKUP($A106,'SQL extract'!$B$2:$B$365,'SQL extract'!$E$2:$E$365,0)</f>
        <v>0</v>
      </c>
      <c r="M106" s="10">
        <f t="shared" si="6"/>
        <v>0</v>
      </c>
      <c r="N106" s="5">
        <v>0</v>
      </c>
      <c r="O106" s="9">
        <v>1015591.62</v>
      </c>
      <c r="P106" s="8">
        <f>_xlfn.XLOOKUP($A106,'SQL extract'!$B$2:$B$365,'SQL extract'!$F$2:$F$365,0)</f>
        <v>1015591.62</v>
      </c>
      <c r="Q106" s="10">
        <f t="shared" si="7"/>
        <v>0</v>
      </c>
      <c r="R106" s="5">
        <v>0</v>
      </c>
      <c r="S106" s="5">
        <v>0</v>
      </c>
      <c r="T106" s="5">
        <v>0</v>
      </c>
      <c r="U106" s="5">
        <v>278586.59999999998</v>
      </c>
      <c r="V106" s="5">
        <v>-278586.59999999998</v>
      </c>
      <c r="W106" s="5">
        <v>27.089700000000001</v>
      </c>
      <c r="X106" s="4"/>
      <c r="Y106" s="4" t="s">
        <v>392</v>
      </c>
      <c r="Z106" s="4" t="s">
        <v>484</v>
      </c>
    </row>
    <row r="107" spans="1:26" hidden="1" x14ac:dyDescent="0.25">
      <c r="A107" s="2" t="s">
        <v>117</v>
      </c>
      <c r="B107" s="2" t="s">
        <v>541</v>
      </c>
      <c r="C107" s="2" t="s">
        <v>390</v>
      </c>
      <c r="D107" s="7">
        <v>1812737.5</v>
      </c>
      <c r="E107" s="8">
        <f>_xlfn.XLOOKUP($A107,'SQL extract'!$B$2:$B$365,'SQL extract'!$C$2:$C$365,0)</f>
        <v>1812737.5</v>
      </c>
      <c r="F107" s="6">
        <f t="shared" si="4"/>
        <v>0</v>
      </c>
      <c r="G107" s="7">
        <v>1357534.59</v>
      </c>
      <c r="H107" s="8">
        <f>_xlfn.XLOOKUP($A107,'SQL extract'!$B$2:$B$365,'SQL extract'!$D$2:$D$365,0)</f>
        <v>1357534.59</v>
      </c>
      <c r="I107" s="10">
        <f t="shared" si="5"/>
        <v>0</v>
      </c>
      <c r="J107" s="3">
        <v>435477.48</v>
      </c>
      <c r="K107" s="7">
        <v>1010304.34</v>
      </c>
      <c r="L107" s="8">
        <f>_xlfn.XLOOKUP($A107,'SQL extract'!$B$2:$B$365,'SQL extract'!$E$2:$E$365,0)</f>
        <v>1010304.34</v>
      </c>
      <c r="M107" s="10">
        <f t="shared" si="6"/>
        <v>0</v>
      </c>
      <c r="N107" s="3">
        <v>1104179.5</v>
      </c>
      <c r="O107" s="7">
        <v>1010304.34</v>
      </c>
      <c r="P107" s="8">
        <f>_xlfn.XLOOKUP($A107,'SQL extract'!$B$2:$B$365,'SQL extract'!$F$2:$F$365,0)</f>
        <v>1010304.34</v>
      </c>
      <c r="Q107" s="10">
        <f t="shared" si="7"/>
        <v>0</v>
      </c>
      <c r="R107" s="3">
        <v>-347230.25</v>
      </c>
      <c r="S107" s="3">
        <v>100</v>
      </c>
      <c r="T107" s="3">
        <v>1812737.5</v>
      </c>
      <c r="U107" s="3">
        <v>1812947.5</v>
      </c>
      <c r="V107" s="3">
        <v>-210</v>
      </c>
      <c r="W107" s="3">
        <v>44.266300000000001</v>
      </c>
      <c r="X107" s="2" t="s">
        <v>419</v>
      </c>
      <c r="Y107" s="2" t="s">
        <v>420</v>
      </c>
      <c r="Z107" s="2" t="s">
        <v>542</v>
      </c>
    </row>
    <row r="108" spans="1:26" hidden="1" x14ac:dyDescent="0.25">
      <c r="A108" s="4" t="s">
        <v>310</v>
      </c>
      <c r="B108" s="4" t="s">
        <v>543</v>
      </c>
      <c r="C108" s="4" t="s">
        <v>390</v>
      </c>
      <c r="D108" s="9">
        <v>1306550</v>
      </c>
      <c r="E108" s="8">
        <f>_xlfn.XLOOKUP($A108,'SQL extract'!$B$2:$B$365,'SQL extract'!$C$2:$C$365,0)</f>
        <v>1306550</v>
      </c>
      <c r="F108" s="6">
        <f t="shared" si="4"/>
        <v>0</v>
      </c>
      <c r="G108" s="9">
        <v>1008269.73</v>
      </c>
      <c r="H108" s="8">
        <f>_xlfn.XLOOKUP($A108,'SQL extract'!$B$2:$B$365,'SQL extract'!$D$2:$D$365,0)</f>
        <v>1008269.73</v>
      </c>
      <c r="I108" s="10">
        <f t="shared" si="5"/>
        <v>0</v>
      </c>
      <c r="J108" s="5">
        <v>0</v>
      </c>
      <c r="K108" s="9">
        <v>0</v>
      </c>
      <c r="L108" s="8">
        <f>_xlfn.XLOOKUP($A108,'SQL extract'!$B$2:$B$365,'SQL extract'!$E$2:$E$365,0)</f>
        <v>0</v>
      </c>
      <c r="M108" s="10">
        <f t="shared" si="6"/>
        <v>0</v>
      </c>
      <c r="N108" s="5">
        <v>0</v>
      </c>
      <c r="O108" s="9">
        <v>1008269.73</v>
      </c>
      <c r="P108" s="8">
        <f>_xlfn.XLOOKUP($A108,'SQL extract'!$B$2:$B$365,'SQL extract'!$F$2:$F$365,0)</f>
        <v>1008269.73</v>
      </c>
      <c r="Q108" s="10">
        <f t="shared" si="7"/>
        <v>0</v>
      </c>
      <c r="R108" s="5">
        <v>0</v>
      </c>
      <c r="S108" s="5">
        <v>0</v>
      </c>
      <c r="T108" s="5">
        <v>0</v>
      </c>
      <c r="U108" s="5"/>
      <c r="V108" s="5">
        <v>0</v>
      </c>
      <c r="W108" s="5">
        <v>22.829599999999999</v>
      </c>
      <c r="X108" s="4"/>
      <c r="Y108" s="4" t="s">
        <v>420</v>
      </c>
      <c r="Z108" s="4" t="s">
        <v>501</v>
      </c>
    </row>
    <row r="109" spans="1:26" hidden="1" x14ac:dyDescent="0.25">
      <c r="A109" s="2" t="s">
        <v>150</v>
      </c>
      <c r="B109" s="2" t="s">
        <v>544</v>
      </c>
      <c r="C109" s="2" t="s">
        <v>390</v>
      </c>
      <c r="D109" s="7">
        <v>1756961.15</v>
      </c>
      <c r="E109" s="8">
        <f>_xlfn.XLOOKUP($A109,'SQL extract'!$B$2:$B$365,'SQL extract'!$C$2:$C$365,0)</f>
        <v>1756961.15</v>
      </c>
      <c r="F109" s="6">
        <f t="shared" si="4"/>
        <v>0</v>
      </c>
      <c r="G109" s="7">
        <v>1460489.08</v>
      </c>
      <c r="H109" s="8">
        <f>_xlfn.XLOOKUP($A109,'SQL extract'!$B$2:$B$365,'SQL extract'!$D$2:$D$365,0)</f>
        <v>1460489.08</v>
      </c>
      <c r="I109" s="10">
        <f t="shared" si="5"/>
        <v>0</v>
      </c>
      <c r="J109" s="3">
        <v>402198.08</v>
      </c>
      <c r="K109" s="7">
        <v>1005511.82</v>
      </c>
      <c r="L109" s="8">
        <f>_xlfn.XLOOKUP($A109,'SQL extract'!$B$2:$B$365,'SQL extract'!$E$2:$E$365,0)</f>
        <v>1005511.82</v>
      </c>
      <c r="M109" s="10">
        <f t="shared" si="6"/>
        <v>0</v>
      </c>
      <c r="N109" s="3">
        <v>1098293.07</v>
      </c>
      <c r="O109" s="7">
        <v>1005511.82</v>
      </c>
      <c r="P109" s="8">
        <f>_xlfn.XLOOKUP($A109,'SQL extract'!$B$2:$B$365,'SQL extract'!$F$2:$F$365,0)</f>
        <v>1005511.82</v>
      </c>
      <c r="Q109" s="10">
        <f t="shared" si="7"/>
        <v>0</v>
      </c>
      <c r="R109" s="3">
        <v>-454977.26</v>
      </c>
      <c r="S109" s="3">
        <v>100</v>
      </c>
      <c r="T109" s="3">
        <v>1756961.15</v>
      </c>
      <c r="U109" s="3">
        <v>1756961.15</v>
      </c>
      <c r="V109" s="3">
        <v>0</v>
      </c>
      <c r="W109" s="3">
        <v>42.769799999999996</v>
      </c>
      <c r="X109" s="2" t="s">
        <v>463</v>
      </c>
      <c r="Y109" s="2" t="s">
        <v>392</v>
      </c>
      <c r="Z109" s="2" t="s">
        <v>410</v>
      </c>
    </row>
    <row r="110" spans="1:26" hidden="1" x14ac:dyDescent="0.25">
      <c r="A110" s="2" t="s">
        <v>85</v>
      </c>
      <c r="B110" s="2" t="s">
        <v>545</v>
      </c>
      <c r="C110" s="2" t="s">
        <v>395</v>
      </c>
      <c r="D110" s="7">
        <v>1511926.81</v>
      </c>
      <c r="E110" s="8">
        <f>_xlfn.XLOOKUP($A110,'SQL extract'!$B$2:$B$365,'SQL extract'!$C$2:$C$365,0)</f>
        <v>1511926.81</v>
      </c>
      <c r="F110" s="6">
        <f t="shared" si="4"/>
        <v>0</v>
      </c>
      <c r="G110" s="7">
        <v>1244713.71</v>
      </c>
      <c r="H110" s="8">
        <f>_xlfn.XLOOKUP($A110,'SQL extract'!$B$2:$B$365,'SQL extract'!$D$2:$D$365,0)</f>
        <v>1244713.71</v>
      </c>
      <c r="I110" s="10">
        <f t="shared" si="5"/>
        <v>0</v>
      </c>
      <c r="J110" s="3">
        <v>919771.17</v>
      </c>
      <c r="K110" s="7">
        <v>924587.73</v>
      </c>
      <c r="L110" s="8">
        <f>_xlfn.XLOOKUP($A110,'SQL extract'!$B$2:$B$365,'SQL extract'!$E$2:$E$365,0)</f>
        <v>924587.73</v>
      </c>
      <c r="M110" s="10">
        <f t="shared" si="6"/>
        <v>0</v>
      </c>
      <c r="N110" s="3">
        <v>1112211.3899999999</v>
      </c>
      <c r="O110" s="7">
        <v>990308.66</v>
      </c>
      <c r="P110" s="8">
        <f>_xlfn.XLOOKUP($A110,'SQL extract'!$B$2:$B$365,'SQL extract'!$F$2:$F$365,0)</f>
        <v>990308.66</v>
      </c>
      <c r="Q110" s="10">
        <f t="shared" si="7"/>
        <v>0</v>
      </c>
      <c r="R110" s="3">
        <v>-254405.05</v>
      </c>
      <c r="S110" s="3">
        <v>93.363500000000002</v>
      </c>
      <c r="T110" s="3">
        <v>1411587.7872540001</v>
      </c>
      <c r="U110" s="3">
        <v>1511926.81</v>
      </c>
      <c r="V110" s="3">
        <v>-100339.023</v>
      </c>
      <c r="W110" s="3">
        <v>34.5002</v>
      </c>
      <c r="X110" s="2" t="s">
        <v>463</v>
      </c>
      <c r="Y110" s="2" t="s">
        <v>392</v>
      </c>
      <c r="Z110" s="2" t="s">
        <v>410</v>
      </c>
    </row>
    <row r="111" spans="1:26" hidden="1" x14ac:dyDescent="0.25">
      <c r="A111" s="2" t="s">
        <v>147</v>
      </c>
      <c r="B111" s="2" t="s">
        <v>546</v>
      </c>
      <c r="C111" s="2" t="s">
        <v>390</v>
      </c>
      <c r="D111" s="7">
        <v>1241030</v>
      </c>
      <c r="E111" s="8">
        <f>_xlfn.XLOOKUP($A111,'SQL extract'!$B$2:$B$365,'SQL extract'!$C$2:$C$365,0)</f>
        <v>1241030</v>
      </c>
      <c r="F111" s="6">
        <f t="shared" si="4"/>
        <v>0</v>
      </c>
      <c r="G111" s="7">
        <v>988166.31</v>
      </c>
      <c r="H111" s="8">
        <f>_xlfn.XLOOKUP($A111,'SQL extract'!$B$2:$B$365,'SQL extract'!$D$2:$D$365,0)</f>
        <v>988166.31</v>
      </c>
      <c r="I111" s="10">
        <f t="shared" si="5"/>
        <v>0</v>
      </c>
      <c r="J111" s="3">
        <v>220060.64</v>
      </c>
      <c r="K111" s="7">
        <v>299785.82</v>
      </c>
      <c r="L111" s="8">
        <f>_xlfn.XLOOKUP($A111,'SQL extract'!$B$2:$B$365,'SQL extract'!$E$2:$E$365,0)</f>
        <v>299785.82</v>
      </c>
      <c r="M111" s="10">
        <f t="shared" si="6"/>
        <v>0</v>
      </c>
      <c r="N111" s="3">
        <v>518190.26</v>
      </c>
      <c r="O111" s="7">
        <v>969858.31</v>
      </c>
      <c r="P111" s="8">
        <f>_xlfn.XLOOKUP($A111,'SQL extract'!$B$2:$B$365,'SQL extract'!$F$2:$F$365,0)</f>
        <v>969858.31</v>
      </c>
      <c r="Q111" s="10">
        <f t="shared" si="7"/>
        <v>0</v>
      </c>
      <c r="R111" s="3">
        <v>-18308</v>
      </c>
      <c r="S111" s="3">
        <v>30.9102</v>
      </c>
      <c r="T111" s="3">
        <v>383604.85505999997</v>
      </c>
      <c r="U111" s="3">
        <v>163402.20000000001</v>
      </c>
      <c r="V111" s="3">
        <v>220202.655</v>
      </c>
      <c r="W111" s="3">
        <v>21.8505</v>
      </c>
      <c r="X111" s="2" t="s">
        <v>412</v>
      </c>
      <c r="Y111" s="2" t="s">
        <v>401</v>
      </c>
      <c r="Z111" s="2" t="s">
        <v>410</v>
      </c>
    </row>
    <row r="112" spans="1:26" hidden="1" x14ac:dyDescent="0.25">
      <c r="A112" s="4" t="s">
        <v>301</v>
      </c>
      <c r="B112" s="4" t="s">
        <v>547</v>
      </c>
      <c r="C112" s="4" t="s">
        <v>390</v>
      </c>
      <c r="D112" s="9">
        <v>1207004</v>
      </c>
      <c r="E112" s="8">
        <f>_xlfn.XLOOKUP($A112,'SQL extract'!$B$2:$B$365,'SQL extract'!$C$2:$C$365,0)</f>
        <v>1207004</v>
      </c>
      <c r="F112" s="6">
        <f t="shared" si="4"/>
        <v>0</v>
      </c>
      <c r="G112" s="9">
        <v>967081.22</v>
      </c>
      <c r="H112" s="8">
        <f>_xlfn.XLOOKUP($A112,'SQL extract'!$B$2:$B$365,'SQL extract'!$D$2:$D$365,0)</f>
        <v>967081.22</v>
      </c>
      <c r="I112" s="10">
        <f t="shared" si="5"/>
        <v>0</v>
      </c>
      <c r="J112" s="5">
        <v>0</v>
      </c>
      <c r="K112" s="9">
        <v>0</v>
      </c>
      <c r="L112" s="8">
        <f>_xlfn.XLOOKUP($A112,'SQL extract'!$B$2:$B$365,'SQL extract'!$E$2:$E$365,0)</f>
        <v>0</v>
      </c>
      <c r="M112" s="10">
        <f t="shared" si="6"/>
        <v>0</v>
      </c>
      <c r="N112" s="5">
        <v>0</v>
      </c>
      <c r="O112" s="9">
        <v>967081.22</v>
      </c>
      <c r="P112" s="8">
        <f>_xlfn.XLOOKUP($A112,'SQL extract'!$B$2:$B$365,'SQL extract'!$F$2:$F$365,0)</f>
        <v>967081.22</v>
      </c>
      <c r="Q112" s="10">
        <f t="shared" si="7"/>
        <v>0</v>
      </c>
      <c r="R112" s="5">
        <v>0</v>
      </c>
      <c r="S112" s="5">
        <v>0</v>
      </c>
      <c r="T112" s="5">
        <v>0</v>
      </c>
      <c r="U112" s="5">
        <v>241400.8</v>
      </c>
      <c r="V112" s="5">
        <v>-241400.8</v>
      </c>
      <c r="W112" s="5">
        <v>19.877500000000001</v>
      </c>
      <c r="X112" s="4"/>
      <c r="Y112" s="4" t="s">
        <v>420</v>
      </c>
      <c r="Z112" s="4" t="s">
        <v>497</v>
      </c>
    </row>
    <row r="113" spans="1:26" hidden="1" x14ac:dyDescent="0.25">
      <c r="A113" s="2" t="s">
        <v>120</v>
      </c>
      <c r="B113" s="2" t="s">
        <v>548</v>
      </c>
      <c r="C113" s="2" t="s">
        <v>390</v>
      </c>
      <c r="D113" s="7">
        <v>1648956</v>
      </c>
      <c r="E113" s="8">
        <f>_xlfn.XLOOKUP($A113,'SQL extract'!$B$2:$B$365,'SQL extract'!$C$2:$C$365,0)</f>
        <v>1648956</v>
      </c>
      <c r="F113" s="6">
        <f t="shared" si="4"/>
        <v>0</v>
      </c>
      <c r="G113" s="7">
        <v>1198333.8899999999</v>
      </c>
      <c r="H113" s="8">
        <f>_xlfn.XLOOKUP($A113,'SQL extract'!$B$2:$B$365,'SQL extract'!$D$2:$D$365,0)</f>
        <v>1198333.8899999999</v>
      </c>
      <c r="I113" s="10">
        <f t="shared" si="5"/>
        <v>0</v>
      </c>
      <c r="J113" s="3">
        <v>927777.59</v>
      </c>
      <c r="K113" s="7">
        <v>963334.74</v>
      </c>
      <c r="L113" s="8">
        <f>_xlfn.XLOOKUP($A113,'SQL extract'!$B$2:$B$365,'SQL extract'!$E$2:$E$365,0)</f>
        <v>963334.74</v>
      </c>
      <c r="M113" s="10">
        <f t="shared" si="6"/>
        <v>0</v>
      </c>
      <c r="N113" s="3">
        <v>1034487.59</v>
      </c>
      <c r="O113" s="7">
        <v>963334.74</v>
      </c>
      <c r="P113" s="8">
        <f>_xlfn.XLOOKUP($A113,'SQL extract'!$B$2:$B$365,'SQL extract'!$F$2:$F$365,0)</f>
        <v>963334.74</v>
      </c>
      <c r="Q113" s="10">
        <f t="shared" si="7"/>
        <v>0</v>
      </c>
      <c r="R113" s="3">
        <v>-234999.15</v>
      </c>
      <c r="S113" s="3">
        <v>100</v>
      </c>
      <c r="T113" s="3">
        <v>1648956</v>
      </c>
      <c r="U113" s="3">
        <v>1648956</v>
      </c>
      <c r="V113" s="3">
        <v>0</v>
      </c>
      <c r="W113" s="3">
        <v>41.579099999999997</v>
      </c>
      <c r="X113" s="2" t="s">
        <v>519</v>
      </c>
      <c r="Y113" s="2" t="s">
        <v>420</v>
      </c>
      <c r="Z113" s="2" t="s">
        <v>454</v>
      </c>
    </row>
    <row r="114" spans="1:26" hidden="1" x14ac:dyDescent="0.25">
      <c r="A114" s="2" t="s">
        <v>56</v>
      </c>
      <c r="B114" s="2" t="s">
        <v>549</v>
      </c>
      <c r="C114" s="2" t="s">
        <v>390</v>
      </c>
      <c r="D114" s="7">
        <v>1545767.22</v>
      </c>
      <c r="E114" s="8">
        <f>_xlfn.XLOOKUP($A114,'SQL extract'!$B$2:$B$365,'SQL extract'!$C$2:$C$365,0)</f>
        <v>1545767.22</v>
      </c>
      <c r="F114" s="6">
        <f t="shared" si="4"/>
        <v>0</v>
      </c>
      <c r="G114" s="7">
        <v>993783.49</v>
      </c>
      <c r="H114" s="8">
        <f>_xlfn.XLOOKUP($A114,'SQL extract'!$B$2:$B$365,'SQL extract'!$D$2:$D$365,0)</f>
        <v>993783.49</v>
      </c>
      <c r="I114" s="10">
        <f t="shared" si="5"/>
        <v>0</v>
      </c>
      <c r="J114" s="3">
        <v>940496.35</v>
      </c>
      <c r="K114" s="7">
        <v>958452.4</v>
      </c>
      <c r="L114" s="8">
        <f>_xlfn.XLOOKUP($A114,'SQL extract'!$B$2:$B$365,'SQL extract'!$E$2:$E$365,0)</f>
        <v>958452.4</v>
      </c>
      <c r="M114" s="10">
        <f t="shared" si="6"/>
        <v>0</v>
      </c>
      <c r="N114" s="3">
        <v>958452.4</v>
      </c>
      <c r="O114" s="7">
        <v>958452.4</v>
      </c>
      <c r="P114" s="8">
        <f>_xlfn.XLOOKUP($A114,'SQL extract'!$B$2:$B$365,'SQL extract'!$F$2:$F$365,0)</f>
        <v>958452.4</v>
      </c>
      <c r="Q114" s="10">
        <f t="shared" si="7"/>
        <v>0</v>
      </c>
      <c r="R114" s="3">
        <v>-35331.089999999997</v>
      </c>
      <c r="S114" s="3">
        <v>100</v>
      </c>
      <c r="T114" s="3">
        <v>1545767.22</v>
      </c>
      <c r="U114" s="3">
        <v>1545767.22</v>
      </c>
      <c r="V114" s="3">
        <v>0</v>
      </c>
      <c r="W114" s="3">
        <v>37.994999999999997</v>
      </c>
      <c r="X114" s="2" t="s">
        <v>463</v>
      </c>
      <c r="Y114" s="2" t="s">
        <v>420</v>
      </c>
      <c r="Z114" s="2" t="s">
        <v>410</v>
      </c>
    </row>
    <row r="115" spans="1:26" hidden="1" x14ac:dyDescent="0.25">
      <c r="A115" s="4" t="s">
        <v>122</v>
      </c>
      <c r="B115" s="4" t="s">
        <v>550</v>
      </c>
      <c r="C115" s="4" t="s">
        <v>390</v>
      </c>
      <c r="D115" s="9">
        <v>1274748</v>
      </c>
      <c r="E115" s="8">
        <f>_xlfn.XLOOKUP($A115,'SQL extract'!$B$2:$B$365,'SQL extract'!$C$2:$C$365,0)</f>
        <v>1274748</v>
      </c>
      <c r="F115" s="6">
        <f t="shared" si="4"/>
        <v>0</v>
      </c>
      <c r="G115" s="9">
        <v>934969.11</v>
      </c>
      <c r="H115" s="8">
        <f>_xlfn.XLOOKUP($A115,'SQL extract'!$B$2:$B$365,'SQL extract'!$D$2:$D$365,0)</f>
        <v>934969.11</v>
      </c>
      <c r="I115" s="10">
        <f t="shared" si="5"/>
        <v>0</v>
      </c>
      <c r="J115" s="5">
        <v>187878.86</v>
      </c>
      <c r="K115" s="9">
        <v>0</v>
      </c>
      <c r="L115" s="8">
        <f>_xlfn.XLOOKUP($A115,'SQL extract'!$B$2:$B$365,'SQL extract'!$E$2:$E$365,0)</f>
        <v>0</v>
      </c>
      <c r="M115" s="10">
        <f t="shared" si="6"/>
        <v>0</v>
      </c>
      <c r="N115" s="5">
        <v>187878.86</v>
      </c>
      <c r="O115" s="9">
        <v>935362.36</v>
      </c>
      <c r="P115" s="8">
        <f>_xlfn.XLOOKUP($A115,'SQL extract'!$B$2:$B$365,'SQL extract'!$F$2:$F$365,0)</f>
        <v>935362.36</v>
      </c>
      <c r="Q115" s="10">
        <f t="shared" si="7"/>
        <v>0</v>
      </c>
      <c r="R115" s="5">
        <v>393.25</v>
      </c>
      <c r="S115" s="5">
        <v>0</v>
      </c>
      <c r="T115" s="5">
        <v>0</v>
      </c>
      <c r="U115" s="5">
        <v>161781.29999999999</v>
      </c>
      <c r="V115" s="5">
        <v>-161781.29999999999</v>
      </c>
      <c r="W115" s="5">
        <v>26.623699999999999</v>
      </c>
      <c r="X115" s="4" t="s">
        <v>519</v>
      </c>
      <c r="Y115" s="4" t="s">
        <v>453</v>
      </c>
      <c r="Z115" s="4" t="s">
        <v>410</v>
      </c>
    </row>
    <row r="116" spans="1:26" hidden="1" x14ac:dyDescent="0.25">
      <c r="A116" s="4" t="s">
        <v>241</v>
      </c>
      <c r="B116" s="4" t="s">
        <v>551</v>
      </c>
      <c r="C116" s="4" t="s">
        <v>390</v>
      </c>
      <c r="D116" s="9">
        <v>1278106</v>
      </c>
      <c r="E116" s="8">
        <f>_xlfn.XLOOKUP($A116,'SQL extract'!$B$2:$B$365,'SQL extract'!$C$2:$C$365,0)</f>
        <v>1278106</v>
      </c>
      <c r="F116" s="6">
        <f t="shared" si="4"/>
        <v>0</v>
      </c>
      <c r="G116" s="9">
        <v>923084.72</v>
      </c>
      <c r="H116" s="8">
        <f>_xlfn.XLOOKUP($A116,'SQL extract'!$B$2:$B$365,'SQL extract'!$D$2:$D$365,0)</f>
        <v>923084.72</v>
      </c>
      <c r="I116" s="10">
        <f t="shared" si="5"/>
        <v>0</v>
      </c>
      <c r="J116" s="5">
        <v>485908.07</v>
      </c>
      <c r="K116" s="9">
        <v>0</v>
      </c>
      <c r="L116" s="8">
        <f>_xlfn.XLOOKUP($A116,'SQL extract'!$B$2:$B$365,'SQL extract'!$E$2:$E$365,0)</f>
        <v>0</v>
      </c>
      <c r="M116" s="10">
        <f t="shared" si="6"/>
        <v>0</v>
      </c>
      <c r="N116" s="5">
        <v>485908.07</v>
      </c>
      <c r="O116" s="9">
        <v>923084.72</v>
      </c>
      <c r="P116" s="8">
        <f>_xlfn.XLOOKUP($A116,'SQL extract'!$B$2:$B$365,'SQL extract'!$F$2:$F$365,0)</f>
        <v>923084.72</v>
      </c>
      <c r="Q116" s="10">
        <f t="shared" si="7"/>
        <v>0</v>
      </c>
      <c r="R116" s="5">
        <v>0</v>
      </c>
      <c r="S116" s="5">
        <v>0</v>
      </c>
      <c r="T116" s="5">
        <v>0</v>
      </c>
      <c r="U116" s="5">
        <v>165572.70000000001</v>
      </c>
      <c r="V116" s="5">
        <v>-165572.70000000001</v>
      </c>
      <c r="W116" s="5">
        <v>27.777100000000001</v>
      </c>
      <c r="X116" s="4"/>
      <c r="Y116" s="4" t="s">
        <v>392</v>
      </c>
      <c r="Z116" s="4" t="s">
        <v>454</v>
      </c>
    </row>
    <row r="117" spans="1:26" hidden="1" x14ac:dyDescent="0.25">
      <c r="A117" s="2" t="s">
        <v>164</v>
      </c>
      <c r="B117" s="2" t="s">
        <v>552</v>
      </c>
      <c r="C117" s="2" t="s">
        <v>390</v>
      </c>
      <c r="D117" s="7">
        <v>1391125.13</v>
      </c>
      <c r="E117" s="8">
        <f>_xlfn.XLOOKUP($A117,'SQL extract'!$B$2:$B$365,'SQL extract'!$C$2:$C$365,0)</f>
        <v>1391125.13</v>
      </c>
      <c r="F117" s="6">
        <f t="shared" si="4"/>
        <v>0</v>
      </c>
      <c r="G117" s="7">
        <v>1054880.19</v>
      </c>
      <c r="H117" s="8">
        <f>_xlfn.XLOOKUP($A117,'SQL extract'!$B$2:$B$365,'SQL extract'!$D$2:$D$365,0)</f>
        <v>1054880.19</v>
      </c>
      <c r="I117" s="10">
        <f t="shared" si="5"/>
        <v>0</v>
      </c>
      <c r="J117" s="3">
        <v>721777.85</v>
      </c>
      <c r="K117" s="7">
        <v>868791.59</v>
      </c>
      <c r="L117" s="8">
        <f>_xlfn.XLOOKUP($A117,'SQL extract'!$B$2:$B$365,'SQL extract'!$E$2:$E$365,0)</f>
        <v>868791.59</v>
      </c>
      <c r="M117" s="10">
        <f t="shared" si="6"/>
        <v>0</v>
      </c>
      <c r="N117" s="3">
        <v>868791.59</v>
      </c>
      <c r="O117" s="7">
        <v>920988.87</v>
      </c>
      <c r="P117" s="8">
        <f>_xlfn.XLOOKUP($A117,'SQL extract'!$B$2:$B$365,'SQL extract'!$F$2:$F$365,0)</f>
        <v>920988.87</v>
      </c>
      <c r="Q117" s="10">
        <f t="shared" si="7"/>
        <v>0</v>
      </c>
      <c r="R117" s="3">
        <v>-133891.32</v>
      </c>
      <c r="S117" s="3">
        <v>94.332400000000007</v>
      </c>
      <c r="T117" s="3">
        <v>1312281.7221319999</v>
      </c>
      <c r="U117" s="3">
        <v>1391125.13</v>
      </c>
      <c r="V117" s="3">
        <v>-78843.407999999996</v>
      </c>
      <c r="W117" s="3">
        <v>33.795299999999997</v>
      </c>
      <c r="X117" s="2" t="s">
        <v>463</v>
      </c>
      <c r="Y117" s="2" t="s">
        <v>420</v>
      </c>
      <c r="Z117" s="2" t="s">
        <v>553</v>
      </c>
    </row>
    <row r="118" spans="1:26" hidden="1" x14ac:dyDescent="0.25">
      <c r="A118" s="4" t="s">
        <v>322</v>
      </c>
      <c r="B118" s="4" t="s">
        <v>554</v>
      </c>
      <c r="C118" s="4" t="s">
        <v>390</v>
      </c>
      <c r="D118" s="9">
        <v>1148901</v>
      </c>
      <c r="E118" s="8">
        <f>_xlfn.XLOOKUP($A118,'SQL extract'!$B$2:$B$365,'SQL extract'!$C$2:$C$365,0)</f>
        <v>1148901</v>
      </c>
      <c r="F118" s="6">
        <f t="shared" si="4"/>
        <v>0</v>
      </c>
      <c r="G118" s="9">
        <v>903145.84</v>
      </c>
      <c r="H118" s="8">
        <f>_xlfn.XLOOKUP($A118,'SQL extract'!$B$2:$B$365,'SQL extract'!$D$2:$D$365,0)</f>
        <v>903145.84</v>
      </c>
      <c r="I118" s="10">
        <f t="shared" si="5"/>
        <v>0</v>
      </c>
      <c r="J118" s="5">
        <v>0</v>
      </c>
      <c r="K118" s="9">
        <v>0</v>
      </c>
      <c r="L118" s="8">
        <f>_xlfn.XLOOKUP($A118,'SQL extract'!$B$2:$B$365,'SQL extract'!$E$2:$E$365,0)</f>
        <v>0</v>
      </c>
      <c r="M118" s="10">
        <f t="shared" si="6"/>
        <v>0</v>
      </c>
      <c r="N118" s="5">
        <v>0</v>
      </c>
      <c r="O118" s="9">
        <v>903145.84</v>
      </c>
      <c r="P118" s="8">
        <f>_xlfn.XLOOKUP($A118,'SQL extract'!$B$2:$B$365,'SQL extract'!$F$2:$F$365,0)</f>
        <v>903145.84</v>
      </c>
      <c r="Q118" s="10">
        <f t="shared" si="7"/>
        <v>0</v>
      </c>
      <c r="R118" s="5">
        <v>0</v>
      </c>
      <c r="S118" s="5">
        <v>0</v>
      </c>
      <c r="T118" s="5">
        <v>0</v>
      </c>
      <c r="U118" s="5">
        <v>229780.2</v>
      </c>
      <c r="V118" s="5">
        <v>-229780.2</v>
      </c>
      <c r="W118" s="5">
        <v>21.3904</v>
      </c>
      <c r="X118" s="4"/>
      <c r="Y118" s="4" t="s">
        <v>392</v>
      </c>
      <c r="Z118" s="4" t="s">
        <v>555</v>
      </c>
    </row>
    <row r="119" spans="1:26" hidden="1" x14ac:dyDescent="0.25">
      <c r="A119" s="4" t="s">
        <v>246</v>
      </c>
      <c r="B119" s="4" t="s">
        <v>556</v>
      </c>
      <c r="C119" s="4" t="s">
        <v>390</v>
      </c>
      <c r="D119" s="9">
        <v>1188114</v>
      </c>
      <c r="E119" s="8">
        <f>_xlfn.XLOOKUP($A119,'SQL extract'!$B$2:$B$365,'SQL extract'!$C$2:$C$365,0)</f>
        <v>1188114</v>
      </c>
      <c r="F119" s="6">
        <f t="shared" si="4"/>
        <v>0</v>
      </c>
      <c r="G119" s="9">
        <v>902741.69</v>
      </c>
      <c r="H119" s="8">
        <f>_xlfn.XLOOKUP($A119,'SQL extract'!$B$2:$B$365,'SQL extract'!$D$2:$D$365,0)</f>
        <v>902741.69</v>
      </c>
      <c r="I119" s="10">
        <f t="shared" si="5"/>
        <v>0</v>
      </c>
      <c r="J119" s="5">
        <v>447567.23</v>
      </c>
      <c r="K119" s="9">
        <v>600</v>
      </c>
      <c r="L119" s="8">
        <f>_xlfn.XLOOKUP($A119,'SQL extract'!$B$2:$B$365,'SQL extract'!$E$2:$E$365,0)</f>
        <v>600</v>
      </c>
      <c r="M119" s="10">
        <f t="shared" si="6"/>
        <v>0</v>
      </c>
      <c r="N119" s="5">
        <v>448167.23</v>
      </c>
      <c r="O119" s="9">
        <v>902741.69</v>
      </c>
      <c r="P119" s="8">
        <f>_xlfn.XLOOKUP($A119,'SQL extract'!$B$2:$B$365,'SQL extract'!$F$2:$F$365,0)</f>
        <v>902741.69</v>
      </c>
      <c r="Q119" s="10">
        <f t="shared" si="7"/>
        <v>0</v>
      </c>
      <c r="R119" s="5">
        <v>0</v>
      </c>
      <c r="S119" s="5">
        <v>6.6400000000000001E-2</v>
      </c>
      <c r="T119" s="5">
        <v>788.90769599999999</v>
      </c>
      <c r="U119" s="5">
        <v>159936.79999999999</v>
      </c>
      <c r="V119" s="5">
        <v>-159147.89199999999</v>
      </c>
      <c r="W119" s="5">
        <v>24.018899999999999</v>
      </c>
      <c r="X119" s="4"/>
      <c r="Y119" s="4" t="s">
        <v>420</v>
      </c>
      <c r="Z119" s="4" t="s">
        <v>476</v>
      </c>
    </row>
    <row r="120" spans="1:26" hidden="1" x14ac:dyDescent="0.25">
      <c r="A120" s="2" t="s">
        <v>72</v>
      </c>
      <c r="B120" s="2" t="s">
        <v>557</v>
      </c>
      <c r="C120" s="2" t="s">
        <v>444</v>
      </c>
      <c r="D120" s="7">
        <v>1130286</v>
      </c>
      <c r="E120" s="8">
        <f>_xlfn.XLOOKUP($A120,'SQL extract'!$B$2:$B$365,'SQL extract'!$C$2:$C$365,0)</f>
        <v>1130286</v>
      </c>
      <c r="F120" s="6">
        <f t="shared" si="4"/>
        <v>0</v>
      </c>
      <c r="G120" s="7">
        <v>911011.88</v>
      </c>
      <c r="H120" s="8">
        <f>_xlfn.XLOOKUP($A120,'SQL extract'!$B$2:$B$365,'SQL extract'!$D$2:$D$365,0)</f>
        <v>911011.88</v>
      </c>
      <c r="I120" s="10">
        <f t="shared" si="5"/>
        <v>0</v>
      </c>
      <c r="J120" s="3">
        <v>500071.62</v>
      </c>
      <c r="K120" s="7">
        <v>752919.39</v>
      </c>
      <c r="L120" s="8">
        <f>_xlfn.XLOOKUP($A120,'SQL extract'!$B$2:$B$365,'SQL extract'!$E$2:$E$365,0)</f>
        <v>752919.39</v>
      </c>
      <c r="M120" s="10">
        <f t="shared" si="6"/>
        <v>0</v>
      </c>
      <c r="N120" s="3">
        <v>752919.39</v>
      </c>
      <c r="O120" s="7">
        <v>897341.72</v>
      </c>
      <c r="P120" s="8">
        <f>_xlfn.XLOOKUP($A120,'SQL extract'!$B$2:$B$365,'SQL extract'!$F$2:$F$365,0)</f>
        <v>897341.72</v>
      </c>
      <c r="Q120" s="10">
        <f t="shared" si="7"/>
        <v>0</v>
      </c>
      <c r="R120" s="3">
        <v>-13670.16</v>
      </c>
      <c r="S120" s="3">
        <v>83.905500000000004</v>
      </c>
      <c r="T120" s="3">
        <v>948372.11973000003</v>
      </c>
      <c r="U120" s="3">
        <v>796753</v>
      </c>
      <c r="V120" s="3">
        <v>151619.12</v>
      </c>
      <c r="W120" s="3">
        <v>20.609300000000001</v>
      </c>
      <c r="X120" s="2"/>
      <c r="Y120" s="2" t="s">
        <v>420</v>
      </c>
      <c r="Z120" s="2" t="s">
        <v>410</v>
      </c>
    </row>
    <row r="121" spans="1:26" hidden="1" x14ac:dyDescent="0.25">
      <c r="A121" s="4" t="s">
        <v>11</v>
      </c>
      <c r="B121" s="4" t="s">
        <v>558</v>
      </c>
      <c r="C121" s="4" t="s">
        <v>390</v>
      </c>
      <c r="D121" s="9">
        <v>1136190.26</v>
      </c>
      <c r="E121" s="8">
        <f>_xlfn.XLOOKUP($A121,'SQL extract'!$B$2:$B$365,'SQL extract'!$C$2:$C$365,0)</f>
        <v>1136190.26</v>
      </c>
      <c r="F121" s="6">
        <f t="shared" si="4"/>
        <v>0</v>
      </c>
      <c r="G121" s="9">
        <v>894955.62</v>
      </c>
      <c r="H121" s="8">
        <f>_xlfn.XLOOKUP($A121,'SQL extract'!$B$2:$B$365,'SQL extract'!$D$2:$D$365,0)</f>
        <v>894955.62</v>
      </c>
      <c r="I121" s="10">
        <f t="shared" si="5"/>
        <v>0</v>
      </c>
      <c r="J121" s="5">
        <v>201287.12</v>
      </c>
      <c r="K121" s="9">
        <v>104458.11</v>
      </c>
      <c r="L121" s="8">
        <f>_xlfn.XLOOKUP($A121,'SQL extract'!$B$2:$B$365,'SQL extract'!$E$2:$E$365,0)</f>
        <v>104458.11</v>
      </c>
      <c r="M121" s="10">
        <f t="shared" si="6"/>
        <v>0</v>
      </c>
      <c r="N121" s="5">
        <v>217656.47</v>
      </c>
      <c r="O121" s="9">
        <v>894955.62</v>
      </c>
      <c r="P121" s="8">
        <f>_xlfn.XLOOKUP($A121,'SQL extract'!$B$2:$B$365,'SQL extract'!$F$2:$F$365,0)</f>
        <v>894955.62</v>
      </c>
      <c r="Q121" s="10">
        <f t="shared" si="7"/>
        <v>0</v>
      </c>
      <c r="R121" s="5">
        <v>0</v>
      </c>
      <c r="S121" s="5">
        <v>11.671799999999999</v>
      </c>
      <c r="T121" s="5">
        <v>132613.85476700001</v>
      </c>
      <c r="U121" s="5">
        <v>99553.54</v>
      </c>
      <c r="V121" s="5">
        <v>33060.315000000002</v>
      </c>
      <c r="W121" s="5">
        <v>21.2318</v>
      </c>
      <c r="X121" s="4" t="s">
        <v>519</v>
      </c>
      <c r="Y121" s="4" t="s">
        <v>453</v>
      </c>
      <c r="Z121" s="4" t="s">
        <v>559</v>
      </c>
    </row>
    <row r="122" spans="1:26" hidden="1" x14ac:dyDescent="0.25">
      <c r="A122" s="4" t="s">
        <v>250</v>
      </c>
      <c r="B122" s="4" t="s">
        <v>560</v>
      </c>
      <c r="C122" s="4" t="s">
        <v>390</v>
      </c>
      <c r="D122" s="9">
        <v>940368.84</v>
      </c>
      <c r="E122" s="8">
        <f>_xlfn.XLOOKUP($A122,'SQL extract'!$B$2:$B$365,'SQL extract'!$C$2:$C$365,0)</f>
        <v>940368.84</v>
      </c>
      <c r="F122" s="6">
        <f t="shared" si="4"/>
        <v>0</v>
      </c>
      <c r="G122" s="9">
        <v>741571.64</v>
      </c>
      <c r="H122" s="8">
        <f>_xlfn.XLOOKUP($A122,'SQL extract'!$B$2:$B$365,'SQL extract'!$D$2:$D$365,0)</f>
        <v>741571.64</v>
      </c>
      <c r="I122" s="10">
        <f t="shared" si="5"/>
        <v>0</v>
      </c>
      <c r="J122" s="5">
        <v>294848.88</v>
      </c>
      <c r="K122" s="9">
        <v>809061.55</v>
      </c>
      <c r="L122" s="8">
        <f>_xlfn.XLOOKUP($A122,'SQL extract'!$B$2:$B$365,'SQL extract'!$E$2:$E$365,0)</f>
        <v>809061.55</v>
      </c>
      <c r="M122" s="10">
        <f t="shared" si="6"/>
        <v>0</v>
      </c>
      <c r="N122" s="5">
        <v>810033.23</v>
      </c>
      <c r="O122" s="9">
        <v>894571.64</v>
      </c>
      <c r="P122" s="8">
        <f>_xlfn.XLOOKUP($A122,'SQL extract'!$B$2:$B$365,'SQL extract'!$F$2:$F$365,0)</f>
        <v>894571.64</v>
      </c>
      <c r="Q122" s="10">
        <f t="shared" si="7"/>
        <v>0</v>
      </c>
      <c r="R122" s="5">
        <v>84538.41</v>
      </c>
      <c r="S122" s="5">
        <v>90.441199999999995</v>
      </c>
      <c r="T122" s="5">
        <v>850480.86332200002</v>
      </c>
      <c r="U122" s="5">
        <v>940368.84</v>
      </c>
      <c r="V122" s="5">
        <v>-89887.976999999999</v>
      </c>
      <c r="W122" s="5">
        <v>4.8700999999999999</v>
      </c>
      <c r="X122" s="4"/>
      <c r="Y122" s="4" t="s">
        <v>392</v>
      </c>
      <c r="Z122" s="4" t="s">
        <v>487</v>
      </c>
    </row>
    <row r="123" spans="1:26" hidden="1" x14ac:dyDescent="0.25">
      <c r="A123" s="2" t="s">
        <v>37</v>
      </c>
      <c r="B123" s="2" t="s">
        <v>561</v>
      </c>
      <c r="C123" s="2" t="s">
        <v>390</v>
      </c>
      <c r="D123" s="7">
        <v>2182326</v>
      </c>
      <c r="E123" s="8">
        <f>_xlfn.XLOOKUP($A123,'SQL extract'!$B$2:$B$365,'SQL extract'!$C$2:$C$365,0)</f>
        <v>2182326</v>
      </c>
      <c r="F123" s="6">
        <f t="shared" si="4"/>
        <v>0</v>
      </c>
      <c r="G123" s="7">
        <v>1787222.83</v>
      </c>
      <c r="H123" s="8">
        <f>_xlfn.XLOOKUP($A123,'SQL extract'!$B$2:$B$365,'SQL extract'!$D$2:$D$365,0)</f>
        <v>1787222.83</v>
      </c>
      <c r="I123" s="10">
        <f t="shared" si="5"/>
        <v>0</v>
      </c>
      <c r="J123" s="3">
        <v>668546.53</v>
      </c>
      <c r="K123" s="7">
        <v>887290.45</v>
      </c>
      <c r="L123" s="8">
        <f>_xlfn.XLOOKUP($A123,'SQL extract'!$B$2:$B$365,'SQL extract'!$E$2:$E$365,0)</f>
        <v>887290.45</v>
      </c>
      <c r="M123" s="10">
        <f t="shared" si="6"/>
        <v>0</v>
      </c>
      <c r="N123" s="3">
        <v>897551.6</v>
      </c>
      <c r="O123" s="7">
        <v>892888.48</v>
      </c>
      <c r="P123" s="8">
        <f>_xlfn.XLOOKUP($A123,'SQL extract'!$B$2:$B$365,'SQL extract'!$F$2:$F$365,0)</f>
        <v>892888.48</v>
      </c>
      <c r="Q123" s="10">
        <f t="shared" si="7"/>
        <v>0</v>
      </c>
      <c r="R123" s="3">
        <v>-894334.35</v>
      </c>
      <c r="S123" s="3">
        <v>99.373000000000005</v>
      </c>
      <c r="T123" s="3">
        <v>2168642.81598</v>
      </c>
      <c r="U123" s="3">
        <v>1630082</v>
      </c>
      <c r="V123" s="3">
        <v>538560.81599999999</v>
      </c>
      <c r="W123" s="3">
        <v>59.0854</v>
      </c>
      <c r="X123" s="2" t="s">
        <v>412</v>
      </c>
      <c r="Y123" s="2" t="s">
        <v>420</v>
      </c>
      <c r="Z123" s="2" t="s">
        <v>525</v>
      </c>
    </row>
    <row r="124" spans="1:26" hidden="1" x14ac:dyDescent="0.25">
      <c r="A124" s="4" t="s">
        <v>80</v>
      </c>
      <c r="B124" s="4" t="s">
        <v>562</v>
      </c>
      <c r="C124" s="4" t="s">
        <v>395</v>
      </c>
      <c r="D124" s="9">
        <v>872062.88</v>
      </c>
      <c r="E124" s="8">
        <f>_xlfn.XLOOKUP($A124,'SQL extract'!$B$2:$B$365,'SQL extract'!$C$2:$C$365,0)</f>
        <v>872062.88</v>
      </c>
      <c r="F124" s="6">
        <f t="shared" si="4"/>
        <v>0</v>
      </c>
      <c r="G124" s="9">
        <v>886855.86</v>
      </c>
      <c r="H124" s="8">
        <f>_xlfn.XLOOKUP($A124,'SQL extract'!$B$2:$B$365,'SQL extract'!$D$2:$D$365,0)</f>
        <v>886855.86</v>
      </c>
      <c r="I124" s="10">
        <f t="shared" si="5"/>
        <v>0</v>
      </c>
      <c r="J124" s="5">
        <v>886855.86</v>
      </c>
      <c r="K124" s="9">
        <v>886855.86</v>
      </c>
      <c r="L124" s="8">
        <f>_xlfn.XLOOKUP($A124,'SQL extract'!$B$2:$B$365,'SQL extract'!$E$2:$E$365,0)</f>
        <v>886855.86</v>
      </c>
      <c r="M124" s="10">
        <f t="shared" si="6"/>
        <v>0</v>
      </c>
      <c r="N124" s="5">
        <v>886855.86</v>
      </c>
      <c r="O124" s="9">
        <v>886855.86</v>
      </c>
      <c r="P124" s="8">
        <f>_xlfn.XLOOKUP($A124,'SQL extract'!$B$2:$B$365,'SQL extract'!$F$2:$F$365,0)</f>
        <v>886855.86</v>
      </c>
      <c r="Q124" s="10">
        <f t="shared" si="7"/>
        <v>0</v>
      </c>
      <c r="R124" s="5">
        <v>0</v>
      </c>
      <c r="S124" s="5">
        <v>100</v>
      </c>
      <c r="T124" s="5">
        <v>872062.88</v>
      </c>
      <c r="U124" s="5">
        <v>872062.88</v>
      </c>
      <c r="V124" s="5">
        <v>0</v>
      </c>
      <c r="W124" s="5">
        <v>-1.6962999999999999</v>
      </c>
      <c r="X124" s="4" t="s">
        <v>412</v>
      </c>
      <c r="Y124" s="4" t="s">
        <v>392</v>
      </c>
      <c r="Z124" s="4" t="s">
        <v>413</v>
      </c>
    </row>
    <row r="125" spans="1:26" hidden="1" x14ac:dyDescent="0.25">
      <c r="A125" s="4" t="s">
        <v>146</v>
      </c>
      <c r="B125" s="4" t="s">
        <v>563</v>
      </c>
      <c r="C125" s="4" t="s">
        <v>390</v>
      </c>
      <c r="D125" s="9">
        <v>1160414</v>
      </c>
      <c r="E125" s="8">
        <f>_xlfn.XLOOKUP($A125,'SQL extract'!$B$2:$B$365,'SQL extract'!$C$2:$C$365,0)</f>
        <v>1160414</v>
      </c>
      <c r="F125" s="6">
        <f t="shared" si="4"/>
        <v>0</v>
      </c>
      <c r="G125" s="9">
        <v>873852.14</v>
      </c>
      <c r="H125" s="8">
        <f>_xlfn.XLOOKUP($A125,'SQL extract'!$B$2:$B$365,'SQL extract'!$D$2:$D$365,0)</f>
        <v>873852.14</v>
      </c>
      <c r="I125" s="10">
        <f t="shared" si="5"/>
        <v>0</v>
      </c>
      <c r="J125" s="5">
        <v>173749.5</v>
      </c>
      <c r="K125" s="9">
        <v>603.20000000000005</v>
      </c>
      <c r="L125" s="8">
        <f>_xlfn.XLOOKUP($A125,'SQL extract'!$B$2:$B$365,'SQL extract'!$E$2:$E$365,0)</f>
        <v>603.20000000000005</v>
      </c>
      <c r="M125" s="10">
        <f t="shared" si="6"/>
        <v>0</v>
      </c>
      <c r="N125" s="5">
        <v>173749.5</v>
      </c>
      <c r="O125" s="9">
        <v>877234.42</v>
      </c>
      <c r="P125" s="8">
        <f>_xlfn.XLOOKUP($A125,'SQL extract'!$B$2:$B$365,'SQL extract'!$F$2:$F$365,0)</f>
        <v>877234.42</v>
      </c>
      <c r="Q125" s="10">
        <f t="shared" si="7"/>
        <v>0</v>
      </c>
      <c r="R125" s="5">
        <v>3382.28</v>
      </c>
      <c r="S125" s="5">
        <v>6.8699999999999997E-2</v>
      </c>
      <c r="T125" s="5">
        <v>797.20441800000003</v>
      </c>
      <c r="U125" s="5">
        <v>148888.95000000001</v>
      </c>
      <c r="V125" s="5">
        <v>-148091.74600000001</v>
      </c>
      <c r="W125" s="5">
        <v>24.403300000000002</v>
      </c>
      <c r="X125" s="4" t="s">
        <v>519</v>
      </c>
      <c r="Y125" s="4" t="s">
        <v>453</v>
      </c>
      <c r="Z125" s="4" t="s">
        <v>410</v>
      </c>
    </row>
    <row r="126" spans="1:26" hidden="1" x14ac:dyDescent="0.25">
      <c r="A126" s="2" t="s">
        <v>64</v>
      </c>
      <c r="B126" s="2" t="s">
        <v>564</v>
      </c>
      <c r="C126" s="2" t="s">
        <v>390</v>
      </c>
      <c r="D126" s="7">
        <v>1575846</v>
      </c>
      <c r="E126" s="8">
        <f>_xlfn.XLOOKUP($A126,'SQL extract'!$B$2:$B$365,'SQL extract'!$C$2:$C$365,0)</f>
        <v>1575846</v>
      </c>
      <c r="F126" s="6">
        <f t="shared" si="4"/>
        <v>0</v>
      </c>
      <c r="G126" s="7">
        <v>875917.43</v>
      </c>
      <c r="H126" s="8">
        <f>_xlfn.XLOOKUP($A126,'SQL extract'!$B$2:$B$365,'SQL extract'!$D$2:$D$365,0)</f>
        <v>875917.43</v>
      </c>
      <c r="I126" s="10">
        <f t="shared" si="5"/>
        <v>0</v>
      </c>
      <c r="J126" s="3">
        <v>875332.09</v>
      </c>
      <c r="K126" s="7">
        <v>875332.09</v>
      </c>
      <c r="L126" s="8">
        <f>_xlfn.XLOOKUP($A126,'SQL extract'!$B$2:$B$365,'SQL extract'!$E$2:$E$365,0)</f>
        <v>875332.09</v>
      </c>
      <c r="M126" s="10">
        <f t="shared" si="6"/>
        <v>0</v>
      </c>
      <c r="N126" s="3">
        <v>875332.09</v>
      </c>
      <c r="O126" s="7">
        <v>875332.09</v>
      </c>
      <c r="P126" s="8">
        <f>_xlfn.XLOOKUP($A126,'SQL extract'!$B$2:$B$365,'SQL extract'!$F$2:$F$365,0)</f>
        <v>875332.09</v>
      </c>
      <c r="Q126" s="10">
        <f t="shared" si="7"/>
        <v>0</v>
      </c>
      <c r="R126" s="3">
        <v>-585.34</v>
      </c>
      <c r="S126" s="3">
        <v>100</v>
      </c>
      <c r="T126" s="3">
        <v>1575846</v>
      </c>
      <c r="U126" s="3">
        <v>1575846</v>
      </c>
      <c r="V126" s="3">
        <v>0</v>
      </c>
      <c r="W126" s="3">
        <v>44.453099999999999</v>
      </c>
      <c r="X126" s="2" t="s">
        <v>519</v>
      </c>
      <c r="Y126" s="2" t="s">
        <v>453</v>
      </c>
      <c r="Z126" s="2" t="s">
        <v>456</v>
      </c>
    </row>
    <row r="127" spans="1:26" hidden="1" x14ac:dyDescent="0.25">
      <c r="A127" s="2" t="s">
        <v>287</v>
      </c>
      <c r="B127" s="2" t="s">
        <v>565</v>
      </c>
      <c r="C127" s="2" t="s">
        <v>390</v>
      </c>
      <c r="D127" s="7">
        <v>985157.56</v>
      </c>
      <c r="E127" s="8">
        <f>_xlfn.XLOOKUP($A127,'SQL extract'!$B$2:$B$365,'SQL extract'!$C$2:$C$365,0)</f>
        <v>985157.56</v>
      </c>
      <c r="F127" s="6">
        <f t="shared" si="4"/>
        <v>0</v>
      </c>
      <c r="G127" s="7">
        <v>947314.61</v>
      </c>
      <c r="H127" s="8">
        <f>_xlfn.XLOOKUP($A127,'SQL extract'!$B$2:$B$365,'SQL extract'!$D$2:$D$365,0)</f>
        <v>947314.61</v>
      </c>
      <c r="I127" s="10">
        <f t="shared" si="5"/>
        <v>0</v>
      </c>
      <c r="J127" s="3">
        <v>0</v>
      </c>
      <c r="K127" s="7">
        <v>534712.31999999995</v>
      </c>
      <c r="L127" s="8">
        <f>_xlfn.XLOOKUP($A127,'SQL extract'!$B$2:$B$365,'SQL extract'!$E$2:$E$365,0)</f>
        <v>534712.31999999995</v>
      </c>
      <c r="M127" s="10">
        <f t="shared" si="6"/>
        <v>0</v>
      </c>
      <c r="N127" s="3">
        <v>534712.31999999995</v>
      </c>
      <c r="O127" s="7">
        <v>872314.61</v>
      </c>
      <c r="P127" s="8">
        <f>_xlfn.XLOOKUP($A127,'SQL extract'!$B$2:$B$365,'SQL extract'!$F$2:$F$365,0)</f>
        <v>872314.61</v>
      </c>
      <c r="Q127" s="10">
        <f t="shared" si="7"/>
        <v>0</v>
      </c>
      <c r="R127" s="3">
        <v>-75000</v>
      </c>
      <c r="S127" s="3">
        <v>61.298099999999998</v>
      </c>
      <c r="T127" s="3">
        <v>603882.866286</v>
      </c>
      <c r="U127" s="3">
        <v>715080.97</v>
      </c>
      <c r="V127" s="3">
        <v>-111198.10400000001</v>
      </c>
      <c r="W127" s="3">
        <v>11.4543</v>
      </c>
      <c r="X127" s="2"/>
      <c r="Y127" s="2" t="s">
        <v>401</v>
      </c>
      <c r="Z127" s="2" t="s">
        <v>402</v>
      </c>
    </row>
    <row r="128" spans="1:26" hidden="1" x14ac:dyDescent="0.25">
      <c r="A128" s="4" t="s">
        <v>214</v>
      </c>
      <c r="B128" s="4" t="s">
        <v>566</v>
      </c>
      <c r="C128" s="4" t="s">
        <v>390</v>
      </c>
      <c r="D128" s="9">
        <v>1088730</v>
      </c>
      <c r="E128" s="8">
        <f>_xlfn.XLOOKUP($A128,'SQL extract'!$B$2:$B$365,'SQL extract'!$C$2:$C$365,0)</f>
        <v>1088730</v>
      </c>
      <c r="F128" s="6">
        <f t="shared" si="4"/>
        <v>0</v>
      </c>
      <c r="G128" s="9">
        <v>860059.96</v>
      </c>
      <c r="H128" s="8">
        <f>_xlfn.XLOOKUP($A128,'SQL extract'!$B$2:$B$365,'SQL extract'!$D$2:$D$365,0)</f>
        <v>860059.96</v>
      </c>
      <c r="I128" s="10">
        <f t="shared" si="5"/>
        <v>0</v>
      </c>
      <c r="J128" s="5">
        <v>0</v>
      </c>
      <c r="K128" s="9">
        <v>0</v>
      </c>
      <c r="L128" s="8">
        <f>_xlfn.XLOOKUP($A128,'SQL extract'!$B$2:$B$365,'SQL extract'!$E$2:$E$365,0)</f>
        <v>0</v>
      </c>
      <c r="M128" s="10">
        <f t="shared" si="6"/>
        <v>0</v>
      </c>
      <c r="N128" s="5">
        <v>0</v>
      </c>
      <c r="O128" s="9">
        <v>860059.96</v>
      </c>
      <c r="P128" s="8">
        <f>_xlfn.XLOOKUP($A128,'SQL extract'!$B$2:$B$365,'SQL extract'!$F$2:$F$365,0)</f>
        <v>860059.96</v>
      </c>
      <c r="Q128" s="10">
        <f t="shared" si="7"/>
        <v>0</v>
      </c>
      <c r="R128" s="5">
        <v>0</v>
      </c>
      <c r="S128" s="5">
        <v>0</v>
      </c>
      <c r="T128" s="5">
        <v>0</v>
      </c>
      <c r="U128" s="5">
        <v>179646</v>
      </c>
      <c r="V128" s="5">
        <v>-179646</v>
      </c>
      <c r="W128" s="5">
        <v>21.003299999999999</v>
      </c>
      <c r="X128" s="4"/>
      <c r="Y128" s="4" t="s">
        <v>453</v>
      </c>
      <c r="Z128" s="4" t="s">
        <v>567</v>
      </c>
    </row>
    <row r="129" spans="1:26" hidden="1" x14ac:dyDescent="0.25">
      <c r="A129" s="2" t="s">
        <v>70</v>
      </c>
      <c r="B129" s="2" t="s">
        <v>568</v>
      </c>
      <c r="C129" s="2" t="s">
        <v>444</v>
      </c>
      <c r="D129" s="7">
        <v>1084041.25</v>
      </c>
      <c r="E129" s="8">
        <f>_xlfn.XLOOKUP($A129,'SQL extract'!$B$2:$B$365,'SQL extract'!$C$2:$C$365,0)</f>
        <v>1084041.25</v>
      </c>
      <c r="F129" s="6">
        <f t="shared" si="4"/>
        <v>0</v>
      </c>
      <c r="G129" s="7">
        <v>879068.09</v>
      </c>
      <c r="H129" s="8">
        <f>_xlfn.XLOOKUP($A129,'SQL extract'!$B$2:$B$365,'SQL extract'!$D$2:$D$365,0)</f>
        <v>879068.09</v>
      </c>
      <c r="I129" s="10">
        <f t="shared" si="5"/>
        <v>0</v>
      </c>
      <c r="J129" s="3">
        <v>669980.68000000005</v>
      </c>
      <c r="K129" s="7">
        <v>854267.78</v>
      </c>
      <c r="L129" s="8">
        <f>_xlfn.XLOOKUP($A129,'SQL extract'!$B$2:$B$365,'SQL extract'!$E$2:$E$365,0)</f>
        <v>854267.78</v>
      </c>
      <c r="M129" s="10">
        <f t="shared" si="6"/>
        <v>0</v>
      </c>
      <c r="N129" s="3">
        <v>936470.58</v>
      </c>
      <c r="O129" s="7">
        <v>854267.78</v>
      </c>
      <c r="P129" s="8">
        <f>_xlfn.XLOOKUP($A129,'SQL extract'!$B$2:$B$365,'SQL extract'!$F$2:$F$365,0)</f>
        <v>854267.78</v>
      </c>
      <c r="Q129" s="10">
        <f t="shared" si="7"/>
        <v>0</v>
      </c>
      <c r="R129" s="3">
        <v>-82202.8</v>
      </c>
      <c r="S129" s="3">
        <v>100</v>
      </c>
      <c r="T129" s="3">
        <v>1084041.25</v>
      </c>
      <c r="U129" s="3">
        <v>1084041.25</v>
      </c>
      <c r="V129" s="3">
        <v>0</v>
      </c>
      <c r="W129" s="3">
        <v>21.196000000000002</v>
      </c>
      <c r="X129" s="2" t="s">
        <v>463</v>
      </c>
      <c r="Y129" s="2" t="s">
        <v>392</v>
      </c>
      <c r="Z129" s="2" t="s">
        <v>410</v>
      </c>
    </row>
    <row r="130" spans="1:26" hidden="1" x14ac:dyDescent="0.25">
      <c r="A130" s="4" t="s">
        <v>240</v>
      </c>
      <c r="B130" s="4" t="s">
        <v>569</v>
      </c>
      <c r="C130" s="4" t="s">
        <v>390</v>
      </c>
      <c r="D130" s="9">
        <v>1150940</v>
      </c>
      <c r="E130" s="8">
        <f>_xlfn.XLOOKUP($A130,'SQL extract'!$B$2:$B$365,'SQL extract'!$C$2:$C$365,0)</f>
        <v>1150940</v>
      </c>
      <c r="F130" s="6">
        <f t="shared" si="4"/>
        <v>0</v>
      </c>
      <c r="G130" s="9">
        <v>838726.85</v>
      </c>
      <c r="H130" s="8">
        <f>_xlfn.XLOOKUP($A130,'SQL extract'!$B$2:$B$365,'SQL extract'!$D$2:$D$365,0)</f>
        <v>838726.85</v>
      </c>
      <c r="I130" s="10">
        <f t="shared" si="5"/>
        <v>0</v>
      </c>
      <c r="J130" s="5">
        <v>454489.58</v>
      </c>
      <c r="K130" s="9">
        <v>0</v>
      </c>
      <c r="L130" s="8">
        <f>_xlfn.XLOOKUP($A130,'SQL extract'!$B$2:$B$365,'SQL extract'!$E$2:$E$365,0)</f>
        <v>0</v>
      </c>
      <c r="M130" s="10">
        <f t="shared" si="6"/>
        <v>0</v>
      </c>
      <c r="N130" s="5">
        <v>454489.58</v>
      </c>
      <c r="O130" s="9">
        <v>838726.85</v>
      </c>
      <c r="P130" s="8">
        <f>_xlfn.XLOOKUP($A130,'SQL extract'!$B$2:$B$365,'SQL extract'!$F$2:$F$365,0)</f>
        <v>838726.85</v>
      </c>
      <c r="Q130" s="10">
        <f t="shared" si="7"/>
        <v>0</v>
      </c>
      <c r="R130" s="5">
        <v>0</v>
      </c>
      <c r="S130" s="5">
        <v>0</v>
      </c>
      <c r="T130" s="5">
        <v>0</v>
      </c>
      <c r="U130" s="5">
        <v>141216</v>
      </c>
      <c r="V130" s="5">
        <v>-141216</v>
      </c>
      <c r="W130" s="5">
        <v>27.1267</v>
      </c>
      <c r="X130" s="4"/>
      <c r="Y130" s="4" t="s">
        <v>392</v>
      </c>
      <c r="Z130" s="4" t="s">
        <v>454</v>
      </c>
    </row>
    <row r="131" spans="1:26" hidden="1" x14ac:dyDescent="0.25">
      <c r="A131" s="2" t="s">
        <v>76</v>
      </c>
      <c r="B131" s="2" t="s">
        <v>570</v>
      </c>
      <c r="C131" s="2" t="s">
        <v>395</v>
      </c>
      <c r="D131" s="7">
        <v>1142958.3999999999</v>
      </c>
      <c r="E131" s="8">
        <f>_xlfn.XLOOKUP($A131,'SQL extract'!$B$2:$B$365,'SQL extract'!$C$2:$C$365,0)</f>
        <v>1142958.3999999999</v>
      </c>
      <c r="F131" s="6">
        <f t="shared" ref="F131:F194" si="8">+D131-E131</f>
        <v>0</v>
      </c>
      <c r="G131" s="7">
        <v>931427.35</v>
      </c>
      <c r="H131" s="8">
        <f>_xlfn.XLOOKUP($A131,'SQL extract'!$B$2:$B$365,'SQL extract'!$D$2:$D$365,0)</f>
        <v>931427.35</v>
      </c>
      <c r="I131" s="10">
        <f t="shared" ref="I131:I194" si="9">+G131-H131</f>
        <v>0</v>
      </c>
      <c r="J131" s="3">
        <v>233935.8</v>
      </c>
      <c r="K131" s="7">
        <v>805907.52</v>
      </c>
      <c r="L131" s="8">
        <f>_xlfn.XLOOKUP($A131,'SQL extract'!$B$2:$B$365,'SQL extract'!$E$2:$E$365,0)</f>
        <v>805907.52</v>
      </c>
      <c r="M131" s="10">
        <f t="shared" ref="M131:M194" si="10">+K131-L131</f>
        <v>0</v>
      </c>
      <c r="N131" s="3">
        <v>806980.9</v>
      </c>
      <c r="O131" s="7">
        <v>836786.86</v>
      </c>
      <c r="P131" s="8">
        <f>_xlfn.XLOOKUP($A131,'SQL extract'!$B$2:$B$365,'SQL extract'!$F$2:$F$365,0)</f>
        <v>836786.86</v>
      </c>
      <c r="Q131" s="10">
        <f t="shared" ref="Q131:Q194" si="11">+O131-P131</f>
        <v>0</v>
      </c>
      <c r="R131" s="3">
        <v>-94640.49</v>
      </c>
      <c r="S131" s="3">
        <v>96.309700000000007</v>
      </c>
      <c r="T131" s="3">
        <v>1100779.806165</v>
      </c>
      <c r="U131" s="3">
        <v>1128958.3999999999</v>
      </c>
      <c r="V131" s="3">
        <v>-28178.594000000001</v>
      </c>
      <c r="W131" s="3">
        <v>26.787600000000001</v>
      </c>
      <c r="X131" s="2" t="s">
        <v>419</v>
      </c>
      <c r="Y131" s="2" t="s">
        <v>571</v>
      </c>
      <c r="Z131" s="2" t="s">
        <v>410</v>
      </c>
    </row>
    <row r="132" spans="1:26" hidden="1" x14ac:dyDescent="0.25">
      <c r="A132" s="2" t="s">
        <v>158</v>
      </c>
      <c r="B132" s="2" t="s">
        <v>572</v>
      </c>
      <c r="C132" s="2" t="s">
        <v>390</v>
      </c>
      <c r="D132" s="7">
        <v>1314092.4099999999</v>
      </c>
      <c r="E132" s="8">
        <f>_xlfn.XLOOKUP($A132,'SQL extract'!$B$2:$B$365,'SQL extract'!$C$2:$C$365,0)</f>
        <v>1314092.4099999999</v>
      </c>
      <c r="F132" s="6">
        <f t="shared" si="8"/>
        <v>0</v>
      </c>
      <c r="G132" s="7">
        <v>1014080.81</v>
      </c>
      <c r="H132" s="8">
        <f>_xlfn.XLOOKUP($A132,'SQL extract'!$B$2:$B$365,'SQL extract'!$D$2:$D$365,0)</f>
        <v>1014080.81</v>
      </c>
      <c r="I132" s="10">
        <f t="shared" si="9"/>
        <v>0</v>
      </c>
      <c r="J132" s="3">
        <v>812509.37</v>
      </c>
      <c r="K132" s="7">
        <v>836620.34</v>
      </c>
      <c r="L132" s="8">
        <f>_xlfn.XLOOKUP($A132,'SQL extract'!$B$2:$B$365,'SQL extract'!$E$2:$E$365,0)</f>
        <v>836620.34</v>
      </c>
      <c r="M132" s="10">
        <f t="shared" si="10"/>
        <v>0</v>
      </c>
      <c r="N132" s="3">
        <v>836620.34</v>
      </c>
      <c r="O132" s="7">
        <v>836620.34</v>
      </c>
      <c r="P132" s="8">
        <f>_xlfn.XLOOKUP($A132,'SQL extract'!$B$2:$B$365,'SQL extract'!$F$2:$F$365,0)</f>
        <v>836620.34</v>
      </c>
      <c r="Q132" s="10">
        <f t="shared" si="11"/>
        <v>0</v>
      </c>
      <c r="R132" s="3">
        <v>-177460.47</v>
      </c>
      <c r="S132" s="3">
        <v>100</v>
      </c>
      <c r="T132" s="3">
        <v>1314092.4099999999</v>
      </c>
      <c r="U132" s="3">
        <v>1314092.1599999999</v>
      </c>
      <c r="V132" s="3">
        <v>0.25</v>
      </c>
      <c r="W132" s="3">
        <v>36.334699999999998</v>
      </c>
      <c r="X132" s="2" t="s">
        <v>519</v>
      </c>
      <c r="Y132" s="2" t="s">
        <v>453</v>
      </c>
      <c r="Z132" s="2" t="s">
        <v>439</v>
      </c>
    </row>
    <row r="133" spans="1:26" hidden="1" x14ac:dyDescent="0.25">
      <c r="A133" s="2" t="s">
        <v>114</v>
      </c>
      <c r="B133" s="2" t="s">
        <v>573</v>
      </c>
      <c r="C133" s="2" t="s">
        <v>390</v>
      </c>
      <c r="D133" s="7">
        <v>1489452</v>
      </c>
      <c r="E133" s="8">
        <f>_xlfn.XLOOKUP($A133,'SQL extract'!$B$2:$B$365,'SQL extract'!$C$2:$C$365,0)</f>
        <v>1489452</v>
      </c>
      <c r="F133" s="6">
        <f t="shared" si="8"/>
        <v>0</v>
      </c>
      <c r="G133" s="7">
        <v>1127577.94</v>
      </c>
      <c r="H133" s="8">
        <f>_xlfn.XLOOKUP($A133,'SQL extract'!$B$2:$B$365,'SQL extract'!$D$2:$D$365,0)</f>
        <v>1127577.94</v>
      </c>
      <c r="I133" s="10">
        <f t="shared" si="9"/>
        <v>0</v>
      </c>
      <c r="J133" s="3">
        <v>697809.6</v>
      </c>
      <c r="K133" s="7">
        <v>827793.49</v>
      </c>
      <c r="L133" s="8">
        <f>_xlfn.XLOOKUP($A133,'SQL extract'!$B$2:$B$365,'SQL extract'!$E$2:$E$365,0)</f>
        <v>827793.49</v>
      </c>
      <c r="M133" s="10">
        <f t="shared" si="10"/>
        <v>0</v>
      </c>
      <c r="N133" s="3">
        <v>827793.49</v>
      </c>
      <c r="O133" s="7">
        <v>832793.49</v>
      </c>
      <c r="P133" s="8">
        <f>_xlfn.XLOOKUP($A133,'SQL extract'!$B$2:$B$365,'SQL extract'!$F$2:$F$365,0)</f>
        <v>832793.49</v>
      </c>
      <c r="Q133" s="10">
        <f t="shared" si="11"/>
        <v>0</v>
      </c>
      <c r="R133" s="3">
        <v>-294784.45</v>
      </c>
      <c r="S133" s="3">
        <v>99.399600000000007</v>
      </c>
      <c r="T133" s="3">
        <v>1480509.3301919999</v>
      </c>
      <c r="U133" s="3">
        <v>1489452</v>
      </c>
      <c r="V133" s="3">
        <v>-8942.67</v>
      </c>
      <c r="W133" s="3">
        <v>44.087200000000003</v>
      </c>
      <c r="X133" s="2" t="s">
        <v>463</v>
      </c>
      <c r="Y133" s="2" t="s">
        <v>420</v>
      </c>
      <c r="Z133" s="2" t="s">
        <v>472</v>
      </c>
    </row>
    <row r="134" spans="1:26" hidden="1" x14ac:dyDescent="0.25">
      <c r="A134" s="2" t="s">
        <v>98</v>
      </c>
      <c r="B134" s="2" t="s">
        <v>574</v>
      </c>
      <c r="C134" s="2" t="s">
        <v>390</v>
      </c>
      <c r="D134" s="7">
        <v>1431818.5</v>
      </c>
      <c r="E134" s="8">
        <f>_xlfn.XLOOKUP($A134,'SQL extract'!$B$2:$B$365,'SQL extract'!$C$2:$C$365,0)</f>
        <v>1431818.5</v>
      </c>
      <c r="F134" s="6">
        <f t="shared" si="8"/>
        <v>0</v>
      </c>
      <c r="G134" s="7">
        <v>1124540.92</v>
      </c>
      <c r="H134" s="8">
        <f>_xlfn.XLOOKUP($A134,'SQL extract'!$B$2:$B$365,'SQL extract'!$D$2:$D$365,0)</f>
        <v>1124540.92</v>
      </c>
      <c r="I134" s="10">
        <f t="shared" si="9"/>
        <v>0</v>
      </c>
      <c r="J134" s="3">
        <v>769964.79</v>
      </c>
      <c r="K134" s="7">
        <v>825230.04</v>
      </c>
      <c r="L134" s="8">
        <f>_xlfn.XLOOKUP($A134,'SQL extract'!$B$2:$B$365,'SQL extract'!$E$2:$E$365,0)</f>
        <v>825230.04</v>
      </c>
      <c r="M134" s="10">
        <f t="shared" si="10"/>
        <v>0</v>
      </c>
      <c r="N134" s="3">
        <v>825230.04</v>
      </c>
      <c r="O134" s="7">
        <v>825230.04</v>
      </c>
      <c r="P134" s="8">
        <f>_xlfn.XLOOKUP($A134,'SQL extract'!$B$2:$B$365,'SQL extract'!$F$2:$F$365,0)</f>
        <v>825230.04</v>
      </c>
      <c r="Q134" s="10">
        <f t="shared" si="11"/>
        <v>0</v>
      </c>
      <c r="R134" s="3">
        <v>-299310.88</v>
      </c>
      <c r="S134" s="3">
        <v>100</v>
      </c>
      <c r="T134" s="3">
        <v>1431818.5</v>
      </c>
      <c r="U134" s="3">
        <v>1431818.5</v>
      </c>
      <c r="V134" s="3">
        <v>0</v>
      </c>
      <c r="W134" s="3">
        <v>42.364800000000002</v>
      </c>
      <c r="X134" s="2" t="s">
        <v>519</v>
      </c>
      <c r="Y134" s="2" t="s">
        <v>575</v>
      </c>
      <c r="Z134" s="2" t="s">
        <v>576</v>
      </c>
    </row>
    <row r="135" spans="1:26" hidden="1" x14ac:dyDescent="0.25">
      <c r="A135" s="4" t="s">
        <v>356</v>
      </c>
      <c r="B135" s="4" t="s">
        <v>577</v>
      </c>
      <c r="C135" s="4" t="s">
        <v>390</v>
      </c>
      <c r="D135" s="9">
        <v>1061745</v>
      </c>
      <c r="E135" s="8">
        <f>_xlfn.XLOOKUP($A135,'SQL extract'!$B$2:$B$365,'SQL extract'!$C$2:$C$365,0)</f>
        <v>1061745</v>
      </c>
      <c r="F135" s="6">
        <f t="shared" si="8"/>
        <v>0</v>
      </c>
      <c r="G135" s="9">
        <v>819093.6</v>
      </c>
      <c r="H135" s="8">
        <f>_xlfn.XLOOKUP($A135,'SQL extract'!$B$2:$B$365,'SQL extract'!$D$2:$D$365,0)</f>
        <v>819093.6</v>
      </c>
      <c r="I135" s="10">
        <f t="shared" si="9"/>
        <v>0</v>
      </c>
      <c r="J135" s="5">
        <v>0</v>
      </c>
      <c r="K135" s="9">
        <v>0</v>
      </c>
      <c r="L135" s="8">
        <f>_xlfn.XLOOKUP($A135,'SQL extract'!$B$2:$B$365,'SQL extract'!$E$2:$E$365,0)</f>
        <v>0</v>
      </c>
      <c r="M135" s="10">
        <f t="shared" si="10"/>
        <v>0</v>
      </c>
      <c r="N135" s="5">
        <v>0</v>
      </c>
      <c r="O135" s="9">
        <v>819093.6</v>
      </c>
      <c r="P135" s="8">
        <f>_xlfn.XLOOKUP($A135,'SQL extract'!$B$2:$B$365,'SQL extract'!$F$2:$F$365,0)</f>
        <v>819093.6</v>
      </c>
      <c r="Q135" s="10">
        <f t="shared" si="11"/>
        <v>0</v>
      </c>
      <c r="R135" s="5">
        <v>0</v>
      </c>
      <c r="S135" s="5">
        <v>0</v>
      </c>
      <c r="T135" s="5">
        <v>0</v>
      </c>
      <c r="U135" s="5">
        <v>172609</v>
      </c>
      <c r="V135" s="5">
        <v>-172609</v>
      </c>
      <c r="W135" s="5">
        <v>22.853999999999999</v>
      </c>
      <c r="X135" s="4"/>
      <c r="Y135" s="4" t="s">
        <v>453</v>
      </c>
      <c r="Z135" s="4" t="s">
        <v>406</v>
      </c>
    </row>
    <row r="136" spans="1:26" hidden="1" x14ac:dyDescent="0.25">
      <c r="A136" s="2" t="s">
        <v>248</v>
      </c>
      <c r="B136" s="2" t="s">
        <v>578</v>
      </c>
      <c r="C136" s="2" t="s">
        <v>390</v>
      </c>
      <c r="D136" s="7">
        <v>1379088</v>
      </c>
      <c r="E136" s="8">
        <f>_xlfn.XLOOKUP($A136,'SQL extract'!$B$2:$B$365,'SQL extract'!$C$2:$C$365,0)</f>
        <v>1379088</v>
      </c>
      <c r="F136" s="6">
        <f t="shared" si="8"/>
        <v>0</v>
      </c>
      <c r="G136" s="7">
        <v>1106992.71</v>
      </c>
      <c r="H136" s="8">
        <f>_xlfn.XLOOKUP($A136,'SQL extract'!$B$2:$B$365,'SQL extract'!$D$2:$D$365,0)</f>
        <v>1106992.71</v>
      </c>
      <c r="I136" s="10">
        <f t="shared" si="9"/>
        <v>0</v>
      </c>
      <c r="J136" s="3">
        <v>342858.7</v>
      </c>
      <c r="K136" s="7">
        <v>809046.58</v>
      </c>
      <c r="L136" s="8">
        <f>_xlfn.XLOOKUP($A136,'SQL extract'!$B$2:$B$365,'SQL extract'!$E$2:$E$365,0)</f>
        <v>809046.58</v>
      </c>
      <c r="M136" s="10">
        <f t="shared" si="10"/>
        <v>0</v>
      </c>
      <c r="N136" s="3">
        <v>895764.49</v>
      </c>
      <c r="O136" s="7">
        <v>819046.58</v>
      </c>
      <c r="P136" s="8">
        <f>_xlfn.XLOOKUP($A136,'SQL extract'!$B$2:$B$365,'SQL extract'!$F$2:$F$365,0)</f>
        <v>819046.58</v>
      </c>
      <c r="Q136" s="10">
        <f t="shared" si="11"/>
        <v>0</v>
      </c>
      <c r="R136" s="3">
        <v>-287946.13</v>
      </c>
      <c r="S136" s="3">
        <v>98.778999999999996</v>
      </c>
      <c r="T136" s="3">
        <v>1362249.33552</v>
      </c>
      <c r="U136" s="3">
        <v>1379088</v>
      </c>
      <c r="V136" s="3">
        <v>-16838.664000000001</v>
      </c>
      <c r="W136" s="3">
        <v>40.609499999999997</v>
      </c>
      <c r="X136" s="2" t="s">
        <v>391</v>
      </c>
      <c r="Y136" s="2" t="s">
        <v>453</v>
      </c>
      <c r="Z136" s="2" t="s">
        <v>579</v>
      </c>
    </row>
    <row r="137" spans="1:26" hidden="1" x14ac:dyDescent="0.25">
      <c r="A137" s="2" t="s">
        <v>199</v>
      </c>
      <c r="B137" s="2" t="s">
        <v>580</v>
      </c>
      <c r="C137" s="2" t="s">
        <v>390</v>
      </c>
      <c r="D137" s="7">
        <v>1525538</v>
      </c>
      <c r="E137" s="8">
        <f>_xlfn.XLOOKUP($A137,'SQL extract'!$B$2:$B$365,'SQL extract'!$C$2:$C$365,0)</f>
        <v>1525538</v>
      </c>
      <c r="F137" s="6">
        <f t="shared" si="8"/>
        <v>0</v>
      </c>
      <c r="G137" s="7">
        <v>1159070.21</v>
      </c>
      <c r="H137" s="8">
        <f>_xlfn.XLOOKUP($A137,'SQL extract'!$B$2:$B$365,'SQL extract'!$D$2:$D$365,0)</f>
        <v>1159070.21</v>
      </c>
      <c r="I137" s="10">
        <f t="shared" si="9"/>
        <v>0</v>
      </c>
      <c r="J137" s="3">
        <v>656266.43999999994</v>
      </c>
      <c r="K137" s="7">
        <v>818926.62</v>
      </c>
      <c r="L137" s="8">
        <f>_xlfn.XLOOKUP($A137,'SQL extract'!$B$2:$B$365,'SQL extract'!$E$2:$E$365,0)</f>
        <v>818926.62</v>
      </c>
      <c r="M137" s="10">
        <f t="shared" si="10"/>
        <v>0</v>
      </c>
      <c r="N137" s="3">
        <v>823252.63</v>
      </c>
      <c r="O137" s="7">
        <v>818926.62</v>
      </c>
      <c r="P137" s="8">
        <f>_xlfn.XLOOKUP($A137,'SQL extract'!$B$2:$B$365,'SQL extract'!$F$2:$F$365,0)</f>
        <v>818926.62</v>
      </c>
      <c r="Q137" s="10">
        <f t="shared" si="11"/>
        <v>0</v>
      </c>
      <c r="R137" s="3">
        <v>-340143.59</v>
      </c>
      <c r="S137" s="3">
        <v>100</v>
      </c>
      <c r="T137" s="3">
        <v>1525538</v>
      </c>
      <c r="U137" s="3">
        <v>1525538</v>
      </c>
      <c r="V137" s="3">
        <v>0</v>
      </c>
      <c r="W137" s="3">
        <v>46.318800000000003</v>
      </c>
      <c r="X137" s="2" t="s">
        <v>412</v>
      </c>
      <c r="Y137" s="2" t="s">
        <v>420</v>
      </c>
      <c r="Z137" s="2" t="s">
        <v>470</v>
      </c>
    </row>
    <row r="138" spans="1:26" hidden="1" x14ac:dyDescent="0.25">
      <c r="A138" s="4" t="s">
        <v>9</v>
      </c>
      <c r="B138" s="4" t="s">
        <v>581</v>
      </c>
      <c r="C138" s="4" t="s">
        <v>390</v>
      </c>
      <c r="D138" s="9">
        <v>1244291.8600000001</v>
      </c>
      <c r="E138" s="8">
        <f>_xlfn.XLOOKUP($A138,'SQL extract'!$B$2:$B$365,'SQL extract'!$C$2:$C$365,0)</f>
        <v>1244291.8600000001</v>
      </c>
      <c r="F138" s="6">
        <f t="shared" si="8"/>
        <v>0</v>
      </c>
      <c r="G138" s="9">
        <v>818115.9</v>
      </c>
      <c r="H138" s="8">
        <f>_xlfn.XLOOKUP($A138,'SQL extract'!$B$2:$B$365,'SQL extract'!$D$2:$D$365,0)</f>
        <v>818115.9</v>
      </c>
      <c r="I138" s="10">
        <f t="shared" si="9"/>
        <v>0</v>
      </c>
      <c r="J138" s="5">
        <v>818115.9</v>
      </c>
      <c r="K138" s="9">
        <v>818115.9</v>
      </c>
      <c r="L138" s="8">
        <f>_xlfn.XLOOKUP($A138,'SQL extract'!$B$2:$B$365,'SQL extract'!$E$2:$E$365,0)</f>
        <v>818115.9</v>
      </c>
      <c r="M138" s="10">
        <f t="shared" si="10"/>
        <v>0</v>
      </c>
      <c r="N138" s="5">
        <v>818115.9</v>
      </c>
      <c r="O138" s="9">
        <v>818115.9</v>
      </c>
      <c r="P138" s="8">
        <f>_xlfn.XLOOKUP($A138,'SQL extract'!$B$2:$B$365,'SQL extract'!$F$2:$F$365,0)</f>
        <v>818115.9</v>
      </c>
      <c r="Q138" s="10">
        <f t="shared" si="11"/>
        <v>0</v>
      </c>
      <c r="R138" s="5">
        <v>0</v>
      </c>
      <c r="S138" s="5">
        <v>100</v>
      </c>
      <c r="T138" s="5">
        <v>1244291.8600000001</v>
      </c>
      <c r="U138" s="5">
        <v>1244292.02</v>
      </c>
      <c r="V138" s="5">
        <v>-0.16</v>
      </c>
      <c r="W138" s="5">
        <v>34.250399999999999</v>
      </c>
      <c r="X138" s="4" t="s">
        <v>404</v>
      </c>
      <c r="Y138" s="4" t="s">
        <v>453</v>
      </c>
      <c r="Z138" s="4" t="s">
        <v>582</v>
      </c>
    </row>
    <row r="139" spans="1:26" hidden="1" x14ac:dyDescent="0.25">
      <c r="A139" s="4" t="s">
        <v>226</v>
      </c>
      <c r="B139" s="4" t="s">
        <v>583</v>
      </c>
      <c r="C139" s="4" t="s">
        <v>390</v>
      </c>
      <c r="D139" s="9">
        <v>1122111</v>
      </c>
      <c r="E139" s="8">
        <f>_xlfn.XLOOKUP($A139,'SQL extract'!$B$2:$B$365,'SQL extract'!$C$2:$C$365,0)</f>
        <v>1122111</v>
      </c>
      <c r="F139" s="6">
        <f t="shared" si="8"/>
        <v>0</v>
      </c>
      <c r="G139" s="9">
        <v>815665.22</v>
      </c>
      <c r="H139" s="8">
        <f>_xlfn.XLOOKUP($A139,'SQL extract'!$B$2:$B$365,'SQL extract'!$D$2:$D$365,0)</f>
        <v>815665.22</v>
      </c>
      <c r="I139" s="10">
        <f t="shared" si="9"/>
        <v>0</v>
      </c>
      <c r="J139" s="5">
        <v>458573.89</v>
      </c>
      <c r="K139" s="9">
        <v>600</v>
      </c>
      <c r="L139" s="8">
        <f>_xlfn.XLOOKUP($A139,'SQL extract'!$B$2:$B$365,'SQL extract'!$E$2:$E$365,0)</f>
        <v>600</v>
      </c>
      <c r="M139" s="10">
        <f t="shared" si="10"/>
        <v>0</v>
      </c>
      <c r="N139" s="5">
        <v>459173.89</v>
      </c>
      <c r="O139" s="9">
        <v>815665.22</v>
      </c>
      <c r="P139" s="8">
        <f>_xlfn.XLOOKUP($A139,'SQL extract'!$B$2:$B$365,'SQL extract'!$F$2:$F$365,0)</f>
        <v>815665.22</v>
      </c>
      <c r="Q139" s="10">
        <f t="shared" si="11"/>
        <v>0</v>
      </c>
      <c r="R139" s="5">
        <v>0</v>
      </c>
      <c r="S139" s="5">
        <v>7.3499999999999996E-2</v>
      </c>
      <c r="T139" s="5">
        <v>824.75158499999998</v>
      </c>
      <c r="U139" s="5">
        <v>159939.4</v>
      </c>
      <c r="V139" s="5">
        <v>-159114.64799999999</v>
      </c>
      <c r="W139" s="5">
        <v>27.309699999999999</v>
      </c>
      <c r="X139" s="4"/>
      <c r="Y139" s="4" t="s">
        <v>420</v>
      </c>
      <c r="Z139" s="4" t="s">
        <v>476</v>
      </c>
    </row>
    <row r="140" spans="1:26" hidden="1" x14ac:dyDescent="0.25">
      <c r="A140" s="2" t="s">
        <v>190</v>
      </c>
      <c r="B140" s="2" t="s">
        <v>584</v>
      </c>
      <c r="C140" s="2" t="s">
        <v>395</v>
      </c>
      <c r="D140" s="7">
        <v>1220909.4099999999</v>
      </c>
      <c r="E140" s="8">
        <f>_xlfn.XLOOKUP($A140,'SQL extract'!$B$2:$B$365,'SQL extract'!$C$2:$C$365,0)</f>
        <v>1220909.4099999999</v>
      </c>
      <c r="F140" s="6">
        <f t="shared" si="8"/>
        <v>0</v>
      </c>
      <c r="G140" s="7">
        <v>817542.75</v>
      </c>
      <c r="H140" s="8">
        <f>_xlfn.XLOOKUP($A140,'SQL extract'!$B$2:$B$365,'SQL extract'!$D$2:$D$365,0)</f>
        <v>817542.75</v>
      </c>
      <c r="I140" s="10">
        <f t="shared" si="9"/>
        <v>0</v>
      </c>
      <c r="J140" s="3">
        <v>813826.32</v>
      </c>
      <c r="K140" s="7">
        <v>814600.96</v>
      </c>
      <c r="L140" s="8">
        <f>_xlfn.XLOOKUP($A140,'SQL extract'!$B$2:$B$365,'SQL extract'!$E$2:$E$365,0)</f>
        <v>814600.96</v>
      </c>
      <c r="M140" s="10">
        <f t="shared" si="10"/>
        <v>0</v>
      </c>
      <c r="N140" s="3">
        <v>814600.96</v>
      </c>
      <c r="O140" s="7">
        <v>814600.96</v>
      </c>
      <c r="P140" s="8">
        <f>_xlfn.XLOOKUP($A140,'SQL extract'!$B$2:$B$365,'SQL extract'!$F$2:$F$365,0)</f>
        <v>814600.96</v>
      </c>
      <c r="Q140" s="10">
        <f t="shared" si="11"/>
        <v>0</v>
      </c>
      <c r="R140" s="3">
        <v>-2941.79</v>
      </c>
      <c r="S140" s="3">
        <v>100</v>
      </c>
      <c r="T140" s="3">
        <v>1220909.4099999999</v>
      </c>
      <c r="U140" s="3">
        <v>1220909.4099999999</v>
      </c>
      <c r="V140" s="3">
        <v>0</v>
      </c>
      <c r="W140" s="3">
        <v>33.2791</v>
      </c>
      <c r="X140" s="2" t="s">
        <v>463</v>
      </c>
      <c r="Y140" s="2" t="s">
        <v>571</v>
      </c>
      <c r="Z140" s="2" t="s">
        <v>410</v>
      </c>
    </row>
    <row r="141" spans="1:26" hidden="1" x14ac:dyDescent="0.25">
      <c r="A141" s="2" t="s">
        <v>127</v>
      </c>
      <c r="B141" s="2" t="s">
        <v>585</v>
      </c>
      <c r="C141" s="2" t="s">
        <v>390</v>
      </c>
      <c r="D141" s="7">
        <v>1301934.56</v>
      </c>
      <c r="E141" s="8">
        <f>_xlfn.XLOOKUP($A141,'SQL extract'!$B$2:$B$365,'SQL extract'!$C$2:$C$365,0)</f>
        <v>1301934.56</v>
      </c>
      <c r="F141" s="6">
        <f t="shared" si="8"/>
        <v>0</v>
      </c>
      <c r="G141" s="7">
        <v>1008410.88</v>
      </c>
      <c r="H141" s="8">
        <f>_xlfn.XLOOKUP($A141,'SQL extract'!$B$2:$B$365,'SQL extract'!$D$2:$D$365,0)</f>
        <v>1008410.88</v>
      </c>
      <c r="I141" s="10">
        <f t="shared" si="9"/>
        <v>0</v>
      </c>
      <c r="J141" s="3">
        <v>255034.71</v>
      </c>
      <c r="K141" s="7">
        <v>798367.67</v>
      </c>
      <c r="L141" s="8">
        <f>_xlfn.XLOOKUP($A141,'SQL extract'!$B$2:$B$365,'SQL extract'!$E$2:$E$365,0)</f>
        <v>798367.67</v>
      </c>
      <c r="M141" s="10">
        <f t="shared" si="10"/>
        <v>0</v>
      </c>
      <c r="N141" s="3">
        <v>839572.21</v>
      </c>
      <c r="O141" s="7">
        <v>808766.05</v>
      </c>
      <c r="P141" s="8">
        <f>_xlfn.XLOOKUP($A141,'SQL extract'!$B$2:$B$365,'SQL extract'!$F$2:$F$365,0)</f>
        <v>808766.05</v>
      </c>
      <c r="Q141" s="10">
        <f t="shared" si="11"/>
        <v>0</v>
      </c>
      <c r="R141" s="3">
        <v>-199644.83</v>
      </c>
      <c r="S141" s="3">
        <v>98.714200000000005</v>
      </c>
      <c r="T141" s="3">
        <v>1285194.2854279999</v>
      </c>
      <c r="U141" s="3">
        <v>1301934.56</v>
      </c>
      <c r="V141" s="3">
        <v>-16740.275000000001</v>
      </c>
      <c r="W141" s="3">
        <v>37.879600000000003</v>
      </c>
      <c r="X141" s="2" t="s">
        <v>436</v>
      </c>
      <c r="Y141" s="2" t="s">
        <v>392</v>
      </c>
      <c r="Z141" s="2" t="s">
        <v>586</v>
      </c>
    </row>
    <row r="142" spans="1:26" hidden="1" x14ac:dyDescent="0.25">
      <c r="A142" s="4" t="s">
        <v>288</v>
      </c>
      <c r="B142" s="4" t="s">
        <v>587</v>
      </c>
      <c r="C142" s="4" t="s">
        <v>390</v>
      </c>
      <c r="D142" s="9">
        <v>1111892</v>
      </c>
      <c r="E142" s="8">
        <f>_xlfn.XLOOKUP($A142,'SQL extract'!$B$2:$B$365,'SQL extract'!$C$2:$C$365,0)</f>
        <v>1111892</v>
      </c>
      <c r="F142" s="6">
        <f t="shared" si="8"/>
        <v>0</v>
      </c>
      <c r="G142" s="9">
        <v>806760.44</v>
      </c>
      <c r="H142" s="8">
        <f>_xlfn.XLOOKUP($A142,'SQL extract'!$B$2:$B$365,'SQL extract'!$D$2:$D$365,0)</f>
        <v>806760.44</v>
      </c>
      <c r="I142" s="10">
        <f t="shared" si="9"/>
        <v>0</v>
      </c>
      <c r="J142" s="5">
        <v>416392.83</v>
      </c>
      <c r="K142" s="9">
        <v>150</v>
      </c>
      <c r="L142" s="8">
        <f>_xlfn.XLOOKUP($A142,'SQL extract'!$B$2:$B$365,'SQL extract'!$E$2:$E$365,0)</f>
        <v>150</v>
      </c>
      <c r="M142" s="10">
        <f t="shared" si="10"/>
        <v>0</v>
      </c>
      <c r="N142" s="5">
        <v>416542.83</v>
      </c>
      <c r="O142" s="9">
        <v>806760.44</v>
      </c>
      <c r="P142" s="8">
        <f>_xlfn.XLOOKUP($A142,'SQL extract'!$B$2:$B$365,'SQL extract'!$F$2:$F$365,0)</f>
        <v>806760.44</v>
      </c>
      <c r="Q142" s="10">
        <f t="shared" si="11"/>
        <v>0</v>
      </c>
      <c r="R142" s="5">
        <v>0</v>
      </c>
      <c r="S142" s="5">
        <v>1.8499999999999999E-2</v>
      </c>
      <c r="T142" s="5">
        <v>205.70001999999999</v>
      </c>
      <c r="U142" s="5">
        <v>177041.6</v>
      </c>
      <c r="V142" s="5">
        <v>-176835.9</v>
      </c>
      <c r="W142" s="5">
        <v>27.442499999999999</v>
      </c>
      <c r="X142" s="4"/>
      <c r="Y142" s="4" t="s">
        <v>420</v>
      </c>
      <c r="Z142" s="4" t="s">
        <v>517</v>
      </c>
    </row>
    <row r="143" spans="1:26" hidden="1" x14ac:dyDescent="0.25">
      <c r="A143" s="4" t="s">
        <v>280</v>
      </c>
      <c r="B143" s="4" t="s">
        <v>588</v>
      </c>
      <c r="C143" s="4" t="s">
        <v>390</v>
      </c>
      <c r="D143" s="9">
        <v>989700</v>
      </c>
      <c r="E143" s="8">
        <f>_xlfn.XLOOKUP($A143,'SQL extract'!$B$2:$B$365,'SQL extract'!$C$2:$C$365,0)</f>
        <v>989700</v>
      </c>
      <c r="F143" s="6">
        <f t="shared" si="8"/>
        <v>0</v>
      </c>
      <c r="G143" s="9">
        <v>789336.59</v>
      </c>
      <c r="H143" s="8">
        <f>_xlfn.XLOOKUP($A143,'SQL extract'!$B$2:$B$365,'SQL extract'!$D$2:$D$365,0)</f>
        <v>789336.59</v>
      </c>
      <c r="I143" s="10">
        <f t="shared" si="9"/>
        <v>0</v>
      </c>
      <c r="J143" s="5">
        <v>422935.27</v>
      </c>
      <c r="K143" s="9">
        <v>292447.44</v>
      </c>
      <c r="L143" s="8">
        <f>_xlfn.XLOOKUP($A143,'SQL extract'!$B$2:$B$365,'SQL extract'!$E$2:$E$365,0)</f>
        <v>292447.44</v>
      </c>
      <c r="M143" s="10">
        <f t="shared" si="10"/>
        <v>0</v>
      </c>
      <c r="N143" s="5">
        <v>505450.88</v>
      </c>
      <c r="O143" s="9">
        <v>805782.56</v>
      </c>
      <c r="P143" s="8">
        <f>_xlfn.XLOOKUP($A143,'SQL extract'!$B$2:$B$365,'SQL extract'!$F$2:$F$365,0)</f>
        <v>805782.56</v>
      </c>
      <c r="Q143" s="10">
        <f t="shared" si="11"/>
        <v>0</v>
      </c>
      <c r="R143" s="5">
        <v>16445.97</v>
      </c>
      <c r="S143" s="5">
        <v>36.293500000000002</v>
      </c>
      <c r="T143" s="5">
        <v>359196.76949999999</v>
      </c>
      <c r="U143" s="5">
        <v>360289.5</v>
      </c>
      <c r="V143" s="5">
        <v>-1092.731</v>
      </c>
      <c r="W143" s="5">
        <v>18.583100000000002</v>
      </c>
      <c r="X143" s="4"/>
      <c r="Y143" s="4" t="s">
        <v>401</v>
      </c>
      <c r="Z143" s="4" t="s">
        <v>589</v>
      </c>
    </row>
    <row r="144" spans="1:26" hidden="1" x14ac:dyDescent="0.25">
      <c r="A144" s="2" t="s">
        <v>38</v>
      </c>
      <c r="B144" s="2" t="s">
        <v>590</v>
      </c>
      <c r="C144" s="2" t="s">
        <v>390</v>
      </c>
      <c r="D144" s="7">
        <v>1801610</v>
      </c>
      <c r="E144" s="8">
        <f>_xlfn.XLOOKUP($A144,'SQL extract'!$B$2:$B$365,'SQL extract'!$C$2:$C$365,0)</f>
        <v>1801610</v>
      </c>
      <c r="F144" s="6">
        <f t="shared" si="8"/>
        <v>0</v>
      </c>
      <c r="G144" s="7">
        <v>1432455.16</v>
      </c>
      <c r="H144" s="8">
        <f>_xlfn.XLOOKUP($A144,'SQL extract'!$B$2:$B$365,'SQL extract'!$D$2:$D$365,0)</f>
        <v>1432455.16</v>
      </c>
      <c r="I144" s="10">
        <f t="shared" si="9"/>
        <v>0</v>
      </c>
      <c r="J144" s="3">
        <v>124809.07</v>
      </c>
      <c r="K144" s="7">
        <v>764401.3</v>
      </c>
      <c r="L144" s="8">
        <f>_xlfn.XLOOKUP($A144,'SQL extract'!$B$2:$B$365,'SQL extract'!$E$2:$E$365,0)</f>
        <v>764401.3</v>
      </c>
      <c r="M144" s="10">
        <f t="shared" si="10"/>
        <v>0</v>
      </c>
      <c r="N144" s="3">
        <v>764401.3</v>
      </c>
      <c r="O144" s="7">
        <v>805128.62</v>
      </c>
      <c r="P144" s="8">
        <f>_xlfn.XLOOKUP($A144,'SQL extract'!$B$2:$B$365,'SQL extract'!$F$2:$F$365,0)</f>
        <v>805128.62</v>
      </c>
      <c r="Q144" s="10">
        <f t="shared" si="11"/>
        <v>0</v>
      </c>
      <c r="R144" s="3">
        <v>-627326.54</v>
      </c>
      <c r="S144" s="3">
        <v>94.941500000000005</v>
      </c>
      <c r="T144" s="3">
        <v>1710475.5581499999</v>
      </c>
      <c r="U144" s="3">
        <v>1211030</v>
      </c>
      <c r="V144" s="3">
        <v>499445.55800000002</v>
      </c>
      <c r="W144" s="3">
        <v>55.310600000000001</v>
      </c>
      <c r="X144" s="2" t="s">
        <v>412</v>
      </c>
      <c r="Y144" s="2" t="s">
        <v>420</v>
      </c>
      <c r="Z144" s="2" t="s">
        <v>525</v>
      </c>
    </row>
    <row r="145" spans="1:26" hidden="1" x14ac:dyDescent="0.25">
      <c r="A145" s="2" t="s">
        <v>130</v>
      </c>
      <c r="B145" s="2" t="s">
        <v>591</v>
      </c>
      <c r="C145" s="2" t="s">
        <v>390</v>
      </c>
      <c r="D145" s="7">
        <v>1465360</v>
      </c>
      <c r="E145" s="8">
        <f>_xlfn.XLOOKUP($A145,'SQL extract'!$B$2:$B$365,'SQL extract'!$C$2:$C$365,0)</f>
        <v>1465360</v>
      </c>
      <c r="F145" s="6">
        <f t="shared" si="8"/>
        <v>0</v>
      </c>
      <c r="G145" s="7">
        <v>1164777.52</v>
      </c>
      <c r="H145" s="8">
        <f>_xlfn.XLOOKUP($A145,'SQL extract'!$B$2:$B$365,'SQL extract'!$D$2:$D$365,0)</f>
        <v>1164777.52</v>
      </c>
      <c r="I145" s="10">
        <f t="shared" si="9"/>
        <v>0</v>
      </c>
      <c r="J145" s="3">
        <v>193738.73</v>
      </c>
      <c r="K145" s="7">
        <v>803106.94</v>
      </c>
      <c r="L145" s="8">
        <f>_xlfn.XLOOKUP($A145,'SQL extract'!$B$2:$B$365,'SQL extract'!$E$2:$E$365,0)</f>
        <v>803106.94</v>
      </c>
      <c r="M145" s="10">
        <f t="shared" si="10"/>
        <v>0</v>
      </c>
      <c r="N145" s="3">
        <v>803172.02</v>
      </c>
      <c r="O145" s="7">
        <v>803106.94</v>
      </c>
      <c r="P145" s="8">
        <f>_xlfn.XLOOKUP($A145,'SQL extract'!$B$2:$B$365,'SQL extract'!$F$2:$F$365,0)</f>
        <v>803106.94</v>
      </c>
      <c r="Q145" s="10">
        <f t="shared" si="11"/>
        <v>0</v>
      </c>
      <c r="R145" s="3">
        <v>-361670.58</v>
      </c>
      <c r="S145" s="3">
        <v>100</v>
      </c>
      <c r="T145" s="3">
        <v>1465360</v>
      </c>
      <c r="U145" s="3">
        <v>1465360</v>
      </c>
      <c r="V145" s="3">
        <v>0</v>
      </c>
      <c r="W145" s="3">
        <v>45.193800000000003</v>
      </c>
      <c r="X145" s="2" t="s">
        <v>463</v>
      </c>
      <c r="Y145" s="2" t="s">
        <v>453</v>
      </c>
      <c r="Z145" s="2" t="s">
        <v>525</v>
      </c>
    </row>
    <row r="146" spans="1:26" hidden="1" x14ac:dyDescent="0.25">
      <c r="A146" s="4" t="s">
        <v>225</v>
      </c>
      <c r="B146" s="4" t="s">
        <v>592</v>
      </c>
      <c r="C146" s="4" t="s">
        <v>390</v>
      </c>
      <c r="D146" s="9">
        <v>1225284</v>
      </c>
      <c r="E146" s="8">
        <f>_xlfn.XLOOKUP($A146,'SQL extract'!$B$2:$B$365,'SQL extract'!$C$2:$C$365,0)</f>
        <v>1225284</v>
      </c>
      <c r="F146" s="6">
        <f t="shared" si="8"/>
        <v>0</v>
      </c>
      <c r="G146" s="9">
        <v>802827.96</v>
      </c>
      <c r="H146" s="8">
        <f>_xlfn.XLOOKUP($A146,'SQL extract'!$B$2:$B$365,'SQL extract'!$D$2:$D$365,0)</f>
        <v>802827.96</v>
      </c>
      <c r="I146" s="10">
        <f t="shared" si="9"/>
        <v>0</v>
      </c>
      <c r="J146" s="5">
        <v>467762.46</v>
      </c>
      <c r="K146" s="9">
        <v>68071.91</v>
      </c>
      <c r="L146" s="8">
        <f>_xlfn.XLOOKUP($A146,'SQL extract'!$B$2:$B$365,'SQL extract'!$E$2:$E$365,0)</f>
        <v>68071.91</v>
      </c>
      <c r="M146" s="10">
        <f t="shared" si="10"/>
        <v>0</v>
      </c>
      <c r="N146" s="5">
        <v>467762.46</v>
      </c>
      <c r="O146" s="9">
        <v>802827.96</v>
      </c>
      <c r="P146" s="8">
        <f>_xlfn.XLOOKUP($A146,'SQL extract'!$B$2:$B$365,'SQL extract'!$F$2:$F$365,0)</f>
        <v>802827.96</v>
      </c>
      <c r="Q146" s="10">
        <f t="shared" si="11"/>
        <v>0</v>
      </c>
      <c r="R146" s="5">
        <v>0</v>
      </c>
      <c r="S146" s="5">
        <v>8.4789999999999992</v>
      </c>
      <c r="T146" s="5">
        <v>103891.83036000001</v>
      </c>
      <c r="U146" s="5">
        <v>205703.6</v>
      </c>
      <c r="V146" s="5">
        <v>-101811.77</v>
      </c>
      <c r="W146" s="5">
        <v>34.478200000000001</v>
      </c>
      <c r="X146" s="4"/>
      <c r="Y146" s="4" t="s">
        <v>392</v>
      </c>
      <c r="Z146" s="4" t="s">
        <v>555</v>
      </c>
    </row>
    <row r="147" spans="1:26" hidden="1" x14ac:dyDescent="0.25">
      <c r="A147" s="4" t="s">
        <v>167</v>
      </c>
      <c r="B147" s="4" t="s">
        <v>593</v>
      </c>
      <c r="C147" s="4" t="s">
        <v>390</v>
      </c>
      <c r="D147" s="9">
        <v>1030538.64</v>
      </c>
      <c r="E147" s="8">
        <f>_xlfn.XLOOKUP($A147,'SQL extract'!$B$2:$B$365,'SQL extract'!$C$2:$C$365,0)</f>
        <v>1030538.64</v>
      </c>
      <c r="F147" s="6">
        <f t="shared" si="8"/>
        <v>0</v>
      </c>
      <c r="G147" s="9">
        <v>771329.27</v>
      </c>
      <c r="H147" s="8">
        <f>_xlfn.XLOOKUP($A147,'SQL extract'!$B$2:$B$365,'SQL extract'!$D$2:$D$365,0)</f>
        <v>771329.27</v>
      </c>
      <c r="I147" s="10">
        <f t="shared" si="9"/>
        <v>0</v>
      </c>
      <c r="J147" s="5">
        <v>59815.59</v>
      </c>
      <c r="K147" s="9">
        <v>800292.12</v>
      </c>
      <c r="L147" s="8">
        <f>_xlfn.XLOOKUP($A147,'SQL extract'!$B$2:$B$365,'SQL extract'!$E$2:$E$365,0)</f>
        <v>800292.12</v>
      </c>
      <c r="M147" s="10">
        <f t="shared" si="10"/>
        <v>0</v>
      </c>
      <c r="N147" s="5">
        <v>800292.12</v>
      </c>
      <c r="O147" s="9">
        <v>800292.12</v>
      </c>
      <c r="P147" s="8">
        <f>_xlfn.XLOOKUP($A147,'SQL extract'!$B$2:$B$365,'SQL extract'!$F$2:$F$365,0)</f>
        <v>800292.12</v>
      </c>
      <c r="Q147" s="10">
        <f t="shared" si="11"/>
        <v>0</v>
      </c>
      <c r="R147" s="5">
        <v>0</v>
      </c>
      <c r="S147" s="5">
        <v>100</v>
      </c>
      <c r="T147" s="5">
        <v>1030538.64</v>
      </c>
      <c r="U147" s="5">
        <v>1030538.64</v>
      </c>
      <c r="V147" s="5">
        <v>0</v>
      </c>
      <c r="W147" s="5">
        <v>22.342300000000002</v>
      </c>
      <c r="X147" s="4" t="s">
        <v>404</v>
      </c>
      <c r="Y147" s="4" t="s">
        <v>423</v>
      </c>
      <c r="Z147" s="4" t="s">
        <v>594</v>
      </c>
    </row>
    <row r="148" spans="1:26" hidden="1" x14ac:dyDescent="0.25">
      <c r="A148" s="2" t="s">
        <v>197</v>
      </c>
      <c r="B148" s="2" t="s">
        <v>595</v>
      </c>
      <c r="C148" s="2" t="s">
        <v>390</v>
      </c>
      <c r="D148" s="7">
        <v>1436667.49</v>
      </c>
      <c r="E148" s="8">
        <f>_xlfn.XLOOKUP($A148,'SQL extract'!$B$2:$B$365,'SQL extract'!$C$2:$C$365,0)</f>
        <v>1436667.49</v>
      </c>
      <c r="F148" s="6">
        <f t="shared" si="8"/>
        <v>0</v>
      </c>
      <c r="G148" s="7">
        <v>1087738.96</v>
      </c>
      <c r="H148" s="8">
        <f>_xlfn.XLOOKUP($A148,'SQL extract'!$B$2:$B$365,'SQL extract'!$D$2:$D$365,0)</f>
        <v>1087738.96</v>
      </c>
      <c r="I148" s="10">
        <f t="shared" si="9"/>
        <v>0</v>
      </c>
      <c r="J148" s="3">
        <v>574059.24</v>
      </c>
      <c r="K148" s="7">
        <v>798863.01</v>
      </c>
      <c r="L148" s="8">
        <f>_xlfn.XLOOKUP($A148,'SQL extract'!$B$2:$B$365,'SQL extract'!$E$2:$E$365,0)</f>
        <v>798863.01</v>
      </c>
      <c r="M148" s="10">
        <f t="shared" si="10"/>
        <v>0</v>
      </c>
      <c r="N148" s="3">
        <v>798863.01</v>
      </c>
      <c r="O148" s="7">
        <v>798863.01</v>
      </c>
      <c r="P148" s="8">
        <f>_xlfn.XLOOKUP($A148,'SQL extract'!$B$2:$B$365,'SQL extract'!$F$2:$F$365,0)</f>
        <v>798863.01</v>
      </c>
      <c r="Q148" s="10">
        <f t="shared" si="11"/>
        <v>0</v>
      </c>
      <c r="R148" s="3">
        <v>-288875.95</v>
      </c>
      <c r="S148" s="3">
        <v>100</v>
      </c>
      <c r="T148" s="3">
        <v>1436667.49</v>
      </c>
      <c r="U148" s="3">
        <v>1436667.49</v>
      </c>
      <c r="V148" s="3">
        <v>0</v>
      </c>
      <c r="W148" s="3">
        <v>44.3947</v>
      </c>
      <c r="X148" s="2" t="s">
        <v>412</v>
      </c>
      <c r="Y148" s="2" t="s">
        <v>420</v>
      </c>
      <c r="Z148" s="2" t="s">
        <v>470</v>
      </c>
    </row>
    <row r="149" spans="1:26" hidden="1" x14ac:dyDescent="0.25">
      <c r="A149" s="2" t="s">
        <v>109</v>
      </c>
      <c r="B149" s="2" t="s">
        <v>596</v>
      </c>
      <c r="C149" s="2" t="s">
        <v>390</v>
      </c>
      <c r="D149" s="7">
        <v>1279722</v>
      </c>
      <c r="E149" s="8">
        <f>_xlfn.XLOOKUP($A149,'SQL extract'!$B$2:$B$365,'SQL extract'!$C$2:$C$365,0)</f>
        <v>1279722</v>
      </c>
      <c r="F149" s="6">
        <f t="shared" si="8"/>
        <v>0</v>
      </c>
      <c r="G149" s="7">
        <v>1033671.84</v>
      </c>
      <c r="H149" s="8">
        <f>_xlfn.XLOOKUP($A149,'SQL extract'!$B$2:$B$365,'SQL extract'!$D$2:$D$365,0)</f>
        <v>1033671.84</v>
      </c>
      <c r="I149" s="10">
        <f t="shared" si="9"/>
        <v>0</v>
      </c>
      <c r="J149" s="3">
        <v>231458.12</v>
      </c>
      <c r="K149" s="7">
        <v>782823.21</v>
      </c>
      <c r="L149" s="8">
        <f>_xlfn.XLOOKUP($A149,'SQL extract'!$B$2:$B$365,'SQL extract'!$E$2:$E$365,0)</f>
        <v>782823.21</v>
      </c>
      <c r="M149" s="10">
        <f t="shared" si="10"/>
        <v>0</v>
      </c>
      <c r="N149" s="3">
        <v>782823.21</v>
      </c>
      <c r="O149" s="7">
        <v>782823.21</v>
      </c>
      <c r="P149" s="8">
        <f>_xlfn.XLOOKUP($A149,'SQL extract'!$B$2:$B$365,'SQL extract'!$F$2:$F$365,0)</f>
        <v>782823.21</v>
      </c>
      <c r="Q149" s="10">
        <f t="shared" si="11"/>
        <v>0</v>
      </c>
      <c r="R149" s="3">
        <v>-250848.63</v>
      </c>
      <c r="S149" s="3">
        <v>100</v>
      </c>
      <c r="T149" s="3">
        <v>1279722</v>
      </c>
      <c r="U149" s="3">
        <v>1279722</v>
      </c>
      <c r="V149" s="3">
        <v>0</v>
      </c>
      <c r="W149" s="3">
        <v>38.828600000000002</v>
      </c>
      <c r="X149" s="2" t="s">
        <v>519</v>
      </c>
      <c r="Y149" s="2" t="s">
        <v>392</v>
      </c>
      <c r="Z149" s="2" t="s">
        <v>454</v>
      </c>
    </row>
    <row r="150" spans="1:26" hidden="1" x14ac:dyDescent="0.25">
      <c r="A150" s="2" t="s">
        <v>62</v>
      </c>
      <c r="B150" s="2" t="s">
        <v>597</v>
      </c>
      <c r="C150" s="2" t="s">
        <v>390</v>
      </c>
      <c r="D150" s="7">
        <v>1196024</v>
      </c>
      <c r="E150" s="8">
        <f>_xlfn.XLOOKUP($A150,'SQL extract'!$B$2:$B$365,'SQL extract'!$C$2:$C$365,0)</f>
        <v>1196024</v>
      </c>
      <c r="F150" s="6">
        <f t="shared" si="8"/>
        <v>0</v>
      </c>
      <c r="G150" s="7">
        <v>864383.92</v>
      </c>
      <c r="H150" s="8">
        <f>_xlfn.XLOOKUP($A150,'SQL extract'!$B$2:$B$365,'SQL extract'!$D$2:$D$365,0)</f>
        <v>864383.92</v>
      </c>
      <c r="I150" s="10">
        <f t="shared" si="9"/>
        <v>0</v>
      </c>
      <c r="J150" s="3">
        <v>167426.54</v>
      </c>
      <c r="K150" s="7">
        <v>726243.53</v>
      </c>
      <c r="L150" s="8">
        <f>_xlfn.XLOOKUP($A150,'SQL extract'!$B$2:$B$365,'SQL extract'!$E$2:$E$365,0)</f>
        <v>726243.53</v>
      </c>
      <c r="M150" s="10">
        <f t="shared" si="10"/>
        <v>0</v>
      </c>
      <c r="N150" s="3">
        <v>726421.8</v>
      </c>
      <c r="O150" s="7">
        <v>770966.26</v>
      </c>
      <c r="P150" s="8">
        <f>_xlfn.XLOOKUP($A150,'SQL extract'!$B$2:$B$365,'SQL extract'!$F$2:$F$365,0)</f>
        <v>770966.26</v>
      </c>
      <c r="Q150" s="10">
        <f t="shared" si="11"/>
        <v>0</v>
      </c>
      <c r="R150" s="3">
        <v>-93417.66</v>
      </c>
      <c r="S150" s="3">
        <v>94.199100000000001</v>
      </c>
      <c r="T150" s="3">
        <v>1126643.843784</v>
      </c>
      <c r="U150" s="3">
        <v>1196024</v>
      </c>
      <c r="V150" s="3">
        <v>-69380.156000000003</v>
      </c>
      <c r="W150" s="3">
        <v>35.539200000000001</v>
      </c>
      <c r="X150" s="2"/>
      <c r="Y150" s="2" t="s">
        <v>453</v>
      </c>
      <c r="Z150" s="2" t="s">
        <v>598</v>
      </c>
    </row>
    <row r="151" spans="1:26" hidden="1" x14ac:dyDescent="0.25">
      <c r="A151" s="2" t="s">
        <v>103</v>
      </c>
      <c r="B151" s="2" t="s">
        <v>599</v>
      </c>
      <c r="C151" s="2" t="s">
        <v>390</v>
      </c>
      <c r="D151" s="7">
        <v>1210017</v>
      </c>
      <c r="E151" s="8">
        <f>_xlfn.XLOOKUP($A151,'SQL extract'!$B$2:$B$365,'SQL extract'!$C$2:$C$365,0)</f>
        <v>1210017</v>
      </c>
      <c r="F151" s="6">
        <f t="shared" si="8"/>
        <v>0</v>
      </c>
      <c r="G151" s="7">
        <v>939409.79</v>
      </c>
      <c r="H151" s="8">
        <f>_xlfn.XLOOKUP($A151,'SQL extract'!$B$2:$B$365,'SQL extract'!$D$2:$D$365,0)</f>
        <v>939409.79</v>
      </c>
      <c r="I151" s="10">
        <f t="shared" si="9"/>
        <v>0</v>
      </c>
      <c r="J151" s="3">
        <v>225759.79</v>
      </c>
      <c r="K151" s="7">
        <v>770210.27</v>
      </c>
      <c r="L151" s="8">
        <f>_xlfn.XLOOKUP($A151,'SQL extract'!$B$2:$B$365,'SQL extract'!$E$2:$E$365,0)</f>
        <v>770210.27</v>
      </c>
      <c r="M151" s="10">
        <f t="shared" si="10"/>
        <v>0</v>
      </c>
      <c r="N151" s="3">
        <v>770210.27</v>
      </c>
      <c r="O151" s="7">
        <v>770210.27</v>
      </c>
      <c r="P151" s="8">
        <f>_xlfn.XLOOKUP($A151,'SQL extract'!$B$2:$B$365,'SQL extract'!$F$2:$F$365,0)</f>
        <v>770210.27</v>
      </c>
      <c r="Q151" s="10">
        <f t="shared" si="11"/>
        <v>0</v>
      </c>
      <c r="R151" s="3">
        <v>-169199.52</v>
      </c>
      <c r="S151" s="3">
        <v>100</v>
      </c>
      <c r="T151" s="3">
        <v>1210017</v>
      </c>
      <c r="U151" s="3">
        <v>1210017</v>
      </c>
      <c r="V151" s="3">
        <v>0</v>
      </c>
      <c r="W151" s="3">
        <v>36.347099999999998</v>
      </c>
      <c r="X151" s="2" t="s">
        <v>419</v>
      </c>
      <c r="Y151" s="2" t="s">
        <v>420</v>
      </c>
      <c r="Z151" s="2" t="s">
        <v>410</v>
      </c>
    </row>
    <row r="152" spans="1:26" hidden="1" x14ac:dyDescent="0.25">
      <c r="A152" s="4" t="s">
        <v>57</v>
      </c>
      <c r="B152" s="4" t="s">
        <v>600</v>
      </c>
      <c r="C152" s="4" t="s">
        <v>390</v>
      </c>
      <c r="D152" s="9">
        <v>1209374.3799999999</v>
      </c>
      <c r="E152" s="8">
        <f>_xlfn.XLOOKUP($A152,'SQL extract'!$B$2:$B$365,'SQL extract'!$C$2:$C$365,0)</f>
        <v>1209374.3799999999</v>
      </c>
      <c r="F152" s="6">
        <f t="shared" si="8"/>
        <v>0</v>
      </c>
      <c r="G152" s="9">
        <v>760616.35</v>
      </c>
      <c r="H152" s="8">
        <f>_xlfn.XLOOKUP($A152,'SQL extract'!$B$2:$B$365,'SQL extract'!$D$2:$D$365,0)</f>
        <v>760616.35</v>
      </c>
      <c r="I152" s="10">
        <f t="shared" si="9"/>
        <v>0</v>
      </c>
      <c r="J152" s="5">
        <v>760616.35</v>
      </c>
      <c r="K152" s="9">
        <v>760616.35</v>
      </c>
      <c r="L152" s="8">
        <f>_xlfn.XLOOKUP($A152,'SQL extract'!$B$2:$B$365,'SQL extract'!$E$2:$E$365,0)</f>
        <v>760616.35</v>
      </c>
      <c r="M152" s="10">
        <f t="shared" si="10"/>
        <v>0</v>
      </c>
      <c r="N152" s="5">
        <v>760616.35</v>
      </c>
      <c r="O152" s="9">
        <v>760616.35</v>
      </c>
      <c r="P152" s="8">
        <f>_xlfn.XLOOKUP($A152,'SQL extract'!$B$2:$B$365,'SQL extract'!$F$2:$F$365,0)</f>
        <v>760616.35</v>
      </c>
      <c r="Q152" s="10">
        <f t="shared" si="11"/>
        <v>0</v>
      </c>
      <c r="R152" s="5">
        <v>0</v>
      </c>
      <c r="S152" s="5">
        <v>100</v>
      </c>
      <c r="T152" s="5">
        <v>1209374.3799999999</v>
      </c>
      <c r="U152" s="5">
        <v>1209374.3799999999</v>
      </c>
      <c r="V152" s="5">
        <v>0</v>
      </c>
      <c r="W152" s="5">
        <v>37.1066</v>
      </c>
      <c r="X152" s="4" t="s">
        <v>463</v>
      </c>
      <c r="Y152" s="4" t="s">
        <v>420</v>
      </c>
      <c r="Z152" s="4" t="s">
        <v>410</v>
      </c>
    </row>
    <row r="153" spans="1:26" hidden="1" x14ac:dyDescent="0.25">
      <c r="A153" s="2" t="s">
        <v>154</v>
      </c>
      <c r="B153" s="2" t="s">
        <v>601</v>
      </c>
      <c r="C153" s="2" t="s">
        <v>390</v>
      </c>
      <c r="D153" s="7">
        <v>1661018</v>
      </c>
      <c r="E153" s="8">
        <f>_xlfn.XLOOKUP($A153,'SQL extract'!$B$2:$B$365,'SQL extract'!$C$2:$C$365,0)</f>
        <v>1661018</v>
      </c>
      <c r="F153" s="6">
        <f t="shared" si="8"/>
        <v>0</v>
      </c>
      <c r="G153" s="7">
        <v>1344749.14</v>
      </c>
      <c r="H153" s="8">
        <f>_xlfn.XLOOKUP($A153,'SQL extract'!$B$2:$B$365,'SQL extract'!$D$2:$D$365,0)</f>
        <v>1344749.14</v>
      </c>
      <c r="I153" s="10">
        <f t="shared" si="9"/>
        <v>0</v>
      </c>
      <c r="J153" s="3">
        <v>106174.02</v>
      </c>
      <c r="K153" s="7">
        <v>689322.12</v>
      </c>
      <c r="L153" s="8">
        <f>_xlfn.XLOOKUP($A153,'SQL extract'!$B$2:$B$365,'SQL extract'!$E$2:$E$365,0)</f>
        <v>689322.12</v>
      </c>
      <c r="M153" s="10">
        <f t="shared" si="10"/>
        <v>0</v>
      </c>
      <c r="N153" s="3">
        <v>689322.12</v>
      </c>
      <c r="O153" s="7">
        <v>737275.48</v>
      </c>
      <c r="P153" s="8">
        <f>_xlfn.XLOOKUP($A153,'SQL extract'!$B$2:$B$365,'SQL extract'!$F$2:$F$365,0)</f>
        <v>737275.48</v>
      </c>
      <c r="Q153" s="10">
        <f t="shared" si="11"/>
        <v>0</v>
      </c>
      <c r="R153" s="3">
        <v>-607473.66</v>
      </c>
      <c r="S153" s="3">
        <v>93.495800000000003</v>
      </c>
      <c r="T153" s="3">
        <v>1552982.067244</v>
      </c>
      <c r="U153" s="3">
        <v>1141730</v>
      </c>
      <c r="V153" s="3">
        <v>411252.06699999998</v>
      </c>
      <c r="W153" s="3">
        <v>55.613</v>
      </c>
      <c r="X153" s="2" t="s">
        <v>412</v>
      </c>
      <c r="Y153" s="2" t="s">
        <v>420</v>
      </c>
      <c r="Z153" s="2" t="s">
        <v>525</v>
      </c>
    </row>
    <row r="154" spans="1:26" hidden="1" x14ac:dyDescent="0.25">
      <c r="A154" s="2" t="s">
        <v>194</v>
      </c>
      <c r="B154" s="2" t="s">
        <v>602</v>
      </c>
      <c r="C154" s="2" t="s">
        <v>395</v>
      </c>
      <c r="D154" s="7">
        <v>1131380.08</v>
      </c>
      <c r="E154" s="8">
        <f>_xlfn.XLOOKUP($A154,'SQL extract'!$B$2:$B$365,'SQL extract'!$C$2:$C$365,0)</f>
        <v>1131380.08</v>
      </c>
      <c r="F154" s="6">
        <f t="shared" si="8"/>
        <v>0</v>
      </c>
      <c r="G154" s="7">
        <v>883323.63</v>
      </c>
      <c r="H154" s="8">
        <f>_xlfn.XLOOKUP($A154,'SQL extract'!$B$2:$B$365,'SQL extract'!$D$2:$D$365,0)</f>
        <v>883323.63</v>
      </c>
      <c r="I154" s="10">
        <f t="shared" si="9"/>
        <v>0</v>
      </c>
      <c r="J154" s="3">
        <v>573839.46</v>
      </c>
      <c r="K154" s="7">
        <v>725221.56</v>
      </c>
      <c r="L154" s="8">
        <f>_xlfn.XLOOKUP($A154,'SQL extract'!$B$2:$B$365,'SQL extract'!$E$2:$E$365,0)</f>
        <v>725221.56</v>
      </c>
      <c r="M154" s="10">
        <f t="shared" si="10"/>
        <v>0</v>
      </c>
      <c r="N154" s="3">
        <v>799805.89</v>
      </c>
      <c r="O154" s="7">
        <v>730060.19</v>
      </c>
      <c r="P154" s="8">
        <f>_xlfn.XLOOKUP($A154,'SQL extract'!$B$2:$B$365,'SQL extract'!$F$2:$F$365,0)</f>
        <v>730060.19</v>
      </c>
      <c r="Q154" s="10">
        <f t="shared" si="11"/>
        <v>0</v>
      </c>
      <c r="R154" s="3">
        <v>-153263.44</v>
      </c>
      <c r="S154" s="3">
        <v>99.337199999999996</v>
      </c>
      <c r="T154" s="3">
        <v>1123881.2928299999</v>
      </c>
      <c r="U154" s="3">
        <v>1129949.6499999999</v>
      </c>
      <c r="V154" s="3">
        <v>-6068.357</v>
      </c>
      <c r="W154" s="3">
        <v>35.471699999999998</v>
      </c>
      <c r="X154" s="2"/>
      <c r="Y154" s="2" t="s">
        <v>453</v>
      </c>
      <c r="Z154" s="2" t="s">
        <v>603</v>
      </c>
    </row>
    <row r="155" spans="1:26" hidden="1" x14ac:dyDescent="0.25">
      <c r="A155" s="4" t="s">
        <v>242</v>
      </c>
      <c r="B155" s="4" t="s">
        <v>604</v>
      </c>
      <c r="C155" s="4" t="s">
        <v>390</v>
      </c>
      <c r="D155" s="9">
        <v>1007130</v>
      </c>
      <c r="E155" s="8">
        <f>_xlfn.XLOOKUP($A155,'SQL extract'!$B$2:$B$365,'SQL extract'!$C$2:$C$365,0)</f>
        <v>1007130</v>
      </c>
      <c r="F155" s="6">
        <f t="shared" si="8"/>
        <v>0</v>
      </c>
      <c r="G155" s="9">
        <v>727877.65</v>
      </c>
      <c r="H155" s="8">
        <f>_xlfn.XLOOKUP($A155,'SQL extract'!$B$2:$B$365,'SQL extract'!$D$2:$D$365,0)</f>
        <v>727877.65</v>
      </c>
      <c r="I155" s="10">
        <f t="shared" si="9"/>
        <v>0</v>
      </c>
      <c r="J155" s="5">
        <v>0</v>
      </c>
      <c r="K155" s="9">
        <v>0</v>
      </c>
      <c r="L155" s="8">
        <f>_xlfn.XLOOKUP($A155,'SQL extract'!$B$2:$B$365,'SQL extract'!$E$2:$E$365,0)</f>
        <v>0</v>
      </c>
      <c r="M155" s="10">
        <f t="shared" si="10"/>
        <v>0</v>
      </c>
      <c r="N155" s="5">
        <v>0</v>
      </c>
      <c r="O155" s="9">
        <v>727877.65</v>
      </c>
      <c r="P155" s="8">
        <f>_xlfn.XLOOKUP($A155,'SQL extract'!$B$2:$B$365,'SQL extract'!$F$2:$F$365,0)</f>
        <v>727877.65</v>
      </c>
      <c r="Q155" s="10">
        <f t="shared" si="11"/>
        <v>0</v>
      </c>
      <c r="R155" s="5">
        <v>0</v>
      </c>
      <c r="S155" s="5">
        <v>0</v>
      </c>
      <c r="T155" s="5">
        <v>0</v>
      </c>
      <c r="U155" s="5">
        <v>129800.1</v>
      </c>
      <c r="V155" s="5">
        <v>-129800.1</v>
      </c>
      <c r="W155" s="5">
        <v>27.727499999999999</v>
      </c>
      <c r="X155" s="4"/>
      <c r="Y155" s="4" t="s">
        <v>392</v>
      </c>
      <c r="Z155" s="4" t="s">
        <v>454</v>
      </c>
    </row>
    <row r="156" spans="1:26" hidden="1" x14ac:dyDescent="0.25">
      <c r="A156" s="2" t="s">
        <v>83</v>
      </c>
      <c r="B156" s="2" t="s">
        <v>605</v>
      </c>
      <c r="C156" s="2" t="s">
        <v>395</v>
      </c>
      <c r="D156" s="7">
        <v>819311</v>
      </c>
      <c r="E156" s="8">
        <f>_xlfn.XLOOKUP($A156,'SQL extract'!$B$2:$B$365,'SQL extract'!$C$2:$C$365,0)</f>
        <v>819311</v>
      </c>
      <c r="F156" s="6">
        <f t="shared" si="8"/>
        <v>0</v>
      </c>
      <c r="G156" s="7">
        <v>771972.73</v>
      </c>
      <c r="H156" s="8">
        <f>_xlfn.XLOOKUP($A156,'SQL extract'!$B$2:$B$365,'SQL extract'!$D$2:$D$365,0)</f>
        <v>771972.73</v>
      </c>
      <c r="I156" s="10">
        <f t="shared" si="9"/>
        <v>0</v>
      </c>
      <c r="J156" s="3">
        <v>714043.5</v>
      </c>
      <c r="K156" s="7">
        <v>725716.98</v>
      </c>
      <c r="L156" s="8">
        <f>_xlfn.XLOOKUP($A156,'SQL extract'!$B$2:$B$365,'SQL extract'!$E$2:$E$365,0)</f>
        <v>725716.98</v>
      </c>
      <c r="M156" s="10">
        <f t="shared" si="10"/>
        <v>0</v>
      </c>
      <c r="N156" s="3">
        <v>725716.98</v>
      </c>
      <c r="O156" s="7">
        <v>725716.98</v>
      </c>
      <c r="P156" s="8">
        <f>_xlfn.XLOOKUP($A156,'SQL extract'!$B$2:$B$365,'SQL extract'!$F$2:$F$365,0)</f>
        <v>725716.98</v>
      </c>
      <c r="Q156" s="10">
        <f t="shared" si="11"/>
        <v>0</v>
      </c>
      <c r="R156" s="3">
        <v>-46255.75</v>
      </c>
      <c r="S156" s="3">
        <v>100</v>
      </c>
      <c r="T156" s="3">
        <v>819311</v>
      </c>
      <c r="U156" s="3">
        <v>819311</v>
      </c>
      <c r="V156" s="3">
        <v>0</v>
      </c>
      <c r="W156" s="3">
        <v>11.423500000000001</v>
      </c>
      <c r="X156" s="2" t="s">
        <v>412</v>
      </c>
      <c r="Y156" s="2" t="s">
        <v>392</v>
      </c>
      <c r="Z156" s="2" t="s">
        <v>470</v>
      </c>
    </row>
    <row r="157" spans="1:26" hidden="1" x14ac:dyDescent="0.25">
      <c r="A157" s="4" t="s">
        <v>319</v>
      </c>
      <c r="B157" s="4" t="s">
        <v>606</v>
      </c>
      <c r="C157" s="4" t="s">
        <v>390</v>
      </c>
      <c r="D157" s="9">
        <v>971070</v>
      </c>
      <c r="E157" s="8">
        <f>_xlfn.XLOOKUP($A157,'SQL extract'!$B$2:$B$365,'SQL extract'!$C$2:$C$365,0)</f>
        <v>971070</v>
      </c>
      <c r="F157" s="6">
        <f t="shared" si="8"/>
        <v>0</v>
      </c>
      <c r="G157" s="9">
        <v>707719.28</v>
      </c>
      <c r="H157" s="8">
        <f>_xlfn.XLOOKUP($A157,'SQL extract'!$B$2:$B$365,'SQL extract'!$D$2:$D$365,0)</f>
        <v>707719.28</v>
      </c>
      <c r="I157" s="10">
        <f t="shared" si="9"/>
        <v>0</v>
      </c>
      <c r="J157" s="5">
        <v>0</v>
      </c>
      <c r="K157" s="9">
        <v>0</v>
      </c>
      <c r="L157" s="8">
        <f>_xlfn.XLOOKUP($A157,'SQL extract'!$B$2:$B$365,'SQL extract'!$E$2:$E$365,0)</f>
        <v>0</v>
      </c>
      <c r="M157" s="10">
        <f t="shared" si="10"/>
        <v>0</v>
      </c>
      <c r="N157" s="5">
        <v>0</v>
      </c>
      <c r="O157" s="9">
        <v>707719.28</v>
      </c>
      <c r="P157" s="8">
        <f>_xlfn.XLOOKUP($A157,'SQL extract'!$B$2:$B$365,'SQL extract'!$F$2:$F$365,0)</f>
        <v>707719.28</v>
      </c>
      <c r="Q157" s="10">
        <f t="shared" si="11"/>
        <v>0</v>
      </c>
      <c r="R157" s="5">
        <v>0</v>
      </c>
      <c r="S157" s="5">
        <v>0</v>
      </c>
      <c r="T157" s="5">
        <v>0</v>
      </c>
      <c r="U157" s="5">
        <v>194214</v>
      </c>
      <c r="V157" s="5">
        <v>-194214</v>
      </c>
      <c r="W157" s="5">
        <v>27.119599999999998</v>
      </c>
      <c r="X157" s="4"/>
      <c r="Y157" s="4" t="s">
        <v>392</v>
      </c>
      <c r="Z157" s="4" t="s">
        <v>484</v>
      </c>
    </row>
    <row r="158" spans="1:26" hidden="1" x14ac:dyDescent="0.25">
      <c r="A158" s="4" t="s">
        <v>12</v>
      </c>
      <c r="B158" s="4" t="s">
        <v>607</v>
      </c>
      <c r="C158" s="4" t="s">
        <v>390</v>
      </c>
      <c r="D158" s="9">
        <v>836100.75</v>
      </c>
      <c r="E158" s="8">
        <f>_xlfn.XLOOKUP($A158,'SQL extract'!$B$2:$B$365,'SQL extract'!$C$2:$C$365,0)</f>
        <v>836100.75</v>
      </c>
      <c r="F158" s="6">
        <f t="shared" si="8"/>
        <v>0</v>
      </c>
      <c r="G158" s="9">
        <v>684161.95</v>
      </c>
      <c r="H158" s="8">
        <f>_xlfn.XLOOKUP($A158,'SQL extract'!$B$2:$B$365,'SQL extract'!$D$2:$D$365,0)</f>
        <v>684161.95</v>
      </c>
      <c r="I158" s="10">
        <f t="shared" si="9"/>
        <v>0</v>
      </c>
      <c r="J158" s="5">
        <v>677573.95</v>
      </c>
      <c r="K158" s="9">
        <v>685606.02</v>
      </c>
      <c r="L158" s="8">
        <f>_xlfn.XLOOKUP($A158,'SQL extract'!$B$2:$B$365,'SQL extract'!$E$2:$E$365,0)</f>
        <v>685606.02</v>
      </c>
      <c r="M158" s="10">
        <f t="shared" si="10"/>
        <v>0</v>
      </c>
      <c r="N158" s="5">
        <v>685606.02</v>
      </c>
      <c r="O158" s="9">
        <v>685606.02</v>
      </c>
      <c r="P158" s="8">
        <f>_xlfn.XLOOKUP($A158,'SQL extract'!$B$2:$B$365,'SQL extract'!$F$2:$F$365,0)</f>
        <v>685606.02</v>
      </c>
      <c r="Q158" s="10">
        <f t="shared" si="11"/>
        <v>0</v>
      </c>
      <c r="R158" s="5">
        <v>0</v>
      </c>
      <c r="S158" s="5">
        <v>100</v>
      </c>
      <c r="T158" s="5">
        <v>836100.75</v>
      </c>
      <c r="U158" s="5">
        <v>836100.75</v>
      </c>
      <c r="V158" s="5">
        <v>0</v>
      </c>
      <c r="W158" s="5">
        <v>17.999500000000001</v>
      </c>
      <c r="X158" s="4" t="s">
        <v>404</v>
      </c>
      <c r="Y158" s="4" t="s">
        <v>453</v>
      </c>
      <c r="Z158" s="4" t="s">
        <v>608</v>
      </c>
    </row>
    <row r="159" spans="1:26" hidden="1" x14ac:dyDescent="0.25">
      <c r="A159" s="2" t="s">
        <v>161</v>
      </c>
      <c r="B159" s="2" t="s">
        <v>609</v>
      </c>
      <c r="C159" s="2" t="s">
        <v>390</v>
      </c>
      <c r="D159" s="7">
        <v>724900</v>
      </c>
      <c r="E159" s="8">
        <f>_xlfn.XLOOKUP($A159,'SQL extract'!$B$2:$B$365,'SQL extract'!$C$2:$C$365,0)</f>
        <v>724900</v>
      </c>
      <c r="F159" s="6">
        <f t="shared" si="8"/>
        <v>0</v>
      </c>
      <c r="G159" s="7">
        <v>641840.91</v>
      </c>
      <c r="H159" s="8">
        <f>_xlfn.XLOOKUP($A159,'SQL extract'!$B$2:$B$365,'SQL extract'!$D$2:$D$365,0)</f>
        <v>641840.91</v>
      </c>
      <c r="I159" s="10">
        <f t="shared" si="9"/>
        <v>0</v>
      </c>
      <c r="J159" s="3">
        <v>638846.43999999994</v>
      </c>
      <c r="K159" s="7">
        <v>638846.43999999994</v>
      </c>
      <c r="L159" s="8">
        <f>_xlfn.XLOOKUP($A159,'SQL extract'!$B$2:$B$365,'SQL extract'!$E$2:$E$365,0)</f>
        <v>638846.43999999994</v>
      </c>
      <c r="M159" s="10">
        <f t="shared" si="10"/>
        <v>0</v>
      </c>
      <c r="N159" s="3">
        <v>638846.43999999994</v>
      </c>
      <c r="O159" s="7">
        <v>638846.43999999994</v>
      </c>
      <c r="P159" s="8">
        <f>_xlfn.XLOOKUP($A159,'SQL extract'!$B$2:$B$365,'SQL extract'!$F$2:$F$365,0)</f>
        <v>638846.43999999994</v>
      </c>
      <c r="Q159" s="10">
        <f t="shared" si="11"/>
        <v>0</v>
      </c>
      <c r="R159" s="3">
        <v>-2994.47</v>
      </c>
      <c r="S159" s="3">
        <v>100</v>
      </c>
      <c r="T159" s="3">
        <v>724900</v>
      </c>
      <c r="U159" s="3">
        <v>724900</v>
      </c>
      <c r="V159" s="3">
        <v>0</v>
      </c>
      <c r="W159" s="3">
        <v>11.871</v>
      </c>
      <c r="X159" s="2" t="s">
        <v>463</v>
      </c>
      <c r="Y159" s="2" t="s">
        <v>453</v>
      </c>
      <c r="Z159" s="2" t="s">
        <v>456</v>
      </c>
    </row>
    <row r="160" spans="1:26" hidden="1" x14ac:dyDescent="0.25">
      <c r="A160" s="4" t="s">
        <v>100</v>
      </c>
      <c r="B160" s="4" t="s">
        <v>610</v>
      </c>
      <c r="C160" s="4" t="s">
        <v>390</v>
      </c>
      <c r="D160" s="9">
        <v>1124463.01</v>
      </c>
      <c r="E160" s="8">
        <f>_xlfn.XLOOKUP($A160,'SQL extract'!$B$2:$B$365,'SQL extract'!$C$2:$C$365,0)</f>
        <v>1124463.01</v>
      </c>
      <c r="F160" s="6">
        <f t="shared" si="8"/>
        <v>0</v>
      </c>
      <c r="G160" s="9">
        <v>629112.42000000004</v>
      </c>
      <c r="H160" s="8">
        <f>_xlfn.XLOOKUP($A160,'SQL extract'!$B$2:$B$365,'SQL extract'!$D$2:$D$365,0)</f>
        <v>629112.42000000004</v>
      </c>
      <c r="I160" s="10">
        <f t="shared" si="9"/>
        <v>0</v>
      </c>
      <c r="J160" s="5">
        <v>629112.42000000004</v>
      </c>
      <c r="K160" s="9">
        <v>629241.85</v>
      </c>
      <c r="L160" s="8">
        <f>_xlfn.XLOOKUP($A160,'SQL extract'!$B$2:$B$365,'SQL extract'!$E$2:$E$365,0)</f>
        <v>629241.85</v>
      </c>
      <c r="M160" s="10">
        <f t="shared" si="10"/>
        <v>0</v>
      </c>
      <c r="N160" s="5">
        <v>629241.85</v>
      </c>
      <c r="O160" s="9">
        <v>629241.85</v>
      </c>
      <c r="P160" s="8">
        <f>_xlfn.XLOOKUP($A160,'SQL extract'!$B$2:$B$365,'SQL extract'!$F$2:$F$365,0)</f>
        <v>629241.85</v>
      </c>
      <c r="Q160" s="10">
        <f t="shared" si="11"/>
        <v>0</v>
      </c>
      <c r="R160" s="5">
        <v>0</v>
      </c>
      <c r="S160" s="5">
        <v>100</v>
      </c>
      <c r="T160" s="5">
        <v>1124463.01</v>
      </c>
      <c r="U160" s="5">
        <v>1124463.01</v>
      </c>
      <c r="V160" s="5">
        <v>0</v>
      </c>
      <c r="W160" s="5">
        <v>44.040599999999998</v>
      </c>
      <c r="X160" s="4" t="s">
        <v>463</v>
      </c>
      <c r="Y160" s="4" t="s">
        <v>392</v>
      </c>
      <c r="Z160" s="4" t="s">
        <v>611</v>
      </c>
    </row>
    <row r="161" spans="1:26" hidden="1" x14ac:dyDescent="0.25">
      <c r="A161" s="2" t="s">
        <v>176</v>
      </c>
      <c r="B161" s="2" t="s">
        <v>612</v>
      </c>
      <c r="C161" s="2" t="s">
        <v>390</v>
      </c>
      <c r="D161" s="7">
        <v>1762771</v>
      </c>
      <c r="E161" s="8">
        <f>_xlfn.XLOOKUP($A161,'SQL extract'!$B$2:$B$365,'SQL extract'!$C$2:$C$365,0)</f>
        <v>1762771</v>
      </c>
      <c r="F161" s="6">
        <f t="shared" si="8"/>
        <v>0</v>
      </c>
      <c r="G161" s="7">
        <v>1417389.41</v>
      </c>
      <c r="H161" s="8">
        <f>_xlfn.XLOOKUP($A161,'SQL extract'!$B$2:$B$365,'SQL extract'!$D$2:$D$365,0)</f>
        <v>1417389.41</v>
      </c>
      <c r="I161" s="10">
        <f t="shared" si="9"/>
        <v>0</v>
      </c>
      <c r="J161" s="3">
        <v>172564.5</v>
      </c>
      <c r="K161" s="7">
        <v>587529.19999999995</v>
      </c>
      <c r="L161" s="8">
        <f>_xlfn.XLOOKUP($A161,'SQL extract'!$B$2:$B$365,'SQL extract'!$E$2:$E$365,0)</f>
        <v>587529.19999999995</v>
      </c>
      <c r="M161" s="10">
        <f t="shared" si="10"/>
        <v>0</v>
      </c>
      <c r="N161" s="3">
        <v>587529.19999999995</v>
      </c>
      <c r="O161" s="7">
        <v>618129.19999999995</v>
      </c>
      <c r="P161" s="8">
        <f>_xlfn.XLOOKUP($A161,'SQL extract'!$B$2:$B$365,'SQL extract'!$F$2:$F$365,0)</f>
        <v>618129.19999999995</v>
      </c>
      <c r="Q161" s="10">
        <f t="shared" si="11"/>
        <v>0</v>
      </c>
      <c r="R161" s="3">
        <v>-799260.21</v>
      </c>
      <c r="S161" s="3">
        <v>95.049499999999995</v>
      </c>
      <c r="T161" s="3">
        <v>1675505.021645</v>
      </c>
      <c r="U161" s="3">
        <v>1209050</v>
      </c>
      <c r="V161" s="3">
        <v>466455.022</v>
      </c>
      <c r="W161" s="3">
        <v>64.934200000000004</v>
      </c>
      <c r="X161" s="2" t="s">
        <v>412</v>
      </c>
      <c r="Y161" s="2" t="s">
        <v>420</v>
      </c>
      <c r="Z161" s="2" t="s">
        <v>525</v>
      </c>
    </row>
    <row r="162" spans="1:26" hidden="1" x14ac:dyDescent="0.25">
      <c r="A162" s="4" t="s">
        <v>212</v>
      </c>
      <c r="B162" s="4" t="s">
        <v>613</v>
      </c>
      <c r="C162" s="4" t="s">
        <v>390</v>
      </c>
      <c r="D162" s="9">
        <v>793326</v>
      </c>
      <c r="E162" s="8">
        <f>_xlfn.XLOOKUP($A162,'SQL extract'!$B$2:$B$365,'SQL extract'!$C$2:$C$365,0)</f>
        <v>793326</v>
      </c>
      <c r="F162" s="6">
        <f t="shared" si="8"/>
        <v>0</v>
      </c>
      <c r="G162" s="9">
        <v>602783.99</v>
      </c>
      <c r="H162" s="8">
        <f>_xlfn.XLOOKUP($A162,'SQL extract'!$B$2:$B$365,'SQL extract'!$D$2:$D$365,0)</f>
        <v>602783.99</v>
      </c>
      <c r="I162" s="10">
        <f t="shared" si="9"/>
        <v>0</v>
      </c>
      <c r="J162" s="5">
        <v>0</v>
      </c>
      <c r="K162" s="9">
        <v>0</v>
      </c>
      <c r="L162" s="8">
        <f>_xlfn.XLOOKUP($A162,'SQL extract'!$B$2:$B$365,'SQL extract'!$E$2:$E$365,0)</f>
        <v>0</v>
      </c>
      <c r="M162" s="10">
        <f t="shared" si="10"/>
        <v>0</v>
      </c>
      <c r="N162" s="5">
        <v>0</v>
      </c>
      <c r="O162" s="9">
        <v>602783.99</v>
      </c>
      <c r="P162" s="8">
        <f>_xlfn.XLOOKUP($A162,'SQL extract'!$B$2:$B$365,'SQL extract'!$F$2:$F$365,0)</f>
        <v>602783.99</v>
      </c>
      <c r="Q162" s="10">
        <f t="shared" si="11"/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24.0181</v>
      </c>
      <c r="X162" s="4" t="s">
        <v>419</v>
      </c>
      <c r="Y162" s="4" t="s">
        <v>401</v>
      </c>
      <c r="Z162" s="4" t="s">
        <v>614</v>
      </c>
    </row>
    <row r="163" spans="1:26" hidden="1" x14ac:dyDescent="0.25">
      <c r="A163" s="4" t="s">
        <v>134</v>
      </c>
      <c r="B163" s="4" t="s">
        <v>615</v>
      </c>
      <c r="C163" s="4" t="s">
        <v>390</v>
      </c>
      <c r="D163" s="9">
        <v>808553.5</v>
      </c>
      <c r="E163" s="8">
        <f>_xlfn.XLOOKUP($A163,'SQL extract'!$B$2:$B$365,'SQL extract'!$C$2:$C$365,0)</f>
        <v>808553.5</v>
      </c>
      <c r="F163" s="6">
        <f t="shared" si="8"/>
        <v>0</v>
      </c>
      <c r="G163" s="9">
        <v>600012.56999999995</v>
      </c>
      <c r="H163" s="8">
        <f>_xlfn.XLOOKUP($A163,'SQL extract'!$B$2:$B$365,'SQL extract'!$D$2:$D$365,0)</f>
        <v>600012.56999999995</v>
      </c>
      <c r="I163" s="10">
        <f t="shared" si="9"/>
        <v>0</v>
      </c>
      <c r="J163" s="5">
        <v>149609.48000000001</v>
      </c>
      <c r="K163" s="9">
        <v>448732.11</v>
      </c>
      <c r="L163" s="8">
        <f>_xlfn.XLOOKUP($A163,'SQL extract'!$B$2:$B$365,'SQL extract'!$E$2:$E$365,0)</f>
        <v>448732.11</v>
      </c>
      <c r="M163" s="10">
        <f t="shared" si="10"/>
        <v>0</v>
      </c>
      <c r="N163" s="5">
        <v>479390.73</v>
      </c>
      <c r="O163" s="9">
        <v>602462.23</v>
      </c>
      <c r="P163" s="8">
        <f>_xlfn.XLOOKUP($A163,'SQL extract'!$B$2:$B$365,'SQL extract'!$F$2:$F$365,0)</f>
        <v>602462.23</v>
      </c>
      <c r="Q163" s="10">
        <f t="shared" si="11"/>
        <v>0</v>
      </c>
      <c r="R163" s="5">
        <v>2449.66</v>
      </c>
      <c r="S163" s="5">
        <v>74.483000000000004</v>
      </c>
      <c r="T163" s="5">
        <v>602234.90340499999</v>
      </c>
      <c r="U163" s="5">
        <v>808553.5</v>
      </c>
      <c r="V163" s="5">
        <v>-206318.59700000001</v>
      </c>
      <c r="W163" s="5">
        <v>25.488800000000001</v>
      </c>
      <c r="X163" s="4" t="s">
        <v>412</v>
      </c>
      <c r="Y163" s="4" t="s">
        <v>420</v>
      </c>
      <c r="Z163" s="4" t="s">
        <v>410</v>
      </c>
    </row>
    <row r="164" spans="1:26" hidden="1" x14ac:dyDescent="0.25">
      <c r="A164" s="2" t="s">
        <v>206</v>
      </c>
      <c r="B164" s="2" t="s">
        <v>616</v>
      </c>
      <c r="C164" s="2" t="s">
        <v>390</v>
      </c>
      <c r="D164" s="7">
        <v>1049182</v>
      </c>
      <c r="E164" s="8">
        <f>_xlfn.XLOOKUP($A164,'SQL extract'!$B$2:$B$365,'SQL extract'!$C$2:$C$365,0)</f>
        <v>1049182</v>
      </c>
      <c r="F164" s="6">
        <f t="shared" si="8"/>
        <v>0</v>
      </c>
      <c r="G164" s="7">
        <v>796392.87</v>
      </c>
      <c r="H164" s="8">
        <f>_xlfn.XLOOKUP($A164,'SQL extract'!$B$2:$B$365,'SQL extract'!$D$2:$D$365,0)</f>
        <v>796392.87</v>
      </c>
      <c r="I164" s="10">
        <f t="shared" si="9"/>
        <v>0</v>
      </c>
      <c r="J164" s="3">
        <v>173409.18</v>
      </c>
      <c r="K164" s="7">
        <v>601280.39</v>
      </c>
      <c r="L164" s="8">
        <f>_xlfn.XLOOKUP($A164,'SQL extract'!$B$2:$B$365,'SQL extract'!$E$2:$E$365,0)</f>
        <v>601280.39</v>
      </c>
      <c r="M164" s="10">
        <f t="shared" si="10"/>
        <v>0</v>
      </c>
      <c r="N164" s="3">
        <v>602302.87</v>
      </c>
      <c r="O164" s="7">
        <v>601280.39</v>
      </c>
      <c r="P164" s="8">
        <f>_xlfn.XLOOKUP($A164,'SQL extract'!$B$2:$B$365,'SQL extract'!$F$2:$F$365,0)</f>
        <v>601280.39</v>
      </c>
      <c r="Q164" s="10">
        <f t="shared" si="11"/>
        <v>0</v>
      </c>
      <c r="R164" s="3">
        <v>-195112.48</v>
      </c>
      <c r="S164" s="3">
        <v>100</v>
      </c>
      <c r="T164" s="3">
        <v>1049182</v>
      </c>
      <c r="U164" s="3">
        <v>1049182</v>
      </c>
      <c r="V164" s="3">
        <v>0</v>
      </c>
      <c r="W164" s="3">
        <v>42.6905</v>
      </c>
      <c r="X164" s="2" t="s">
        <v>412</v>
      </c>
      <c r="Y164" s="2" t="s">
        <v>420</v>
      </c>
      <c r="Z164" s="2" t="s">
        <v>410</v>
      </c>
    </row>
    <row r="165" spans="1:26" hidden="1" x14ac:dyDescent="0.25">
      <c r="A165" s="4" t="s">
        <v>66</v>
      </c>
      <c r="B165" s="4" t="s">
        <v>617</v>
      </c>
      <c r="C165" s="4" t="s">
        <v>390</v>
      </c>
      <c r="D165" s="9">
        <v>734376</v>
      </c>
      <c r="E165" s="8">
        <f>_xlfn.XLOOKUP($A165,'SQL extract'!$B$2:$B$365,'SQL extract'!$C$2:$C$365,0)</f>
        <v>734376</v>
      </c>
      <c r="F165" s="6">
        <f t="shared" si="8"/>
        <v>0</v>
      </c>
      <c r="G165" s="9">
        <v>591611.03</v>
      </c>
      <c r="H165" s="8">
        <f>_xlfn.XLOOKUP($A165,'SQL extract'!$B$2:$B$365,'SQL extract'!$D$2:$D$365,0)</f>
        <v>591611.03</v>
      </c>
      <c r="I165" s="10">
        <f t="shared" si="9"/>
        <v>0</v>
      </c>
      <c r="J165" s="5">
        <v>414513.33</v>
      </c>
      <c r="K165" s="9">
        <v>425696.18</v>
      </c>
      <c r="L165" s="8">
        <f>_xlfn.XLOOKUP($A165,'SQL extract'!$B$2:$B$365,'SQL extract'!$E$2:$E$365,0)</f>
        <v>425696.18</v>
      </c>
      <c r="M165" s="10">
        <f t="shared" si="10"/>
        <v>0</v>
      </c>
      <c r="N165" s="5">
        <v>425696.18</v>
      </c>
      <c r="O165" s="9">
        <v>591611.03</v>
      </c>
      <c r="P165" s="8">
        <f>_xlfn.XLOOKUP($A165,'SQL extract'!$B$2:$B$365,'SQL extract'!$F$2:$F$365,0)</f>
        <v>591611.03</v>
      </c>
      <c r="Q165" s="10">
        <f t="shared" si="11"/>
        <v>0</v>
      </c>
      <c r="R165" s="5">
        <v>0</v>
      </c>
      <c r="S165" s="5">
        <v>71.955399999999997</v>
      </c>
      <c r="T165" s="5">
        <v>528423.18830399995</v>
      </c>
      <c r="U165" s="5">
        <v>734376</v>
      </c>
      <c r="V165" s="5">
        <v>-205952.81200000001</v>
      </c>
      <c r="W165" s="5">
        <v>19.440300000000001</v>
      </c>
      <c r="X165" s="4" t="s">
        <v>436</v>
      </c>
      <c r="Y165" s="4" t="s">
        <v>392</v>
      </c>
      <c r="Z165" s="4" t="s">
        <v>410</v>
      </c>
    </row>
    <row r="166" spans="1:26" hidden="1" x14ac:dyDescent="0.25">
      <c r="A166" s="2" t="s">
        <v>231</v>
      </c>
      <c r="B166" s="2" t="s">
        <v>618</v>
      </c>
      <c r="C166" s="2" t="s">
        <v>390</v>
      </c>
      <c r="D166" s="7">
        <v>783539</v>
      </c>
      <c r="E166" s="8">
        <f>_xlfn.XLOOKUP($A166,'SQL extract'!$B$2:$B$365,'SQL extract'!$C$2:$C$365,0)</f>
        <v>783539</v>
      </c>
      <c r="F166" s="6">
        <f t="shared" si="8"/>
        <v>0</v>
      </c>
      <c r="G166" s="7">
        <v>590810.42000000004</v>
      </c>
      <c r="H166" s="8">
        <f>_xlfn.XLOOKUP($A166,'SQL extract'!$B$2:$B$365,'SQL extract'!$D$2:$D$365,0)</f>
        <v>590810.42000000004</v>
      </c>
      <c r="I166" s="10">
        <f t="shared" si="9"/>
        <v>0</v>
      </c>
      <c r="J166" s="3">
        <v>92930.16</v>
      </c>
      <c r="K166" s="7">
        <v>528570.75</v>
      </c>
      <c r="L166" s="8">
        <f>_xlfn.XLOOKUP($A166,'SQL extract'!$B$2:$B$365,'SQL extract'!$E$2:$E$365,0)</f>
        <v>528570.75</v>
      </c>
      <c r="M166" s="10">
        <f t="shared" si="10"/>
        <v>0</v>
      </c>
      <c r="N166" s="3">
        <v>531028.93999999994</v>
      </c>
      <c r="O166" s="7">
        <v>588790.56000000006</v>
      </c>
      <c r="P166" s="8">
        <f>_xlfn.XLOOKUP($A166,'SQL extract'!$B$2:$B$365,'SQL extract'!$F$2:$F$365,0)</f>
        <v>588790.56000000006</v>
      </c>
      <c r="Q166" s="10">
        <f t="shared" si="11"/>
        <v>0</v>
      </c>
      <c r="R166" s="3">
        <v>-2019.86</v>
      </c>
      <c r="S166" s="3">
        <v>89.772199999999998</v>
      </c>
      <c r="T166" s="3">
        <v>703400.19815800001</v>
      </c>
      <c r="U166" s="3">
        <v>783539</v>
      </c>
      <c r="V166" s="3">
        <v>-80138.801999999996</v>
      </c>
      <c r="W166" s="3">
        <v>24.854900000000001</v>
      </c>
      <c r="X166" s="2" t="s">
        <v>519</v>
      </c>
      <c r="Y166" s="2" t="s">
        <v>420</v>
      </c>
      <c r="Z166" s="2" t="s">
        <v>619</v>
      </c>
    </row>
    <row r="167" spans="1:26" hidden="1" x14ac:dyDescent="0.25">
      <c r="A167" s="4" t="s">
        <v>313</v>
      </c>
      <c r="B167" s="4" t="s">
        <v>620</v>
      </c>
      <c r="C167" s="4" t="s">
        <v>390</v>
      </c>
      <c r="D167" s="9">
        <v>721302</v>
      </c>
      <c r="E167" s="8">
        <f>_xlfn.XLOOKUP($A167,'SQL extract'!$B$2:$B$365,'SQL extract'!$C$2:$C$365,0)</f>
        <v>721302</v>
      </c>
      <c r="F167" s="6">
        <f t="shared" si="8"/>
        <v>0</v>
      </c>
      <c r="G167" s="9">
        <v>583536.56000000006</v>
      </c>
      <c r="H167" s="8">
        <f>_xlfn.XLOOKUP($A167,'SQL extract'!$B$2:$B$365,'SQL extract'!$D$2:$D$365,0)</f>
        <v>583536.56000000006</v>
      </c>
      <c r="I167" s="10">
        <f t="shared" si="9"/>
        <v>0</v>
      </c>
      <c r="J167" s="5">
        <v>0</v>
      </c>
      <c r="K167" s="9">
        <v>0</v>
      </c>
      <c r="L167" s="8">
        <f>_xlfn.XLOOKUP($A167,'SQL extract'!$B$2:$B$365,'SQL extract'!$E$2:$E$365,0)</f>
        <v>0</v>
      </c>
      <c r="M167" s="10">
        <f t="shared" si="10"/>
        <v>0</v>
      </c>
      <c r="N167" s="5">
        <v>0</v>
      </c>
      <c r="O167" s="9">
        <v>583536.56000000006</v>
      </c>
      <c r="P167" s="8">
        <f>_xlfn.XLOOKUP($A167,'SQL extract'!$B$2:$B$365,'SQL extract'!$F$2:$F$365,0)</f>
        <v>583536.56000000006</v>
      </c>
      <c r="Q167" s="10">
        <f t="shared" si="11"/>
        <v>0</v>
      </c>
      <c r="R167" s="5">
        <v>0</v>
      </c>
      <c r="S167" s="5">
        <v>0</v>
      </c>
      <c r="T167" s="5">
        <v>0</v>
      </c>
      <c r="U167" s="5">
        <v>114432.4</v>
      </c>
      <c r="V167" s="5">
        <v>-114432.4</v>
      </c>
      <c r="W167" s="5">
        <v>19.099499999999999</v>
      </c>
      <c r="X167" s="4"/>
      <c r="Y167" s="4" t="s">
        <v>401</v>
      </c>
      <c r="Z167" s="4" t="s">
        <v>621</v>
      </c>
    </row>
    <row r="168" spans="1:26" hidden="1" x14ac:dyDescent="0.25">
      <c r="A168" s="2" t="s">
        <v>128</v>
      </c>
      <c r="B168" s="2" t="s">
        <v>622</v>
      </c>
      <c r="C168" s="2" t="s">
        <v>390</v>
      </c>
      <c r="D168" s="7">
        <v>924230</v>
      </c>
      <c r="E168" s="8">
        <f>_xlfn.XLOOKUP($A168,'SQL extract'!$B$2:$B$365,'SQL extract'!$C$2:$C$365,0)</f>
        <v>924230</v>
      </c>
      <c r="F168" s="6">
        <f t="shared" si="8"/>
        <v>0</v>
      </c>
      <c r="G168" s="7">
        <v>692749.32</v>
      </c>
      <c r="H168" s="8">
        <f>_xlfn.XLOOKUP($A168,'SQL extract'!$B$2:$B$365,'SQL extract'!$D$2:$D$365,0)</f>
        <v>692749.32</v>
      </c>
      <c r="I168" s="10">
        <f t="shared" si="9"/>
        <v>0</v>
      </c>
      <c r="J168" s="3">
        <v>168908.43</v>
      </c>
      <c r="K168" s="7">
        <v>578872.12</v>
      </c>
      <c r="L168" s="8">
        <f>_xlfn.XLOOKUP($A168,'SQL extract'!$B$2:$B$365,'SQL extract'!$E$2:$E$365,0)</f>
        <v>578872.12</v>
      </c>
      <c r="M168" s="10">
        <f t="shared" si="10"/>
        <v>0</v>
      </c>
      <c r="N168" s="3">
        <v>605423.94999999995</v>
      </c>
      <c r="O168" s="7">
        <v>578872.12</v>
      </c>
      <c r="P168" s="8">
        <f>_xlfn.XLOOKUP($A168,'SQL extract'!$B$2:$B$365,'SQL extract'!$F$2:$F$365,0)</f>
        <v>578872.12</v>
      </c>
      <c r="Q168" s="10">
        <f t="shared" si="11"/>
        <v>0</v>
      </c>
      <c r="R168" s="3">
        <v>-113877.2</v>
      </c>
      <c r="S168" s="3">
        <v>100</v>
      </c>
      <c r="T168" s="3">
        <v>924230</v>
      </c>
      <c r="U168" s="3">
        <v>924230</v>
      </c>
      <c r="V168" s="3">
        <v>0</v>
      </c>
      <c r="W168" s="3">
        <v>37.366999999999997</v>
      </c>
      <c r="X168" s="2" t="s">
        <v>412</v>
      </c>
      <c r="Y168" s="2" t="s">
        <v>392</v>
      </c>
      <c r="Z168" s="2" t="s">
        <v>484</v>
      </c>
    </row>
    <row r="169" spans="1:26" hidden="1" x14ac:dyDescent="0.25">
      <c r="A169" s="4" t="s">
        <v>218</v>
      </c>
      <c r="B169" s="4" t="s">
        <v>623</v>
      </c>
      <c r="C169" s="4" t="s">
        <v>390</v>
      </c>
      <c r="D169" s="9">
        <v>729566.97</v>
      </c>
      <c r="E169" s="8">
        <f>_xlfn.XLOOKUP($A169,'SQL extract'!$B$2:$B$365,'SQL extract'!$C$2:$C$365,0)</f>
        <v>729566.97</v>
      </c>
      <c r="F169" s="6">
        <f t="shared" si="8"/>
        <v>0</v>
      </c>
      <c r="G169" s="9">
        <v>550645.68000000005</v>
      </c>
      <c r="H169" s="8">
        <f>_xlfn.XLOOKUP($A169,'SQL extract'!$B$2:$B$365,'SQL extract'!$D$2:$D$365,0)</f>
        <v>550645.68000000005</v>
      </c>
      <c r="I169" s="10">
        <f t="shared" si="9"/>
        <v>0</v>
      </c>
      <c r="J169" s="5">
        <v>90803.79</v>
      </c>
      <c r="K169" s="9">
        <v>432627.29</v>
      </c>
      <c r="L169" s="8">
        <f>_xlfn.XLOOKUP($A169,'SQL extract'!$B$2:$B$365,'SQL extract'!$E$2:$E$365,0)</f>
        <v>432627.29</v>
      </c>
      <c r="M169" s="10">
        <f t="shared" si="10"/>
        <v>0</v>
      </c>
      <c r="N169" s="5">
        <v>433672</v>
      </c>
      <c r="O169" s="9">
        <v>550645.68000000005</v>
      </c>
      <c r="P169" s="8">
        <f>_xlfn.XLOOKUP($A169,'SQL extract'!$B$2:$B$365,'SQL extract'!$F$2:$F$365,0)</f>
        <v>550645.68000000005</v>
      </c>
      <c r="Q169" s="10">
        <f t="shared" si="11"/>
        <v>0</v>
      </c>
      <c r="R169" s="5">
        <v>0</v>
      </c>
      <c r="S169" s="5">
        <v>78.5672</v>
      </c>
      <c r="T169" s="5">
        <v>573200.34045400005</v>
      </c>
      <c r="U169" s="5">
        <v>729566.97</v>
      </c>
      <c r="V169" s="5">
        <v>-156366.63</v>
      </c>
      <c r="W169" s="5">
        <v>24.5243</v>
      </c>
      <c r="X169" s="4" t="s">
        <v>463</v>
      </c>
      <c r="Y169" s="4" t="s">
        <v>420</v>
      </c>
      <c r="Z169" s="4" t="s">
        <v>454</v>
      </c>
    </row>
    <row r="170" spans="1:26" hidden="1" x14ac:dyDescent="0.25">
      <c r="A170" s="2" t="s">
        <v>132</v>
      </c>
      <c r="B170" s="2" t="s">
        <v>624</v>
      </c>
      <c r="C170" s="2" t="s">
        <v>390</v>
      </c>
      <c r="D170" s="7">
        <v>905612</v>
      </c>
      <c r="E170" s="8">
        <f>_xlfn.XLOOKUP($A170,'SQL extract'!$B$2:$B$365,'SQL extract'!$C$2:$C$365,0)</f>
        <v>905612</v>
      </c>
      <c r="F170" s="6">
        <f t="shared" si="8"/>
        <v>0</v>
      </c>
      <c r="G170" s="7">
        <v>732730.13</v>
      </c>
      <c r="H170" s="8">
        <f>_xlfn.XLOOKUP($A170,'SQL extract'!$B$2:$B$365,'SQL extract'!$D$2:$D$365,0)</f>
        <v>732730.13</v>
      </c>
      <c r="I170" s="10">
        <f t="shared" si="9"/>
        <v>0</v>
      </c>
      <c r="J170" s="3">
        <v>130763.05</v>
      </c>
      <c r="K170" s="7">
        <v>545512.74</v>
      </c>
      <c r="L170" s="8">
        <f>_xlfn.XLOOKUP($A170,'SQL extract'!$B$2:$B$365,'SQL extract'!$E$2:$E$365,0)</f>
        <v>545512.74</v>
      </c>
      <c r="M170" s="10">
        <f t="shared" si="10"/>
        <v>0</v>
      </c>
      <c r="N170" s="3">
        <v>545512.74</v>
      </c>
      <c r="O170" s="7">
        <v>545512.74</v>
      </c>
      <c r="P170" s="8">
        <f>_xlfn.XLOOKUP($A170,'SQL extract'!$B$2:$B$365,'SQL extract'!$F$2:$F$365,0)</f>
        <v>545512.74</v>
      </c>
      <c r="Q170" s="10">
        <f t="shared" si="11"/>
        <v>0</v>
      </c>
      <c r="R170" s="3">
        <v>-187217.39</v>
      </c>
      <c r="S170" s="3">
        <v>100</v>
      </c>
      <c r="T170" s="3">
        <v>905612</v>
      </c>
      <c r="U170" s="3">
        <v>905612</v>
      </c>
      <c r="V170" s="3">
        <v>0</v>
      </c>
      <c r="W170" s="3">
        <v>39.762999999999998</v>
      </c>
      <c r="X170" s="2" t="s">
        <v>436</v>
      </c>
      <c r="Y170" s="2" t="s">
        <v>420</v>
      </c>
      <c r="Z170" s="2" t="s">
        <v>410</v>
      </c>
    </row>
    <row r="171" spans="1:26" hidden="1" x14ac:dyDescent="0.25">
      <c r="A171" s="4" t="s">
        <v>208</v>
      </c>
      <c r="B171" s="4" t="s">
        <v>625</v>
      </c>
      <c r="C171" s="4" t="s">
        <v>390</v>
      </c>
      <c r="D171" s="9">
        <v>744511</v>
      </c>
      <c r="E171" s="8">
        <f>_xlfn.XLOOKUP($A171,'SQL extract'!$B$2:$B$365,'SQL extract'!$C$2:$C$365,0)</f>
        <v>744511</v>
      </c>
      <c r="F171" s="6">
        <f t="shared" si="8"/>
        <v>0</v>
      </c>
      <c r="G171" s="9">
        <v>543532.55000000005</v>
      </c>
      <c r="H171" s="8">
        <f>_xlfn.XLOOKUP($A171,'SQL extract'!$B$2:$B$365,'SQL extract'!$D$2:$D$365,0)</f>
        <v>543532.55000000005</v>
      </c>
      <c r="I171" s="10">
        <f t="shared" si="9"/>
        <v>0</v>
      </c>
      <c r="J171" s="5">
        <v>291333.56</v>
      </c>
      <c r="K171" s="9">
        <v>55415.44</v>
      </c>
      <c r="L171" s="8">
        <f>_xlfn.XLOOKUP($A171,'SQL extract'!$B$2:$B$365,'SQL extract'!$E$2:$E$365,0)</f>
        <v>55415.44</v>
      </c>
      <c r="M171" s="10">
        <f t="shared" si="10"/>
        <v>0</v>
      </c>
      <c r="N171" s="5">
        <v>296087</v>
      </c>
      <c r="O171" s="9">
        <v>543532.55000000005</v>
      </c>
      <c r="P171" s="8">
        <f>_xlfn.XLOOKUP($A171,'SQL extract'!$B$2:$B$365,'SQL extract'!$F$2:$F$365,0)</f>
        <v>543532.55000000005</v>
      </c>
      <c r="Q171" s="10">
        <f t="shared" si="11"/>
        <v>0</v>
      </c>
      <c r="R171" s="5">
        <v>0</v>
      </c>
      <c r="S171" s="5">
        <v>10.195399999999999</v>
      </c>
      <c r="T171" s="5">
        <v>75905.874494000003</v>
      </c>
      <c r="U171" s="5">
        <v>88876.35</v>
      </c>
      <c r="V171" s="5">
        <v>-12970.476000000001</v>
      </c>
      <c r="W171" s="5">
        <v>26.994599999999998</v>
      </c>
      <c r="X171" s="4"/>
      <c r="Y171" s="4" t="s">
        <v>392</v>
      </c>
      <c r="Z171" s="4" t="s">
        <v>454</v>
      </c>
    </row>
    <row r="172" spans="1:26" hidden="1" x14ac:dyDescent="0.25">
      <c r="A172" s="4" t="s">
        <v>320</v>
      </c>
      <c r="B172" s="4" t="s">
        <v>626</v>
      </c>
      <c r="C172" s="4" t="s">
        <v>390</v>
      </c>
      <c r="D172" s="9">
        <v>741647</v>
      </c>
      <c r="E172" s="8">
        <f>_xlfn.XLOOKUP($A172,'SQL extract'!$B$2:$B$365,'SQL extract'!$C$2:$C$365,0)</f>
        <v>741647</v>
      </c>
      <c r="F172" s="6">
        <f t="shared" si="8"/>
        <v>0</v>
      </c>
      <c r="G172" s="9">
        <v>538814.09</v>
      </c>
      <c r="H172" s="8">
        <f>_xlfn.XLOOKUP($A172,'SQL extract'!$B$2:$B$365,'SQL extract'!$D$2:$D$365,0)</f>
        <v>538814.09</v>
      </c>
      <c r="I172" s="10">
        <f t="shared" si="9"/>
        <v>0</v>
      </c>
      <c r="J172" s="5">
        <v>0</v>
      </c>
      <c r="K172" s="9">
        <v>0</v>
      </c>
      <c r="L172" s="8">
        <f>_xlfn.XLOOKUP($A172,'SQL extract'!$B$2:$B$365,'SQL extract'!$E$2:$E$365,0)</f>
        <v>0</v>
      </c>
      <c r="M172" s="10">
        <f t="shared" si="10"/>
        <v>0</v>
      </c>
      <c r="N172" s="5">
        <v>0</v>
      </c>
      <c r="O172" s="9">
        <v>538814.09</v>
      </c>
      <c r="P172" s="8">
        <f>_xlfn.XLOOKUP($A172,'SQL extract'!$B$2:$B$365,'SQL extract'!$F$2:$F$365,0)</f>
        <v>538814.09</v>
      </c>
      <c r="Q172" s="10">
        <f t="shared" si="11"/>
        <v>0</v>
      </c>
      <c r="R172" s="5">
        <v>0</v>
      </c>
      <c r="S172" s="5">
        <v>0</v>
      </c>
      <c r="T172" s="5">
        <v>0</v>
      </c>
      <c r="U172" s="5">
        <v>148329.4</v>
      </c>
      <c r="V172" s="5">
        <v>-148329.4</v>
      </c>
      <c r="W172" s="5">
        <v>27.3489</v>
      </c>
      <c r="X172" s="4"/>
      <c r="Y172" s="4" t="s">
        <v>392</v>
      </c>
      <c r="Z172" s="4" t="s">
        <v>484</v>
      </c>
    </row>
    <row r="173" spans="1:26" hidden="1" x14ac:dyDescent="0.25">
      <c r="A173" s="4" t="s">
        <v>227</v>
      </c>
      <c r="B173" s="4" t="s">
        <v>627</v>
      </c>
      <c r="C173" s="4" t="s">
        <v>390</v>
      </c>
      <c r="D173" s="9">
        <v>725671</v>
      </c>
      <c r="E173" s="8">
        <f>_xlfn.XLOOKUP($A173,'SQL extract'!$B$2:$B$365,'SQL extract'!$C$2:$C$365,0)</f>
        <v>725671</v>
      </c>
      <c r="F173" s="6">
        <f t="shared" si="8"/>
        <v>0</v>
      </c>
      <c r="G173" s="9">
        <v>538134.76</v>
      </c>
      <c r="H173" s="8">
        <f>_xlfn.XLOOKUP($A173,'SQL extract'!$B$2:$B$365,'SQL extract'!$D$2:$D$365,0)</f>
        <v>538134.76</v>
      </c>
      <c r="I173" s="10">
        <f t="shared" si="9"/>
        <v>0</v>
      </c>
      <c r="J173" s="5">
        <v>269186</v>
      </c>
      <c r="K173" s="9">
        <v>0</v>
      </c>
      <c r="L173" s="8">
        <f>_xlfn.XLOOKUP($A173,'SQL extract'!$B$2:$B$365,'SQL extract'!$E$2:$E$365,0)</f>
        <v>0</v>
      </c>
      <c r="M173" s="10">
        <f t="shared" si="10"/>
        <v>0</v>
      </c>
      <c r="N173" s="5">
        <v>269186</v>
      </c>
      <c r="O173" s="9">
        <v>538134.76</v>
      </c>
      <c r="P173" s="8">
        <f>_xlfn.XLOOKUP($A173,'SQL extract'!$B$2:$B$365,'SQL extract'!$F$2:$F$365,0)</f>
        <v>538134.76</v>
      </c>
      <c r="Q173" s="10">
        <f t="shared" si="11"/>
        <v>0</v>
      </c>
      <c r="R173" s="5">
        <v>0</v>
      </c>
      <c r="S173" s="5">
        <v>0</v>
      </c>
      <c r="T173" s="5">
        <v>0</v>
      </c>
      <c r="U173" s="5">
        <v>100123.6</v>
      </c>
      <c r="V173" s="5">
        <v>-100123.6</v>
      </c>
      <c r="W173" s="5">
        <v>25.8431</v>
      </c>
      <c r="X173" s="4"/>
      <c r="Y173" s="4" t="s">
        <v>420</v>
      </c>
      <c r="Z173" s="4" t="s">
        <v>476</v>
      </c>
    </row>
    <row r="174" spans="1:26" hidden="1" x14ac:dyDescent="0.25">
      <c r="A174" s="4" t="s">
        <v>245</v>
      </c>
      <c r="B174" s="4" t="s">
        <v>628</v>
      </c>
      <c r="C174" s="4" t="s">
        <v>390</v>
      </c>
      <c r="D174" s="9">
        <v>689898</v>
      </c>
      <c r="E174" s="8">
        <f>_xlfn.XLOOKUP($A174,'SQL extract'!$B$2:$B$365,'SQL extract'!$C$2:$C$365,0)</f>
        <v>689898</v>
      </c>
      <c r="F174" s="6">
        <f t="shared" si="8"/>
        <v>0</v>
      </c>
      <c r="G174" s="9">
        <v>536445.78</v>
      </c>
      <c r="H174" s="8">
        <f>_xlfn.XLOOKUP($A174,'SQL extract'!$B$2:$B$365,'SQL extract'!$D$2:$D$365,0)</f>
        <v>536445.78</v>
      </c>
      <c r="I174" s="10">
        <f t="shared" si="9"/>
        <v>0</v>
      </c>
      <c r="J174" s="5">
        <v>268408.75</v>
      </c>
      <c r="K174" s="9">
        <v>600</v>
      </c>
      <c r="L174" s="8">
        <f>_xlfn.XLOOKUP($A174,'SQL extract'!$B$2:$B$365,'SQL extract'!$E$2:$E$365,0)</f>
        <v>600</v>
      </c>
      <c r="M174" s="10">
        <f t="shared" si="10"/>
        <v>0</v>
      </c>
      <c r="N174" s="5">
        <v>269008.75</v>
      </c>
      <c r="O174" s="9">
        <v>536445.78</v>
      </c>
      <c r="P174" s="8">
        <f>_xlfn.XLOOKUP($A174,'SQL extract'!$B$2:$B$365,'SQL extract'!$F$2:$F$365,0)</f>
        <v>536445.78</v>
      </c>
      <c r="Q174" s="10">
        <f t="shared" si="11"/>
        <v>0</v>
      </c>
      <c r="R174" s="5">
        <v>0</v>
      </c>
      <c r="S174" s="5">
        <v>0.1118</v>
      </c>
      <c r="T174" s="5">
        <v>771.30596400000002</v>
      </c>
      <c r="U174" s="5">
        <v>93940.6</v>
      </c>
      <c r="V174" s="5">
        <v>-93169.293999999994</v>
      </c>
      <c r="W174" s="5">
        <v>22.242699999999999</v>
      </c>
      <c r="X174" s="4"/>
      <c r="Y174" s="4" t="s">
        <v>420</v>
      </c>
      <c r="Z174" s="4" t="s">
        <v>476</v>
      </c>
    </row>
    <row r="175" spans="1:26" hidden="1" x14ac:dyDescent="0.25">
      <c r="A175" s="4" t="s">
        <v>39</v>
      </c>
      <c r="B175" s="4" t="s">
        <v>629</v>
      </c>
      <c r="C175" s="4" t="s">
        <v>390</v>
      </c>
      <c r="D175" s="9">
        <v>838827.33</v>
      </c>
      <c r="E175" s="8">
        <f>_xlfn.XLOOKUP($A175,'SQL extract'!$B$2:$B$365,'SQL extract'!$C$2:$C$365,0)</f>
        <v>838827.33</v>
      </c>
      <c r="F175" s="6">
        <f t="shared" si="8"/>
        <v>0</v>
      </c>
      <c r="G175" s="9">
        <v>534819.88</v>
      </c>
      <c r="H175" s="8">
        <f>_xlfn.XLOOKUP($A175,'SQL extract'!$B$2:$B$365,'SQL extract'!$D$2:$D$365,0)</f>
        <v>534819.88</v>
      </c>
      <c r="I175" s="10">
        <f t="shared" si="9"/>
        <v>0</v>
      </c>
      <c r="J175" s="5">
        <v>525713.11</v>
      </c>
      <c r="K175" s="9">
        <v>535941.01</v>
      </c>
      <c r="L175" s="8">
        <f>_xlfn.XLOOKUP($A175,'SQL extract'!$B$2:$B$365,'SQL extract'!$E$2:$E$365,0)</f>
        <v>535941.01</v>
      </c>
      <c r="M175" s="10">
        <f t="shared" si="10"/>
        <v>0</v>
      </c>
      <c r="N175" s="5">
        <v>535941.01</v>
      </c>
      <c r="O175" s="9">
        <v>535941.01</v>
      </c>
      <c r="P175" s="8">
        <f>_xlfn.XLOOKUP($A175,'SQL extract'!$B$2:$B$365,'SQL extract'!$F$2:$F$365,0)</f>
        <v>535941.01</v>
      </c>
      <c r="Q175" s="10">
        <f t="shared" si="11"/>
        <v>0</v>
      </c>
      <c r="R175" s="5">
        <v>0</v>
      </c>
      <c r="S175" s="5">
        <v>100</v>
      </c>
      <c r="T175" s="5">
        <v>838827.33</v>
      </c>
      <c r="U175" s="5">
        <v>815318.13</v>
      </c>
      <c r="V175" s="5">
        <v>23509.200000000001</v>
      </c>
      <c r="W175" s="5">
        <v>36.1083</v>
      </c>
      <c r="X175" s="4" t="s">
        <v>630</v>
      </c>
      <c r="Y175" s="4" t="s">
        <v>405</v>
      </c>
      <c r="Z175" s="4" t="s">
        <v>631</v>
      </c>
    </row>
    <row r="176" spans="1:26" hidden="1" x14ac:dyDescent="0.25">
      <c r="A176" s="2" t="s">
        <v>129</v>
      </c>
      <c r="B176" s="2" t="s">
        <v>632</v>
      </c>
      <c r="C176" s="2" t="s">
        <v>390</v>
      </c>
      <c r="D176" s="7">
        <v>1027151.5</v>
      </c>
      <c r="E176" s="8">
        <f>_xlfn.XLOOKUP($A176,'SQL extract'!$B$2:$B$365,'SQL extract'!$C$2:$C$365,0)</f>
        <v>1027151.5</v>
      </c>
      <c r="F176" s="6">
        <f t="shared" si="8"/>
        <v>0</v>
      </c>
      <c r="G176" s="7">
        <v>739425.63</v>
      </c>
      <c r="H176" s="8">
        <f>_xlfn.XLOOKUP($A176,'SQL extract'!$B$2:$B$365,'SQL extract'!$D$2:$D$365,0)</f>
        <v>739425.63</v>
      </c>
      <c r="I176" s="10">
        <f t="shared" si="9"/>
        <v>0</v>
      </c>
      <c r="J176" s="3">
        <v>379582.74</v>
      </c>
      <c r="K176" s="7">
        <v>533135.98</v>
      </c>
      <c r="L176" s="8">
        <f>_xlfn.XLOOKUP($A176,'SQL extract'!$B$2:$B$365,'SQL extract'!$E$2:$E$365,0)</f>
        <v>533135.98</v>
      </c>
      <c r="M176" s="10">
        <f t="shared" si="10"/>
        <v>0</v>
      </c>
      <c r="N176" s="3">
        <v>535294.9</v>
      </c>
      <c r="O176" s="7">
        <v>535294.9</v>
      </c>
      <c r="P176" s="8">
        <f>_xlfn.XLOOKUP($A176,'SQL extract'!$B$2:$B$365,'SQL extract'!$F$2:$F$365,0)</f>
        <v>535294.9</v>
      </c>
      <c r="Q176" s="10">
        <f t="shared" si="11"/>
        <v>0</v>
      </c>
      <c r="R176" s="3">
        <v>-204130.73</v>
      </c>
      <c r="S176" s="3">
        <v>99.596599999999995</v>
      </c>
      <c r="T176" s="3">
        <v>1023007.970849</v>
      </c>
      <c r="U176" s="3">
        <v>1027151.5</v>
      </c>
      <c r="V176" s="3">
        <v>-4143.5290000000005</v>
      </c>
      <c r="W176" s="3">
        <v>47.885399999999997</v>
      </c>
      <c r="X176" s="2" t="s">
        <v>436</v>
      </c>
      <c r="Y176" s="2" t="s">
        <v>420</v>
      </c>
      <c r="Z176" s="2" t="s">
        <v>410</v>
      </c>
    </row>
    <row r="177" spans="1:26" hidden="1" x14ac:dyDescent="0.25">
      <c r="A177" s="2" t="s">
        <v>339</v>
      </c>
      <c r="B177" s="2" t="s">
        <v>633</v>
      </c>
      <c r="C177" s="2" t="s">
        <v>395</v>
      </c>
      <c r="D177" s="7">
        <v>652250</v>
      </c>
      <c r="E177" s="8">
        <f>_xlfn.XLOOKUP($A177,'SQL extract'!$B$2:$B$365,'SQL extract'!$C$2:$C$365,0)</f>
        <v>652250</v>
      </c>
      <c r="F177" s="6">
        <f t="shared" si="8"/>
        <v>0</v>
      </c>
      <c r="G177" s="7">
        <v>529960.23</v>
      </c>
      <c r="H177" s="8">
        <f>_xlfn.XLOOKUP($A177,'SQL extract'!$B$2:$B$365,'SQL extract'!$D$2:$D$365,0)</f>
        <v>529960.23</v>
      </c>
      <c r="I177" s="10">
        <f t="shared" si="9"/>
        <v>0</v>
      </c>
      <c r="J177" s="3">
        <v>445016.68</v>
      </c>
      <c r="K177" s="7">
        <v>247568.17</v>
      </c>
      <c r="L177" s="8">
        <f>_xlfn.XLOOKUP($A177,'SQL extract'!$B$2:$B$365,'SQL extract'!$E$2:$E$365,0)</f>
        <v>247568.17</v>
      </c>
      <c r="M177" s="10">
        <f t="shared" si="10"/>
        <v>0</v>
      </c>
      <c r="N177" s="3">
        <v>516591.05</v>
      </c>
      <c r="O177" s="7">
        <v>523572.23</v>
      </c>
      <c r="P177" s="8">
        <f>_xlfn.XLOOKUP($A177,'SQL extract'!$B$2:$B$365,'SQL extract'!$F$2:$F$365,0)</f>
        <v>523572.23</v>
      </c>
      <c r="Q177" s="10">
        <f t="shared" si="11"/>
        <v>0</v>
      </c>
      <c r="R177" s="3">
        <v>-6388</v>
      </c>
      <c r="S177" s="3">
        <v>47.284399999999998</v>
      </c>
      <c r="T177" s="3">
        <v>308412.49900000001</v>
      </c>
      <c r="U177" s="3">
        <v>130450</v>
      </c>
      <c r="V177" s="3">
        <v>177962.49900000001</v>
      </c>
      <c r="W177" s="3">
        <v>19.728200000000001</v>
      </c>
      <c r="X177" s="2"/>
      <c r="Y177" s="2" t="s">
        <v>634</v>
      </c>
      <c r="Z177" s="2" t="s">
        <v>635</v>
      </c>
    </row>
    <row r="178" spans="1:26" hidden="1" x14ac:dyDescent="0.25">
      <c r="A178" s="4" t="s">
        <v>334</v>
      </c>
      <c r="B178" s="4" t="s">
        <v>636</v>
      </c>
      <c r="C178" s="4" t="s">
        <v>390</v>
      </c>
      <c r="D178" s="9">
        <v>670572</v>
      </c>
      <c r="E178" s="8">
        <f>_xlfn.XLOOKUP($A178,'SQL extract'!$B$2:$B$365,'SQL extract'!$C$2:$C$365,0)</f>
        <v>670572</v>
      </c>
      <c r="F178" s="6">
        <f t="shared" si="8"/>
        <v>0</v>
      </c>
      <c r="G178" s="9">
        <v>499260.65</v>
      </c>
      <c r="H178" s="8">
        <f>_xlfn.XLOOKUP($A178,'SQL extract'!$B$2:$B$365,'SQL extract'!$D$2:$D$365,0)</f>
        <v>499260.65</v>
      </c>
      <c r="I178" s="10">
        <f t="shared" si="9"/>
        <v>0</v>
      </c>
      <c r="J178" s="5">
        <v>0</v>
      </c>
      <c r="K178" s="9">
        <v>0</v>
      </c>
      <c r="L178" s="8">
        <f>_xlfn.XLOOKUP($A178,'SQL extract'!$B$2:$B$365,'SQL extract'!$E$2:$E$365,0)</f>
        <v>0</v>
      </c>
      <c r="M178" s="10">
        <f t="shared" si="10"/>
        <v>0</v>
      </c>
      <c r="N178" s="5">
        <v>0</v>
      </c>
      <c r="O178" s="9">
        <v>499260.65</v>
      </c>
      <c r="P178" s="8">
        <f>_xlfn.XLOOKUP($A178,'SQL extract'!$B$2:$B$365,'SQL extract'!$F$2:$F$365,0)</f>
        <v>499260.65</v>
      </c>
      <c r="Q178" s="10">
        <f t="shared" si="11"/>
        <v>0</v>
      </c>
      <c r="R178" s="5">
        <v>0</v>
      </c>
      <c r="S178" s="5">
        <v>0</v>
      </c>
      <c r="T178" s="5">
        <v>0</v>
      </c>
      <c r="U178" s="5">
        <v>83061.3</v>
      </c>
      <c r="V178" s="5">
        <v>-83061.3</v>
      </c>
      <c r="W178" s="5">
        <v>25.547000000000001</v>
      </c>
      <c r="X178" s="4"/>
      <c r="Y178" s="4" t="s">
        <v>453</v>
      </c>
      <c r="Z178" s="4" t="s">
        <v>410</v>
      </c>
    </row>
    <row r="179" spans="1:26" hidden="1" x14ac:dyDescent="0.25">
      <c r="A179" s="4" t="s">
        <v>253</v>
      </c>
      <c r="B179" s="4" t="s">
        <v>637</v>
      </c>
      <c r="C179" s="4" t="s">
        <v>390</v>
      </c>
      <c r="D179" s="9">
        <v>620027</v>
      </c>
      <c r="E179" s="8">
        <f>_xlfn.XLOOKUP($A179,'SQL extract'!$B$2:$B$365,'SQL extract'!$C$2:$C$365,0)</f>
        <v>620027</v>
      </c>
      <c r="F179" s="6">
        <f t="shared" si="8"/>
        <v>0</v>
      </c>
      <c r="G179" s="9">
        <v>486244.16</v>
      </c>
      <c r="H179" s="8">
        <f>_xlfn.XLOOKUP($A179,'SQL extract'!$B$2:$B$365,'SQL extract'!$D$2:$D$365,0)</f>
        <v>486244.16</v>
      </c>
      <c r="I179" s="10">
        <f t="shared" si="9"/>
        <v>0</v>
      </c>
      <c r="J179" s="5">
        <v>218180.19</v>
      </c>
      <c r="K179" s="9">
        <v>137098.06</v>
      </c>
      <c r="L179" s="8">
        <f>_xlfn.XLOOKUP($A179,'SQL extract'!$B$2:$B$365,'SQL extract'!$E$2:$E$365,0)</f>
        <v>137098.06</v>
      </c>
      <c r="M179" s="10">
        <f t="shared" si="10"/>
        <v>0</v>
      </c>
      <c r="N179" s="5">
        <v>296543.26</v>
      </c>
      <c r="O179" s="9">
        <v>486244.16</v>
      </c>
      <c r="P179" s="8">
        <f>_xlfn.XLOOKUP($A179,'SQL extract'!$B$2:$B$365,'SQL extract'!$F$2:$F$365,0)</f>
        <v>486244.16</v>
      </c>
      <c r="Q179" s="10">
        <f t="shared" si="11"/>
        <v>0</v>
      </c>
      <c r="R179" s="5">
        <v>0</v>
      </c>
      <c r="S179" s="5">
        <v>28.1953</v>
      </c>
      <c r="T179" s="5">
        <v>174818.47273099999</v>
      </c>
      <c r="U179" s="5">
        <v>620027</v>
      </c>
      <c r="V179" s="5">
        <v>-445208.527</v>
      </c>
      <c r="W179" s="5">
        <v>21.576899999999998</v>
      </c>
      <c r="X179" s="4"/>
      <c r="Y179" s="4" t="s">
        <v>392</v>
      </c>
      <c r="Z179" s="4" t="s">
        <v>454</v>
      </c>
    </row>
    <row r="180" spans="1:26" hidden="1" x14ac:dyDescent="0.25">
      <c r="A180" s="2" t="s">
        <v>244</v>
      </c>
      <c r="B180" s="2" t="s">
        <v>638</v>
      </c>
      <c r="C180" s="2" t="s">
        <v>390</v>
      </c>
      <c r="D180" s="7">
        <v>721829.4</v>
      </c>
      <c r="E180" s="8">
        <f>_xlfn.XLOOKUP($A180,'SQL extract'!$B$2:$B$365,'SQL extract'!$C$2:$C$365,0)</f>
        <v>721829.4</v>
      </c>
      <c r="F180" s="6">
        <f t="shared" si="8"/>
        <v>0</v>
      </c>
      <c r="G180" s="7">
        <v>515216.3</v>
      </c>
      <c r="H180" s="8">
        <f>_xlfn.XLOOKUP($A180,'SQL extract'!$B$2:$B$365,'SQL extract'!$D$2:$D$365,0)</f>
        <v>515216.3</v>
      </c>
      <c r="I180" s="10">
        <f t="shared" si="9"/>
        <v>0</v>
      </c>
      <c r="J180" s="3">
        <v>64221.69</v>
      </c>
      <c r="K180" s="7">
        <v>419409.66</v>
      </c>
      <c r="L180" s="8">
        <f>_xlfn.XLOOKUP($A180,'SQL extract'!$B$2:$B$365,'SQL extract'!$E$2:$E$365,0)</f>
        <v>419409.66</v>
      </c>
      <c r="M180" s="10">
        <f t="shared" si="10"/>
        <v>0</v>
      </c>
      <c r="N180" s="3">
        <v>420164.43</v>
      </c>
      <c r="O180" s="7">
        <v>475466.9</v>
      </c>
      <c r="P180" s="8">
        <f>_xlfn.XLOOKUP($A180,'SQL extract'!$B$2:$B$365,'SQL extract'!$F$2:$F$365,0)</f>
        <v>475466.9</v>
      </c>
      <c r="Q180" s="10">
        <f t="shared" si="11"/>
        <v>0</v>
      </c>
      <c r="R180" s="3">
        <v>-39749.4</v>
      </c>
      <c r="S180" s="3">
        <v>88.21</v>
      </c>
      <c r="T180" s="3">
        <v>636725.71374000004</v>
      </c>
      <c r="U180" s="3">
        <v>721829.4</v>
      </c>
      <c r="V180" s="3">
        <v>-85103.686000000002</v>
      </c>
      <c r="W180" s="3">
        <v>34.130200000000002</v>
      </c>
      <c r="X180" s="2"/>
      <c r="Y180" s="2" t="s">
        <v>420</v>
      </c>
      <c r="Z180" s="2" t="s">
        <v>542</v>
      </c>
    </row>
    <row r="181" spans="1:26" hidden="1" x14ac:dyDescent="0.25">
      <c r="A181" s="4" t="s">
        <v>209</v>
      </c>
      <c r="B181" s="4" t="s">
        <v>639</v>
      </c>
      <c r="C181" s="4" t="s">
        <v>390</v>
      </c>
      <c r="D181" s="9">
        <v>640438</v>
      </c>
      <c r="E181" s="8">
        <f>_xlfn.XLOOKUP($A181,'SQL extract'!$B$2:$B$365,'SQL extract'!$C$2:$C$365,0)</f>
        <v>640438</v>
      </c>
      <c r="F181" s="6">
        <f t="shared" si="8"/>
        <v>0</v>
      </c>
      <c r="G181" s="9">
        <v>467378.62</v>
      </c>
      <c r="H181" s="8">
        <f>_xlfn.XLOOKUP($A181,'SQL extract'!$B$2:$B$365,'SQL extract'!$D$2:$D$365,0)</f>
        <v>467378.62</v>
      </c>
      <c r="I181" s="10">
        <f t="shared" si="9"/>
        <v>0</v>
      </c>
      <c r="J181" s="5">
        <v>196325.71</v>
      </c>
      <c r="K181" s="9">
        <v>260</v>
      </c>
      <c r="L181" s="8">
        <f>_xlfn.XLOOKUP($A181,'SQL extract'!$B$2:$B$365,'SQL extract'!$E$2:$E$365,0)</f>
        <v>260</v>
      </c>
      <c r="M181" s="10">
        <f t="shared" si="10"/>
        <v>0</v>
      </c>
      <c r="N181" s="5">
        <v>196286.54</v>
      </c>
      <c r="O181" s="9">
        <v>467378.62</v>
      </c>
      <c r="P181" s="8">
        <f>_xlfn.XLOOKUP($A181,'SQL extract'!$B$2:$B$365,'SQL extract'!$F$2:$F$365,0)</f>
        <v>467378.62</v>
      </c>
      <c r="Q181" s="10">
        <f t="shared" si="11"/>
        <v>0</v>
      </c>
      <c r="R181" s="5">
        <v>0</v>
      </c>
      <c r="S181" s="5">
        <v>5.5599999999999997E-2</v>
      </c>
      <c r="T181" s="5">
        <v>356.083528</v>
      </c>
      <c r="U181" s="5">
        <v>77773.5</v>
      </c>
      <c r="V181" s="5">
        <v>-77417.415999999997</v>
      </c>
      <c r="W181" s="5">
        <v>27.021999999999998</v>
      </c>
      <c r="X181" s="4" t="s">
        <v>391</v>
      </c>
      <c r="Y181" s="4" t="s">
        <v>420</v>
      </c>
      <c r="Z181" s="4" t="s">
        <v>410</v>
      </c>
    </row>
    <row r="182" spans="1:26" hidden="1" x14ac:dyDescent="0.25">
      <c r="A182" s="4" t="s">
        <v>318</v>
      </c>
      <c r="B182" s="4" t="s">
        <v>640</v>
      </c>
      <c r="C182" s="4" t="s">
        <v>390</v>
      </c>
      <c r="D182" s="9">
        <v>639435</v>
      </c>
      <c r="E182" s="8">
        <f>_xlfn.XLOOKUP($A182,'SQL extract'!$B$2:$B$365,'SQL extract'!$C$2:$C$365,0)</f>
        <v>639435</v>
      </c>
      <c r="F182" s="6">
        <f t="shared" si="8"/>
        <v>0</v>
      </c>
      <c r="G182" s="9">
        <v>464248.71</v>
      </c>
      <c r="H182" s="8">
        <f>_xlfn.XLOOKUP($A182,'SQL extract'!$B$2:$B$365,'SQL extract'!$D$2:$D$365,0)</f>
        <v>464248.71</v>
      </c>
      <c r="I182" s="10">
        <f t="shared" si="9"/>
        <v>0</v>
      </c>
      <c r="J182" s="5">
        <v>0</v>
      </c>
      <c r="K182" s="9">
        <v>0</v>
      </c>
      <c r="L182" s="8">
        <f>_xlfn.XLOOKUP($A182,'SQL extract'!$B$2:$B$365,'SQL extract'!$E$2:$E$365,0)</f>
        <v>0</v>
      </c>
      <c r="M182" s="10">
        <f t="shared" si="10"/>
        <v>0</v>
      </c>
      <c r="N182" s="5">
        <v>0</v>
      </c>
      <c r="O182" s="9">
        <v>464248.71</v>
      </c>
      <c r="P182" s="8">
        <f>_xlfn.XLOOKUP($A182,'SQL extract'!$B$2:$B$365,'SQL extract'!$F$2:$F$365,0)</f>
        <v>464248.71</v>
      </c>
      <c r="Q182" s="10">
        <f t="shared" si="11"/>
        <v>0</v>
      </c>
      <c r="R182" s="5">
        <v>0</v>
      </c>
      <c r="S182" s="5">
        <v>0</v>
      </c>
      <c r="T182" s="5">
        <v>0</v>
      </c>
      <c r="U182" s="5">
        <v>127887</v>
      </c>
      <c r="V182" s="5">
        <v>-127887</v>
      </c>
      <c r="W182" s="5">
        <v>27.396999999999998</v>
      </c>
      <c r="X182" s="4"/>
      <c r="Y182" s="4" t="s">
        <v>392</v>
      </c>
      <c r="Z182" s="4" t="s">
        <v>484</v>
      </c>
    </row>
    <row r="183" spans="1:26" hidden="1" x14ac:dyDescent="0.25">
      <c r="A183" s="2" t="s">
        <v>191</v>
      </c>
      <c r="B183" s="2" t="s">
        <v>641</v>
      </c>
      <c r="C183" s="2" t="s">
        <v>395</v>
      </c>
      <c r="D183" s="7">
        <v>603601</v>
      </c>
      <c r="E183" s="8">
        <f>_xlfn.XLOOKUP($A183,'SQL extract'!$B$2:$B$365,'SQL extract'!$C$2:$C$365,0)</f>
        <v>603601</v>
      </c>
      <c r="F183" s="6">
        <f t="shared" si="8"/>
        <v>0</v>
      </c>
      <c r="G183" s="7">
        <v>465050.82</v>
      </c>
      <c r="H183" s="8">
        <f>_xlfn.XLOOKUP($A183,'SQL extract'!$B$2:$B$365,'SQL extract'!$D$2:$D$365,0)</f>
        <v>465050.82</v>
      </c>
      <c r="I183" s="10">
        <f t="shared" si="9"/>
        <v>0</v>
      </c>
      <c r="J183" s="3">
        <v>460028.27</v>
      </c>
      <c r="K183" s="7">
        <v>462155.51</v>
      </c>
      <c r="L183" s="8">
        <f>_xlfn.XLOOKUP($A183,'SQL extract'!$B$2:$B$365,'SQL extract'!$E$2:$E$365,0)</f>
        <v>462155.51</v>
      </c>
      <c r="M183" s="10">
        <f t="shared" si="10"/>
        <v>0</v>
      </c>
      <c r="N183" s="3">
        <v>462155.51</v>
      </c>
      <c r="O183" s="7">
        <v>462155.51</v>
      </c>
      <c r="P183" s="8">
        <f>_xlfn.XLOOKUP($A183,'SQL extract'!$B$2:$B$365,'SQL extract'!$F$2:$F$365,0)</f>
        <v>462155.51</v>
      </c>
      <c r="Q183" s="10">
        <f t="shared" si="11"/>
        <v>0</v>
      </c>
      <c r="R183" s="3">
        <v>-2895.31</v>
      </c>
      <c r="S183" s="3">
        <v>100</v>
      </c>
      <c r="T183" s="3">
        <v>603601</v>
      </c>
      <c r="U183" s="3">
        <v>603601</v>
      </c>
      <c r="V183" s="3">
        <v>0</v>
      </c>
      <c r="W183" s="3">
        <v>23.433599999999998</v>
      </c>
      <c r="X183" s="2" t="s">
        <v>404</v>
      </c>
      <c r="Y183" s="2" t="s">
        <v>392</v>
      </c>
      <c r="Z183" s="2" t="s">
        <v>410</v>
      </c>
    </row>
    <row r="184" spans="1:26" hidden="1" x14ac:dyDescent="0.25">
      <c r="A184" s="4" t="s">
        <v>113</v>
      </c>
      <c r="B184" s="4" t="s">
        <v>642</v>
      </c>
      <c r="C184" s="4" t="s">
        <v>390</v>
      </c>
      <c r="D184" s="9">
        <v>623322</v>
      </c>
      <c r="E184" s="8">
        <f>_xlfn.XLOOKUP($A184,'SQL extract'!$B$2:$B$365,'SQL extract'!$C$2:$C$365,0)</f>
        <v>623322</v>
      </c>
      <c r="F184" s="6">
        <f t="shared" si="8"/>
        <v>0</v>
      </c>
      <c r="G184" s="9">
        <v>444437.2</v>
      </c>
      <c r="H184" s="8">
        <f>_xlfn.XLOOKUP($A184,'SQL extract'!$B$2:$B$365,'SQL extract'!$D$2:$D$365,0)</f>
        <v>444437.2</v>
      </c>
      <c r="I184" s="10">
        <f t="shared" si="9"/>
        <v>0</v>
      </c>
      <c r="J184" s="5">
        <v>0</v>
      </c>
      <c r="K184" s="9">
        <v>0</v>
      </c>
      <c r="L184" s="8">
        <f>_xlfn.XLOOKUP($A184,'SQL extract'!$B$2:$B$365,'SQL extract'!$E$2:$E$365,0)</f>
        <v>0</v>
      </c>
      <c r="M184" s="10">
        <f t="shared" si="10"/>
        <v>0</v>
      </c>
      <c r="N184" s="5">
        <v>0</v>
      </c>
      <c r="O184" s="9">
        <v>444437.2</v>
      </c>
      <c r="P184" s="8">
        <f>_xlfn.XLOOKUP($A184,'SQL extract'!$B$2:$B$365,'SQL extract'!$F$2:$F$365,0)</f>
        <v>444437.2</v>
      </c>
      <c r="Q184" s="10">
        <f t="shared" si="11"/>
        <v>0</v>
      </c>
      <c r="R184" s="5">
        <v>0</v>
      </c>
      <c r="S184" s="5">
        <v>0</v>
      </c>
      <c r="T184" s="5">
        <v>0</v>
      </c>
      <c r="U184" s="5">
        <v>124664.4</v>
      </c>
      <c r="V184" s="5">
        <v>-124664.4</v>
      </c>
      <c r="W184" s="5">
        <v>28.698599999999999</v>
      </c>
      <c r="X184" s="4"/>
      <c r="Y184" s="4" t="s">
        <v>634</v>
      </c>
      <c r="Z184" s="4" t="s">
        <v>643</v>
      </c>
    </row>
    <row r="185" spans="1:26" hidden="1" x14ac:dyDescent="0.25">
      <c r="A185" s="2" t="s">
        <v>20</v>
      </c>
      <c r="B185" s="2" t="s">
        <v>644</v>
      </c>
      <c r="C185" s="2" t="s">
        <v>395</v>
      </c>
      <c r="D185" s="7">
        <v>1</v>
      </c>
      <c r="E185" s="8">
        <f>_xlfn.XLOOKUP($A185,'SQL extract'!$B$2:$B$365,'SQL extract'!$C$2:$C$365,0)</f>
        <v>1</v>
      </c>
      <c r="F185" s="6">
        <f t="shared" si="8"/>
        <v>0</v>
      </c>
      <c r="G185" s="7">
        <v>20253.79</v>
      </c>
      <c r="H185" s="8">
        <f>_xlfn.XLOOKUP($A185,'SQL extract'!$B$2:$B$365,'SQL extract'!$D$2:$D$365,0)</f>
        <v>20253.79</v>
      </c>
      <c r="I185" s="10">
        <f t="shared" si="9"/>
        <v>0</v>
      </c>
      <c r="J185" s="3">
        <v>87566.2</v>
      </c>
      <c r="K185" s="7">
        <v>432845.3</v>
      </c>
      <c r="L185" s="8">
        <f>_xlfn.XLOOKUP($A185,'SQL extract'!$B$2:$B$365,'SQL extract'!$E$2:$E$365,0)</f>
        <v>432845.3</v>
      </c>
      <c r="M185" s="10">
        <f t="shared" si="10"/>
        <v>0</v>
      </c>
      <c r="N185" s="3">
        <v>432845.3</v>
      </c>
      <c r="O185" s="7">
        <v>430643.48</v>
      </c>
      <c r="P185" s="8">
        <f>_xlfn.XLOOKUP($A185,'SQL extract'!$B$2:$B$365,'SQL extract'!$F$2:$F$365,0)</f>
        <v>430643.48</v>
      </c>
      <c r="Q185" s="10">
        <f t="shared" si="11"/>
        <v>0</v>
      </c>
      <c r="R185" s="3">
        <v>-2201.8200000000002</v>
      </c>
      <c r="S185" s="3">
        <v>100.5112</v>
      </c>
      <c r="T185" s="3">
        <v>1.005112</v>
      </c>
      <c r="U185" s="3"/>
      <c r="V185" s="3">
        <v>1.0049999999999999</v>
      </c>
      <c r="W185" s="3">
        <v>-43064248</v>
      </c>
      <c r="X185" s="2" t="s">
        <v>391</v>
      </c>
      <c r="Y185" s="2" t="s">
        <v>645</v>
      </c>
      <c r="Z185" s="2" t="s">
        <v>646</v>
      </c>
    </row>
    <row r="186" spans="1:26" hidden="1" x14ac:dyDescent="0.25">
      <c r="A186" s="2" t="s">
        <v>23</v>
      </c>
      <c r="B186" s="2" t="s">
        <v>647</v>
      </c>
      <c r="C186" s="2" t="s">
        <v>395</v>
      </c>
      <c r="D186" s="7">
        <v>1</v>
      </c>
      <c r="E186" s="8">
        <f>_xlfn.XLOOKUP($A186,'SQL extract'!$B$2:$B$365,'SQL extract'!$C$2:$C$365,0)</f>
        <v>1</v>
      </c>
      <c r="F186" s="6">
        <f t="shared" si="8"/>
        <v>0</v>
      </c>
      <c r="G186" s="7">
        <v>124100.83</v>
      </c>
      <c r="H186" s="8">
        <f>_xlfn.XLOOKUP($A186,'SQL extract'!$B$2:$B$365,'SQL extract'!$D$2:$D$365,0)</f>
        <v>124100.83</v>
      </c>
      <c r="I186" s="10">
        <f t="shared" si="9"/>
        <v>0</v>
      </c>
      <c r="J186" s="3">
        <v>152100.06</v>
      </c>
      <c r="K186" s="7">
        <v>421016.42</v>
      </c>
      <c r="L186" s="8">
        <f>_xlfn.XLOOKUP($A186,'SQL extract'!$B$2:$B$365,'SQL extract'!$E$2:$E$365,0)</f>
        <v>421016.42</v>
      </c>
      <c r="M186" s="10">
        <f t="shared" si="10"/>
        <v>0</v>
      </c>
      <c r="N186" s="3">
        <v>432292.05</v>
      </c>
      <c r="O186" s="7">
        <v>427707.82</v>
      </c>
      <c r="P186" s="8">
        <f>_xlfn.XLOOKUP($A186,'SQL extract'!$B$2:$B$365,'SQL extract'!$F$2:$F$365,0)</f>
        <v>427707.82</v>
      </c>
      <c r="Q186" s="10">
        <f t="shared" si="11"/>
        <v>0</v>
      </c>
      <c r="R186" s="3">
        <v>-4584.2299999999996</v>
      </c>
      <c r="S186" s="3">
        <v>98.435500000000005</v>
      </c>
      <c r="T186" s="3">
        <v>0.98435499999999998</v>
      </c>
      <c r="U186" s="3">
        <v>0</v>
      </c>
      <c r="V186" s="3">
        <v>0.98399999999999999</v>
      </c>
      <c r="W186" s="3">
        <v>-42770682</v>
      </c>
      <c r="X186" s="2" t="s">
        <v>391</v>
      </c>
      <c r="Y186" s="2" t="s">
        <v>648</v>
      </c>
      <c r="Z186" s="2" t="s">
        <v>413</v>
      </c>
    </row>
    <row r="187" spans="1:26" hidden="1" x14ac:dyDescent="0.25">
      <c r="A187" s="2" t="s">
        <v>180</v>
      </c>
      <c r="B187" s="2" t="s">
        <v>649</v>
      </c>
      <c r="C187" s="2" t="s">
        <v>444</v>
      </c>
      <c r="D187" s="7">
        <v>531506.51</v>
      </c>
      <c r="E187" s="8">
        <f>_xlfn.XLOOKUP($A187,'SQL extract'!$B$2:$B$365,'SQL extract'!$C$2:$C$365,0)</f>
        <v>531506.51</v>
      </c>
      <c r="F187" s="6">
        <f t="shared" si="8"/>
        <v>0</v>
      </c>
      <c r="G187" s="7">
        <v>482355.88</v>
      </c>
      <c r="H187" s="8">
        <f>_xlfn.XLOOKUP($A187,'SQL extract'!$B$2:$B$365,'SQL extract'!$D$2:$D$365,0)</f>
        <v>482355.88</v>
      </c>
      <c r="I187" s="10">
        <f t="shared" si="9"/>
        <v>0</v>
      </c>
      <c r="J187" s="3">
        <v>415302.56</v>
      </c>
      <c r="K187" s="7">
        <v>417565.05</v>
      </c>
      <c r="L187" s="8">
        <f>_xlfn.XLOOKUP($A187,'SQL extract'!$B$2:$B$365,'SQL extract'!$E$2:$E$365,0)</f>
        <v>417565.05</v>
      </c>
      <c r="M187" s="10">
        <f t="shared" si="10"/>
        <v>0</v>
      </c>
      <c r="N187" s="3">
        <v>417890.65</v>
      </c>
      <c r="O187" s="7">
        <v>417565.05</v>
      </c>
      <c r="P187" s="8">
        <f>_xlfn.XLOOKUP($A187,'SQL extract'!$B$2:$B$365,'SQL extract'!$F$2:$F$365,0)</f>
        <v>417565.05</v>
      </c>
      <c r="Q187" s="10">
        <f t="shared" si="11"/>
        <v>0</v>
      </c>
      <c r="R187" s="3">
        <v>-64790.83</v>
      </c>
      <c r="S187" s="3">
        <v>100</v>
      </c>
      <c r="T187" s="3">
        <v>531506.51</v>
      </c>
      <c r="U187" s="3">
        <v>531506.51</v>
      </c>
      <c r="V187" s="3">
        <v>0</v>
      </c>
      <c r="W187" s="3">
        <v>21.4374</v>
      </c>
      <c r="X187" s="2" t="s">
        <v>436</v>
      </c>
      <c r="Y187" s="2" t="s">
        <v>453</v>
      </c>
      <c r="Z187" s="2" t="s">
        <v>410</v>
      </c>
    </row>
    <row r="188" spans="1:26" hidden="1" x14ac:dyDescent="0.25">
      <c r="A188" s="4" t="s">
        <v>216</v>
      </c>
      <c r="B188" s="4" t="s">
        <v>650</v>
      </c>
      <c r="C188" s="4" t="s">
        <v>390</v>
      </c>
      <c r="D188" s="9">
        <v>549453</v>
      </c>
      <c r="E188" s="8">
        <f>_xlfn.XLOOKUP($A188,'SQL extract'!$B$2:$B$365,'SQL extract'!$C$2:$C$365,0)</f>
        <v>549453</v>
      </c>
      <c r="F188" s="6">
        <f t="shared" si="8"/>
        <v>0</v>
      </c>
      <c r="G188" s="9">
        <v>392117.04</v>
      </c>
      <c r="H188" s="8">
        <f>_xlfn.XLOOKUP($A188,'SQL extract'!$B$2:$B$365,'SQL extract'!$D$2:$D$365,0)</f>
        <v>392117.04</v>
      </c>
      <c r="I188" s="10">
        <f t="shared" si="9"/>
        <v>0</v>
      </c>
      <c r="J188" s="5">
        <v>203006.81</v>
      </c>
      <c r="K188" s="9">
        <v>174477.89</v>
      </c>
      <c r="L188" s="8">
        <f>_xlfn.XLOOKUP($A188,'SQL extract'!$B$2:$B$365,'SQL extract'!$E$2:$E$365,0)</f>
        <v>174477.89</v>
      </c>
      <c r="M188" s="10">
        <f t="shared" si="10"/>
        <v>0</v>
      </c>
      <c r="N188" s="5">
        <v>214919.7</v>
      </c>
      <c r="O188" s="9">
        <v>392117.04</v>
      </c>
      <c r="P188" s="8">
        <f>_xlfn.XLOOKUP($A188,'SQL extract'!$B$2:$B$365,'SQL extract'!$F$2:$F$365,0)</f>
        <v>392117.04</v>
      </c>
      <c r="Q188" s="10">
        <f t="shared" si="11"/>
        <v>0</v>
      </c>
      <c r="R188" s="5">
        <v>0</v>
      </c>
      <c r="S188" s="5">
        <v>44.496299999999998</v>
      </c>
      <c r="T188" s="5">
        <v>244486.25523899999</v>
      </c>
      <c r="U188" s="5">
        <v>380949.1</v>
      </c>
      <c r="V188" s="5">
        <v>-136462.845</v>
      </c>
      <c r="W188" s="5">
        <v>28.635000000000002</v>
      </c>
      <c r="X188" s="4" t="s">
        <v>519</v>
      </c>
      <c r="Y188" s="4" t="s">
        <v>453</v>
      </c>
      <c r="Z188" s="4" t="s">
        <v>439</v>
      </c>
    </row>
    <row r="189" spans="1:26" hidden="1" x14ac:dyDescent="0.25">
      <c r="A189" s="4" t="s">
        <v>65</v>
      </c>
      <c r="B189" s="4" t="s">
        <v>651</v>
      </c>
      <c r="C189" s="4" t="s">
        <v>390</v>
      </c>
      <c r="D189" s="9">
        <v>525656</v>
      </c>
      <c r="E189" s="8">
        <f>_xlfn.XLOOKUP($A189,'SQL extract'!$B$2:$B$365,'SQL extract'!$C$2:$C$365,0)</f>
        <v>525656</v>
      </c>
      <c r="F189" s="6">
        <f t="shared" si="8"/>
        <v>0</v>
      </c>
      <c r="G189" s="9">
        <v>390253.06</v>
      </c>
      <c r="H189" s="8">
        <f>_xlfn.XLOOKUP($A189,'SQL extract'!$B$2:$B$365,'SQL extract'!$D$2:$D$365,0)</f>
        <v>390253.06</v>
      </c>
      <c r="I189" s="10">
        <f t="shared" si="9"/>
        <v>0</v>
      </c>
      <c r="J189" s="5">
        <v>102989.18</v>
      </c>
      <c r="K189" s="9">
        <v>2780.06</v>
      </c>
      <c r="L189" s="8">
        <f>_xlfn.XLOOKUP($A189,'SQL extract'!$B$2:$B$365,'SQL extract'!$E$2:$E$365,0)</f>
        <v>2780.06</v>
      </c>
      <c r="M189" s="10">
        <f t="shared" si="10"/>
        <v>0</v>
      </c>
      <c r="N189" s="5">
        <v>103389.18</v>
      </c>
      <c r="O189" s="9">
        <v>390253.06</v>
      </c>
      <c r="P189" s="8">
        <f>_xlfn.XLOOKUP($A189,'SQL extract'!$B$2:$B$365,'SQL extract'!$F$2:$F$365,0)</f>
        <v>390253.06</v>
      </c>
      <c r="Q189" s="10">
        <f t="shared" si="11"/>
        <v>0</v>
      </c>
      <c r="R189" s="5">
        <v>0</v>
      </c>
      <c r="S189" s="5">
        <v>0.71230000000000004</v>
      </c>
      <c r="T189" s="5">
        <v>3744.2476879999999</v>
      </c>
      <c r="U189" s="5">
        <v>2780.06</v>
      </c>
      <c r="V189" s="5">
        <v>964.18799999999999</v>
      </c>
      <c r="W189" s="5">
        <v>25.758800000000001</v>
      </c>
      <c r="X189" s="4" t="s">
        <v>519</v>
      </c>
      <c r="Y189" s="4" t="s">
        <v>453</v>
      </c>
      <c r="Z189" s="4" t="s">
        <v>614</v>
      </c>
    </row>
    <row r="190" spans="1:26" hidden="1" x14ac:dyDescent="0.25">
      <c r="A190" s="4" t="s">
        <v>99</v>
      </c>
      <c r="B190" s="4" t="s">
        <v>652</v>
      </c>
      <c r="C190" s="4" t="s">
        <v>390</v>
      </c>
      <c r="D190" s="9">
        <v>500947</v>
      </c>
      <c r="E190" s="8">
        <f>_xlfn.XLOOKUP($A190,'SQL extract'!$B$2:$B$365,'SQL extract'!$C$2:$C$365,0)</f>
        <v>500947</v>
      </c>
      <c r="F190" s="6">
        <f t="shared" si="8"/>
        <v>0</v>
      </c>
      <c r="G190" s="9">
        <v>365197</v>
      </c>
      <c r="H190" s="8">
        <f>_xlfn.XLOOKUP($A190,'SQL extract'!$B$2:$B$365,'SQL extract'!$D$2:$D$365,0)</f>
        <v>365197</v>
      </c>
      <c r="I190" s="10">
        <f t="shared" si="9"/>
        <v>0</v>
      </c>
      <c r="J190" s="5">
        <v>181851.21</v>
      </c>
      <c r="K190" s="9">
        <v>214885.95</v>
      </c>
      <c r="L190" s="8">
        <f>_xlfn.XLOOKUP($A190,'SQL extract'!$B$2:$B$365,'SQL extract'!$E$2:$E$365,0)</f>
        <v>214885.95</v>
      </c>
      <c r="M190" s="10">
        <f t="shared" si="10"/>
        <v>0</v>
      </c>
      <c r="N190" s="5">
        <v>249192.09</v>
      </c>
      <c r="O190" s="9">
        <v>365197</v>
      </c>
      <c r="P190" s="8">
        <f>_xlfn.XLOOKUP($A190,'SQL extract'!$B$2:$B$365,'SQL extract'!$F$2:$F$365,0)</f>
        <v>365197</v>
      </c>
      <c r="Q190" s="10">
        <f t="shared" si="11"/>
        <v>0</v>
      </c>
      <c r="R190" s="5">
        <v>0</v>
      </c>
      <c r="S190" s="5">
        <v>58.841099999999997</v>
      </c>
      <c r="T190" s="5">
        <v>294762.725217</v>
      </c>
      <c r="U190" s="5">
        <v>501018.42</v>
      </c>
      <c r="V190" s="5">
        <v>-206255.69500000001</v>
      </c>
      <c r="W190" s="5">
        <v>27.098600000000001</v>
      </c>
      <c r="X190" s="4" t="s">
        <v>519</v>
      </c>
      <c r="Y190" s="4" t="s">
        <v>634</v>
      </c>
      <c r="Z190" s="4" t="s">
        <v>653</v>
      </c>
    </row>
    <row r="191" spans="1:26" hidden="1" x14ac:dyDescent="0.25">
      <c r="A191" s="4" t="s">
        <v>36</v>
      </c>
      <c r="B191" s="4" t="s">
        <v>637</v>
      </c>
      <c r="C191" s="4" t="s">
        <v>390</v>
      </c>
      <c r="D191" s="9">
        <v>486573</v>
      </c>
      <c r="E191" s="8">
        <f>_xlfn.XLOOKUP($A191,'SQL extract'!$B$2:$B$365,'SQL extract'!$C$2:$C$365,0)</f>
        <v>486573</v>
      </c>
      <c r="F191" s="6">
        <f t="shared" si="8"/>
        <v>0</v>
      </c>
      <c r="G191" s="9">
        <v>364929.75</v>
      </c>
      <c r="H191" s="8">
        <f>_xlfn.XLOOKUP($A191,'SQL extract'!$B$2:$B$365,'SQL extract'!$D$2:$D$365,0)</f>
        <v>364929.75</v>
      </c>
      <c r="I191" s="10">
        <f t="shared" si="9"/>
        <v>0</v>
      </c>
      <c r="J191" s="5">
        <v>202576.83</v>
      </c>
      <c r="K191" s="9">
        <v>212944.68</v>
      </c>
      <c r="L191" s="8">
        <f>_xlfn.XLOOKUP($A191,'SQL extract'!$B$2:$B$365,'SQL extract'!$E$2:$E$365,0)</f>
        <v>212944.68</v>
      </c>
      <c r="M191" s="10">
        <f t="shared" si="10"/>
        <v>0</v>
      </c>
      <c r="N191" s="5">
        <v>212944.68</v>
      </c>
      <c r="O191" s="9">
        <v>364929.75</v>
      </c>
      <c r="P191" s="8">
        <f>_xlfn.XLOOKUP($A191,'SQL extract'!$B$2:$B$365,'SQL extract'!$F$2:$F$365,0)</f>
        <v>364929.75</v>
      </c>
      <c r="Q191" s="10">
        <f t="shared" si="11"/>
        <v>0</v>
      </c>
      <c r="R191" s="5">
        <v>0</v>
      </c>
      <c r="S191" s="5">
        <v>58.352200000000003</v>
      </c>
      <c r="T191" s="5">
        <v>283926.05010599998</v>
      </c>
      <c r="U191" s="5">
        <v>0</v>
      </c>
      <c r="V191" s="5">
        <v>283926.05</v>
      </c>
      <c r="W191" s="5">
        <v>25</v>
      </c>
      <c r="X191" s="4" t="s">
        <v>436</v>
      </c>
      <c r="Y191" s="4" t="s">
        <v>392</v>
      </c>
      <c r="Z191" s="4" t="s">
        <v>447</v>
      </c>
    </row>
    <row r="192" spans="1:26" hidden="1" x14ac:dyDescent="0.25">
      <c r="A192" s="4" t="s">
        <v>42</v>
      </c>
      <c r="B192" s="4" t="s">
        <v>654</v>
      </c>
      <c r="C192" s="4" t="s">
        <v>390</v>
      </c>
      <c r="D192" s="9">
        <v>457608.99</v>
      </c>
      <c r="E192" s="8">
        <f>_xlfn.XLOOKUP($A192,'SQL extract'!$B$2:$B$365,'SQL extract'!$C$2:$C$365,0)</f>
        <v>457608.99</v>
      </c>
      <c r="F192" s="6">
        <f t="shared" si="8"/>
        <v>0</v>
      </c>
      <c r="G192" s="9">
        <v>340935.75</v>
      </c>
      <c r="H192" s="8">
        <f>_xlfn.XLOOKUP($A192,'SQL extract'!$B$2:$B$365,'SQL extract'!$D$2:$D$365,0)</f>
        <v>340935.75</v>
      </c>
      <c r="I192" s="10">
        <f t="shared" si="9"/>
        <v>0</v>
      </c>
      <c r="J192" s="5">
        <v>340935.75</v>
      </c>
      <c r="K192" s="9">
        <v>340935.75</v>
      </c>
      <c r="L192" s="8">
        <f>_xlfn.XLOOKUP($A192,'SQL extract'!$B$2:$B$365,'SQL extract'!$E$2:$E$365,0)</f>
        <v>340935.75</v>
      </c>
      <c r="M192" s="10">
        <f t="shared" si="10"/>
        <v>0</v>
      </c>
      <c r="N192" s="5">
        <v>340935.75</v>
      </c>
      <c r="O192" s="9">
        <v>340935.75</v>
      </c>
      <c r="P192" s="8">
        <f>_xlfn.XLOOKUP($A192,'SQL extract'!$B$2:$B$365,'SQL extract'!$F$2:$F$365,0)</f>
        <v>340935.75</v>
      </c>
      <c r="Q192" s="10">
        <f t="shared" si="11"/>
        <v>0</v>
      </c>
      <c r="R192" s="5">
        <v>0</v>
      </c>
      <c r="S192" s="5">
        <v>100</v>
      </c>
      <c r="T192" s="5">
        <v>457608.99</v>
      </c>
      <c r="U192" s="5">
        <v>457608.99</v>
      </c>
      <c r="V192" s="5">
        <v>0</v>
      </c>
      <c r="W192" s="5">
        <v>25.496200000000002</v>
      </c>
      <c r="X192" s="4" t="s">
        <v>412</v>
      </c>
      <c r="Y192" s="4" t="s">
        <v>392</v>
      </c>
      <c r="Z192" s="4" t="s">
        <v>413</v>
      </c>
    </row>
    <row r="193" spans="1:26" hidden="1" x14ac:dyDescent="0.25">
      <c r="A193" s="4" t="s">
        <v>155</v>
      </c>
      <c r="B193" s="4" t="s">
        <v>655</v>
      </c>
      <c r="C193" s="4" t="s">
        <v>390</v>
      </c>
      <c r="D193" s="9">
        <v>423615</v>
      </c>
      <c r="E193" s="8">
        <f>_xlfn.XLOOKUP($A193,'SQL extract'!$B$2:$B$365,'SQL extract'!$C$2:$C$365,0)</f>
        <v>423615</v>
      </c>
      <c r="F193" s="6">
        <f t="shared" si="8"/>
        <v>0</v>
      </c>
      <c r="G193" s="9">
        <v>332859.65999999997</v>
      </c>
      <c r="H193" s="8">
        <f>_xlfn.XLOOKUP($A193,'SQL extract'!$B$2:$B$365,'SQL extract'!$D$2:$D$365,0)</f>
        <v>332859.65999999997</v>
      </c>
      <c r="I193" s="10">
        <f t="shared" si="9"/>
        <v>0</v>
      </c>
      <c r="J193" s="5">
        <v>216201.66</v>
      </c>
      <c r="K193" s="9">
        <v>216201.66</v>
      </c>
      <c r="L193" s="8">
        <f>_xlfn.XLOOKUP($A193,'SQL extract'!$B$2:$B$365,'SQL extract'!$E$2:$E$365,0)</f>
        <v>216201.66</v>
      </c>
      <c r="M193" s="10">
        <f t="shared" si="10"/>
        <v>0</v>
      </c>
      <c r="N193" s="5">
        <v>216201.66</v>
      </c>
      <c r="O193" s="9">
        <v>332859.65999999997</v>
      </c>
      <c r="P193" s="8">
        <f>_xlfn.XLOOKUP($A193,'SQL extract'!$B$2:$B$365,'SQL extract'!$F$2:$F$365,0)</f>
        <v>332859.65999999997</v>
      </c>
      <c r="Q193" s="10">
        <f t="shared" si="11"/>
        <v>0</v>
      </c>
      <c r="R193" s="5">
        <v>0</v>
      </c>
      <c r="S193" s="5">
        <v>64.952699999999993</v>
      </c>
      <c r="T193" s="5">
        <v>275149.38010499999</v>
      </c>
      <c r="U193" s="5">
        <v>423615</v>
      </c>
      <c r="V193" s="5">
        <v>-148465.62</v>
      </c>
      <c r="W193" s="5">
        <v>21.423999999999999</v>
      </c>
      <c r="X193" s="4" t="s">
        <v>419</v>
      </c>
      <c r="Y193" s="4" t="s">
        <v>392</v>
      </c>
      <c r="Z193" s="4" t="s">
        <v>410</v>
      </c>
    </row>
    <row r="194" spans="1:26" hidden="1" x14ac:dyDescent="0.25">
      <c r="A194" s="4" t="s">
        <v>304</v>
      </c>
      <c r="B194" s="4" t="s">
        <v>656</v>
      </c>
      <c r="C194" s="4" t="s">
        <v>390</v>
      </c>
      <c r="D194" s="9">
        <v>433078</v>
      </c>
      <c r="E194" s="8">
        <f>_xlfn.XLOOKUP($A194,'SQL extract'!$B$2:$B$365,'SQL extract'!$C$2:$C$365,0)</f>
        <v>433078</v>
      </c>
      <c r="F194" s="6">
        <f t="shared" si="8"/>
        <v>0</v>
      </c>
      <c r="G194" s="9">
        <v>331376.26</v>
      </c>
      <c r="H194" s="8">
        <f>_xlfn.XLOOKUP($A194,'SQL extract'!$B$2:$B$365,'SQL extract'!$D$2:$D$365,0)</f>
        <v>331376.26</v>
      </c>
      <c r="I194" s="10">
        <f t="shared" si="9"/>
        <v>0</v>
      </c>
      <c r="J194" s="5">
        <v>0</v>
      </c>
      <c r="K194" s="9">
        <v>0</v>
      </c>
      <c r="L194" s="8">
        <f>_xlfn.XLOOKUP($A194,'SQL extract'!$B$2:$B$365,'SQL extract'!$E$2:$E$365,0)</f>
        <v>0</v>
      </c>
      <c r="M194" s="10">
        <f t="shared" si="10"/>
        <v>0</v>
      </c>
      <c r="N194" s="5">
        <v>0</v>
      </c>
      <c r="O194" s="9">
        <v>331376.26</v>
      </c>
      <c r="P194" s="8">
        <f>_xlfn.XLOOKUP($A194,'SQL extract'!$B$2:$B$365,'SQL extract'!$F$2:$F$365,0)</f>
        <v>331376.26</v>
      </c>
      <c r="Q194" s="10">
        <f t="shared" si="11"/>
        <v>0</v>
      </c>
      <c r="R194" s="5">
        <v>0</v>
      </c>
      <c r="S194" s="5">
        <v>0</v>
      </c>
      <c r="T194" s="5">
        <v>0</v>
      </c>
      <c r="U194" s="5">
        <v>57266</v>
      </c>
      <c r="V194" s="5">
        <v>-57266</v>
      </c>
      <c r="W194" s="5">
        <v>23.4834</v>
      </c>
      <c r="X194" s="4"/>
      <c r="Y194" s="4" t="s">
        <v>420</v>
      </c>
      <c r="Z194" s="4" t="s">
        <v>476</v>
      </c>
    </row>
    <row r="195" spans="1:26" hidden="1" x14ac:dyDescent="0.25">
      <c r="A195" s="2" t="s">
        <v>215</v>
      </c>
      <c r="B195" s="2" t="s">
        <v>657</v>
      </c>
      <c r="C195" s="2" t="s">
        <v>390</v>
      </c>
      <c r="D195" s="7">
        <v>541816.52</v>
      </c>
      <c r="E195" s="8">
        <f>_xlfn.XLOOKUP($A195,'SQL extract'!$B$2:$B$365,'SQL extract'!$C$2:$C$365,0)</f>
        <v>541816.52</v>
      </c>
      <c r="F195" s="6">
        <f t="shared" ref="F195:F258" si="12">+D195-E195</f>
        <v>0</v>
      </c>
      <c r="G195" s="7">
        <v>384122.25</v>
      </c>
      <c r="H195" s="8">
        <f>_xlfn.XLOOKUP($A195,'SQL extract'!$B$2:$B$365,'SQL extract'!$D$2:$D$365,0)</f>
        <v>384122.25</v>
      </c>
      <c r="I195" s="10">
        <f t="shared" ref="I195:I258" si="13">+G195-H195</f>
        <v>0</v>
      </c>
      <c r="J195" s="3">
        <v>193466.75</v>
      </c>
      <c r="K195" s="7">
        <v>280969.11</v>
      </c>
      <c r="L195" s="8">
        <f>_xlfn.XLOOKUP($A195,'SQL extract'!$B$2:$B$365,'SQL extract'!$E$2:$E$365,0)</f>
        <v>280969.11</v>
      </c>
      <c r="M195" s="10">
        <f t="shared" ref="M195:M258" si="14">+K195-L195</f>
        <v>0</v>
      </c>
      <c r="N195" s="3">
        <v>280999.52</v>
      </c>
      <c r="O195" s="7">
        <v>331056.03999999998</v>
      </c>
      <c r="P195" s="8">
        <f>_xlfn.XLOOKUP($A195,'SQL extract'!$B$2:$B$365,'SQL extract'!$F$2:$F$365,0)</f>
        <v>331056.03999999998</v>
      </c>
      <c r="Q195" s="10">
        <f t="shared" ref="Q195:Q258" si="15">+O195-P195</f>
        <v>0</v>
      </c>
      <c r="R195" s="3">
        <v>-53066.21</v>
      </c>
      <c r="S195" s="3">
        <v>84.870500000000007</v>
      </c>
      <c r="T195" s="3">
        <v>459842.38960699999</v>
      </c>
      <c r="U195" s="3">
        <v>541816.52</v>
      </c>
      <c r="V195" s="3">
        <v>-81974.13</v>
      </c>
      <c r="W195" s="3">
        <v>38.898800000000001</v>
      </c>
      <c r="X195" s="2" t="s">
        <v>519</v>
      </c>
      <c r="Y195" s="2" t="s">
        <v>453</v>
      </c>
      <c r="Z195" s="2" t="s">
        <v>439</v>
      </c>
    </row>
    <row r="196" spans="1:26" hidden="1" x14ac:dyDescent="0.25">
      <c r="A196" s="4" t="s">
        <v>183</v>
      </c>
      <c r="B196" s="4" t="s">
        <v>658</v>
      </c>
      <c r="C196" s="4" t="s">
        <v>395</v>
      </c>
      <c r="D196" s="9">
        <v>273618.26</v>
      </c>
      <c r="E196" s="8">
        <f>_xlfn.XLOOKUP($A196,'SQL extract'!$B$2:$B$365,'SQL extract'!$C$2:$C$365,0)</f>
        <v>273618.26</v>
      </c>
      <c r="F196" s="6">
        <f t="shared" si="12"/>
        <v>0</v>
      </c>
      <c r="G196" s="9">
        <v>325324.28999999998</v>
      </c>
      <c r="H196" s="8">
        <f>_xlfn.XLOOKUP($A196,'SQL extract'!$B$2:$B$365,'SQL extract'!$D$2:$D$365,0)</f>
        <v>325324.28999999998</v>
      </c>
      <c r="I196" s="10">
        <f t="shared" si="13"/>
        <v>0</v>
      </c>
      <c r="J196" s="5">
        <v>320015.65000000002</v>
      </c>
      <c r="K196" s="9">
        <v>320601.06</v>
      </c>
      <c r="L196" s="8">
        <f>_xlfn.XLOOKUP($A196,'SQL extract'!$B$2:$B$365,'SQL extract'!$E$2:$E$365,0)</f>
        <v>320601.06</v>
      </c>
      <c r="M196" s="10">
        <f t="shared" si="14"/>
        <v>0</v>
      </c>
      <c r="N196" s="5">
        <v>320601.06</v>
      </c>
      <c r="O196" s="9">
        <v>325324.28999999998</v>
      </c>
      <c r="P196" s="8">
        <f>_xlfn.XLOOKUP($A196,'SQL extract'!$B$2:$B$365,'SQL extract'!$F$2:$F$365,0)</f>
        <v>325324.28999999998</v>
      </c>
      <c r="Q196" s="10">
        <f t="shared" si="15"/>
        <v>0</v>
      </c>
      <c r="R196" s="5">
        <v>0</v>
      </c>
      <c r="S196" s="5">
        <v>98.548100000000005</v>
      </c>
      <c r="T196" s="5">
        <v>269645.59648299997</v>
      </c>
      <c r="U196" s="5">
        <v>273618.26</v>
      </c>
      <c r="V196" s="5">
        <v>-3972.6640000000002</v>
      </c>
      <c r="W196" s="5">
        <v>-18.897099999999998</v>
      </c>
      <c r="X196" s="4" t="s">
        <v>412</v>
      </c>
      <c r="Y196" s="4" t="s">
        <v>392</v>
      </c>
      <c r="Z196" s="4" t="s">
        <v>659</v>
      </c>
    </row>
    <row r="197" spans="1:26" hidden="1" x14ac:dyDescent="0.25">
      <c r="A197" s="4" t="s">
        <v>13</v>
      </c>
      <c r="B197" s="4" t="s">
        <v>660</v>
      </c>
      <c r="C197" s="4" t="s">
        <v>390</v>
      </c>
      <c r="D197" s="9">
        <v>502914.12</v>
      </c>
      <c r="E197" s="8">
        <f>_xlfn.XLOOKUP($A197,'SQL extract'!$B$2:$B$365,'SQL extract'!$C$2:$C$365,0)</f>
        <v>502914.12</v>
      </c>
      <c r="F197" s="6">
        <f t="shared" si="12"/>
        <v>0</v>
      </c>
      <c r="G197" s="9">
        <v>319735.96999999997</v>
      </c>
      <c r="H197" s="8">
        <f>_xlfn.XLOOKUP($A197,'SQL extract'!$B$2:$B$365,'SQL extract'!$D$2:$D$365,0)</f>
        <v>319735.96999999997</v>
      </c>
      <c r="I197" s="10">
        <f t="shared" si="13"/>
        <v>0</v>
      </c>
      <c r="J197" s="5">
        <v>319483.99</v>
      </c>
      <c r="K197" s="9">
        <v>320098.5</v>
      </c>
      <c r="L197" s="8">
        <f>_xlfn.XLOOKUP($A197,'SQL extract'!$B$2:$B$365,'SQL extract'!$E$2:$E$365,0)</f>
        <v>320098.5</v>
      </c>
      <c r="M197" s="10">
        <f t="shared" si="14"/>
        <v>0</v>
      </c>
      <c r="N197" s="5">
        <v>320098.5</v>
      </c>
      <c r="O197" s="9">
        <v>323097.96999999997</v>
      </c>
      <c r="P197" s="8">
        <f>_xlfn.XLOOKUP($A197,'SQL extract'!$B$2:$B$365,'SQL extract'!$F$2:$F$365,0)</f>
        <v>323097.96999999997</v>
      </c>
      <c r="Q197" s="10">
        <f t="shared" si="15"/>
        <v>0</v>
      </c>
      <c r="R197" s="5">
        <v>2999.47</v>
      </c>
      <c r="S197" s="5">
        <v>99.071600000000004</v>
      </c>
      <c r="T197" s="5">
        <v>498245.06530999998</v>
      </c>
      <c r="U197" s="5">
        <v>502914.12</v>
      </c>
      <c r="V197" s="5">
        <v>-4669.0550000000003</v>
      </c>
      <c r="W197" s="5">
        <v>35.754800000000003</v>
      </c>
      <c r="X197" s="4" t="s">
        <v>391</v>
      </c>
      <c r="Y197" s="4" t="s">
        <v>453</v>
      </c>
      <c r="Z197" s="4" t="s">
        <v>456</v>
      </c>
    </row>
    <row r="198" spans="1:26" hidden="1" x14ac:dyDescent="0.25">
      <c r="A198" s="2" t="s">
        <v>94</v>
      </c>
      <c r="B198" s="2" t="s">
        <v>661</v>
      </c>
      <c r="C198" s="2" t="s">
        <v>390</v>
      </c>
      <c r="D198" s="7">
        <v>800842.63</v>
      </c>
      <c r="E198" s="8">
        <f>_xlfn.XLOOKUP($A198,'SQL extract'!$B$2:$B$365,'SQL extract'!$C$2:$C$365,0)</f>
        <v>800842.63</v>
      </c>
      <c r="F198" s="6">
        <f t="shared" si="12"/>
        <v>0</v>
      </c>
      <c r="G198" s="7">
        <v>631018.56000000006</v>
      </c>
      <c r="H198" s="8">
        <f>_xlfn.XLOOKUP($A198,'SQL extract'!$B$2:$B$365,'SQL extract'!$D$2:$D$365,0)</f>
        <v>631018.56000000006</v>
      </c>
      <c r="I198" s="10">
        <f t="shared" si="13"/>
        <v>0</v>
      </c>
      <c r="J198" s="3">
        <v>252567.67</v>
      </c>
      <c r="K198" s="7">
        <v>301483.88</v>
      </c>
      <c r="L198" s="8">
        <f>_xlfn.XLOOKUP($A198,'SQL extract'!$B$2:$B$365,'SQL extract'!$E$2:$E$365,0)</f>
        <v>301483.88</v>
      </c>
      <c r="M198" s="10">
        <f t="shared" si="14"/>
        <v>0</v>
      </c>
      <c r="N198" s="3">
        <v>304774.14</v>
      </c>
      <c r="O198" s="7">
        <v>312433.37</v>
      </c>
      <c r="P198" s="8">
        <f>_xlfn.XLOOKUP($A198,'SQL extract'!$B$2:$B$365,'SQL extract'!$F$2:$F$365,0)</f>
        <v>312433.37</v>
      </c>
      <c r="Q198" s="10">
        <f t="shared" si="15"/>
        <v>0</v>
      </c>
      <c r="R198" s="3">
        <v>-318585.19</v>
      </c>
      <c r="S198" s="3">
        <v>96.495400000000004</v>
      </c>
      <c r="T198" s="3">
        <v>772776.29918900004</v>
      </c>
      <c r="U198" s="3">
        <v>800842.63</v>
      </c>
      <c r="V198" s="3">
        <v>-28066.330999999998</v>
      </c>
      <c r="W198" s="3">
        <v>60.986899999999999</v>
      </c>
      <c r="X198" s="2"/>
      <c r="Y198" s="2" t="s">
        <v>392</v>
      </c>
      <c r="Z198" s="2" t="s">
        <v>487</v>
      </c>
    </row>
    <row r="199" spans="1:26" hidden="1" x14ac:dyDescent="0.25">
      <c r="A199" s="2" t="s">
        <v>249</v>
      </c>
      <c r="B199" s="2" t="s">
        <v>662</v>
      </c>
      <c r="C199" s="2" t="s">
        <v>390</v>
      </c>
      <c r="D199" s="7">
        <v>839564.1</v>
      </c>
      <c r="E199" s="8">
        <f>_xlfn.XLOOKUP($A199,'SQL extract'!$B$2:$B$365,'SQL extract'!$C$2:$C$365,0)</f>
        <v>839564.1</v>
      </c>
      <c r="F199" s="6">
        <f t="shared" si="12"/>
        <v>0</v>
      </c>
      <c r="G199" s="7">
        <v>663215.77</v>
      </c>
      <c r="H199" s="8">
        <f>_xlfn.XLOOKUP($A199,'SQL extract'!$B$2:$B$365,'SQL extract'!$D$2:$D$365,0)</f>
        <v>663215.77</v>
      </c>
      <c r="I199" s="10">
        <f t="shared" si="13"/>
        <v>0</v>
      </c>
      <c r="J199" s="3">
        <v>270704.34000000003</v>
      </c>
      <c r="K199" s="7">
        <v>309705.36</v>
      </c>
      <c r="L199" s="8">
        <f>_xlfn.XLOOKUP($A199,'SQL extract'!$B$2:$B$365,'SQL extract'!$E$2:$E$365,0)</f>
        <v>309705.36</v>
      </c>
      <c r="M199" s="10">
        <f t="shared" si="14"/>
        <v>0</v>
      </c>
      <c r="N199" s="3">
        <v>309705.36</v>
      </c>
      <c r="O199" s="7">
        <v>311651.75</v>
      </c>
      <c r="P199" s="8">
        <f>_xlfn.XLOOKUP($A199,'SQL extract'!$B$2:$B$365,'SQL extract'!$F$2:$F$365,0)</f>
        <v>311651.75</v>
      </c>
      <c r="Q199" s="10">
        <f t="shared" si="15"/>
        <v>0</v>
      </c>
      <c r="R199" s="3">
        <v>-351564.02</v>
      </c>
      <c r="S199" s="3">
        <v>99.375399999999999</v>
      </c>
      <c r="T199" s="3">
        <v>834320.18263099995</v>
      </c>
      <c r="U199" s="3">
        <v>839564.1</v>
      </c>
      <c r="V199" s="3">
        <v>-5243.9170000000004</v>
      </c>
      <c r="W199" s="3">
        <v>62.879300000000001</v>
      </c>
      <c r="X199" s="2"/>
      <c r="Y199" s="2" t="s">
        <v>392</v>
      </c>
      <c r="Z199" s="2" t="s">
        <v>487</v>
      </c>
    </row>
    <row r="200" spans="1:26" hidden="1" x14ac:dyDescent="0.25">
      <c r="A200" s="4" t="s">
        <v>135</v>
      </c>
      <c r="B200" s="4" t="s">
        <v>663</v>
      </c>
      <c r="C200" s="4" t="s">
        <v>390</v>
      </c>
      <c r="D200" s="9">
        <v>409450</v>
      </c>
      <c r="E200" s="8">
        <f>_xlfn.XLOOKUP($A200,'SQL extract'!$B$2:$B$365,'SQL extract'!$C$2:$C$365,0)</f>
        <v>409450</v>
      </c>
      <c r="F200" s="6">
        <f t="shared" si="12"/>
        <v>0</v>
      </c>
      <c r="G200" s="9">
        <v>305814.34999999998</v>
      </c>
      <c r="H200" s="8">
        <f>_xlfn.XLOOKUP($A200,'SQL extract'!$B$2:$B$365,'SQL extract'!$D$2:$D$365,0)</f>
        <v>305814.34999999998</v>
      </c>
      <c r="I200" s="10">
        <f t="shared" si="13"/>
        <v>0</v>
      </c>
      <c r="J200" s="5">
        <v>56429.97</v>
      </c>
      <c r="K200" s="9">
        <v>235330.17</v>
      </c>
      <c r="L200" s="8">
        <f>_xlfn.XLOOKUP($A200,'SQL extract'!$B$2:$B$365,'SQL extract'!$E$2:$E$365,0)</f>
        <v>235330.17</v>
      </c>
      <c r="M200" s="10">
        <f t="shared" si="14"/>
        <v>0</v>
      </c>
      <c r="N200" s="5">
        <v>235330.17</v>
      </c>
      <c r="O200" s="9">
        <v>305814.34999999998</v>
      </c>
      <c r="P200" s="8">
        <f>_xlfn.XLOOKUP($A200,'SQL extract'!$B$2:$B$365,'SQL extract'!$F$2:$F$365,0)</f>
        <v>305814.34999999998</v>
      </c>
      <c r="Q200" s="10">
        <f t="shared" si="15"/>
        <v>0</v>
      </c>
      <c r="R200" s="5">
        <v>0</v>
      </c>
      <c r="S200" s="5">
        <v>76.951899999999995</v>
      </c>
      <c r="T200" s="5">
        <v>315079.55455</v>
      </c>
      <c r="U200" s="5">
        <v>409450</v>
      </c>
      <c r="V200" s="5">
        <v>-94370.445000000007</v>
      </c>
      <c r="W200" s="5">
        <v>25.3109</v>
      </c>
      <c r="X200" s="4"/>
      <c r="Y200" s="4" t="s">
        <v>420</v>
      </c>
      <c r="Z200" s="4" t="s">
        <v>472</v>
      </c>
    </row>
    <row r="201" spans="1:26" hidden="1" x14ac:dyDescent="0.25">
      <c r="A201" s="2" t="s">
        <v>315</v>
      </c>
      <c r="B201" s="2" t="s">
        <v>664</v>
      </c>
      <c r="C201" s="2" t="s">
        <v>390</v>
      </c>
      <c r="D201" s="7">
        <v>658609</v>
      </c>
      <c r="E201" s="8">
        <f>_xlfn.XLOOKUP($A201,'SQL extract'!$B$2:$B$365,'SQL extract'!$C$2:$C$365,0)</f>
        <v>658609</v>
      </c>
      <c r="F201" s="6">
        <f t="shared" si="12"/>
        <v>0</v>
      </c>
      <c r="G201" s="7">
        <v>299638.77</v>
      </c>
      <c r="H201" s="8">
        <f>_xlfn.XLOOKUP($A201,'SQL extract'!$B$2:$B$365,'SQL extract'!$D$2:$D$365,0)</f>
        <v>299638.77</v>
      </c>
      <c r="I201" s="10">
        <f t="shared" si="13"/>
        <v>0</v>
      </c>
      <c r="J201" s="3">
        <v>0</v>
      </c>
      <c r="K201" s="7">
        <v>323415.58</v>
      </c>
      <c r="L201" s="8">
        <f>_xlfn.XLOOKUP($A201,'SQL extract'!$B$2:$B$365,'SQL extract'!$E$2:$E$365,0)</f>
        <v>323415.58</v>
      </c>
      <c r="M201" s="10">
        <f t="shared" si="14"/>
        <v>0</v>
      </c>
      <c r="N201" s="3">
        <v>323415.58</v>
      </c>
      <c r="O201" s="7">
        <v>299638.77</v>
      </c>
      <c r="P201" s="8">
        <f>_xlfn.XLOOKUP($A201,'SQL extract'!$B$2:$B$365,'SQL extract'!$F$2:$F$365,0)</f>
        <v>299638.77</v>
      </c>
      <c r="Q201" s="10">
        <f t="shared" si="15"/>
        <v>0</v>
      </c>
      <c r="R201" s="3">
        <v>-23776.81</v>
      </c>
      <c r="S201" s="3">
        <v>107.93510000000001</v>
      </c>
      <c r="T201" s="3">
        <v>710870.28275899997</v>
      </c>
      <c r="U201" s="3">
        <v>301420.79999999999</v>
      </c>
      <c r="V201" s="3">
        <v>409449.48300000001</v>
      </c>
      <c r="W201" s="3">
        <v>54.504300000000001</v>
      </c>
      <c r="X201" s="2"/>
      <c r="Y201" s="2" t="s">
        <v>420</v>
      </c>
      <c r="Z201" s="2" t="s">
        <v>456</v>
      </c>
    </row>
    <row r="202" spans="1:26" hidden="1" x14ac:dyDescent="0.25">
      <c r="A202" s="4" t="s">
        <v>125</v>
      </c>
      <c r="B202" s="4" t="s">
        <v>665</v>
      </c>
      <c r="C202" s="4" t="s">
        <v>390</v>
      </c>
      <c r="D202" s="9">
        <v>387732</v>
      </c>
      <c r="E202" s="8">
        <f>_xlfn.XLOOKUP($A202,'SQL extract'!$B$2:$B$365,'SQL extract'!$C$2:$C$365,0)</f>
        <v>387732</v>
      </c>
      <c r="F202" s="6">
        <f t="shared" si="12"/>
        <v>0</v>
      </c>
      <c r="G202" s="9">
        <v>269368.73</v>
      </c>
      <c r="H202" s="8">
        <f>_xlfn.XLOOKUP($A202,'SQL extract'!$B$2:$B$365,'SQL extract'!$D$2:$D$365,0)</f>
        <v>269368.73</v>
      </c>
      <c r="I202" s="10">
        <f t="shared" si="13"/>
        <v>0</v>
      </c>
      <c r="J202" s="5">
        <v>134498.88</v>
      </c>
      <c r="K202" s="9">
        <v>14216.12</v>
      </c>
      <c r="L202" s="8">
        <f>_xlfn.XLOOKUP($A202,'SQL extract'!$B$2:$B$365,'SQL extract'!$E$2:$E$365,0)</f>
        <v>14216.12</v>
      </c>
      <c r="M202" s="10">
        <f t="shared" si="14"/>
        <v>0</v>
      </c>
      <c r="N202" s="5">
        <v>148273.75</v>
      </c>
      <c r="O202" s="9">
        <v>296783.84999999998</v>
      </c>
      <c r="P202" s="8">
        <f>_xlfn.XLOOKUP($A202,'SQL extract'!$B$2:$B$365,'SQL extract'!$F$2:$F$365,0)</f>
        <v>296783.84999999998</v>
      </c>
      <c r="Q202" s="10">
        <f t="shared" si="15"/>
        <v>0</v>
      </c>
      <c r="R202" s="5">
        <v>27415.119999999999</v>
      </c>
      <c r="S202" s="5">
        <v>4.79</v>
      </c>
      <c r="T202" s="5">
        <v>18572.362799999999</v>
      </c>
      <c r="U202" s="5">
        <v>45538.8</v>
      </c>
      <c r="V202" s="5">
        <v>-26966.437000000002</v>
      </c>
      <c r="W202" s="5">
        <v>23.456399999999999</v>
      </c>
      <c r="X202" s="4" t="s">
        <v>391</v>
      </c>
      <c r="Y202" s="4" t="s">
        <v>453</v>
      </c>
      <c r="Z202" s="4" t="s">
        <v>410</v>
      </c>
    </row>
    <row r="203" spans="1:26" hidden="1" x14ac:dyDescent="0.25">
      <c r="A203" s="2" t="s">
        <v>258</v>
      </c>
      <c r="B203" s="2" t="s">
        <v>666</v>
      </c>
      <c r="C203" s="2" t="s">
        <v>390</v>
      </c>
      <c r="D203" s="7">
        <v>286309</v>
      </c>
      <c r="E203" s="8">
        <f>_xlfn.XLOOKUP($A203,'SQL extract'!$B$2:$B$365,'SQL extract'!$C$2:$C$365,0)</f>
        <v>286309</v>
      </c>
      <c r="F203" s="6">
        <f t="shared" si="12"/>
        <v>0</v>
      </c>
      <c r="G203" s="7">
        <v>226698.81</v>
      </c>
      <c r="H203" s="8">
        <f>_xlfn.XLOOKUP($A203,'SQL extract'!$B$2:$B$365,'SQL extract'!$D$2:$D$365,0)</f>
        <v>226698.81</v>
      </c>
      <c r="I203" s="10">
        <f t="shared" si="13"/>
        <v>0</v>
      </c>
      <c r="J203" s="3">
        <v>6786.21</v>
      </c>
      <c r="K203" s="7">
        <v>360871.27</v>
      </c>
      <c r="L203" s="8">
        <f>_xlfn.XLOOKUP($A203,'SQL extract'!$B$2:$B$365,'SQL extract'!$E$2:$E$365,0)</f>
        <v>360871.27</v>
      </c>
      <c r="M203" s="10">
        <f t="shared" si="14"/>
        <v>0</v>
      </c>
      <c r="N203" s="3">
        <v>360871.27</v>
      </c>
      <c r="O203" s="7">
        <v>293883.74</v>
      </c>
      <c r="P203" s="8">
        <f>_xlfn.XLOOKUP($A203,'SQL extract'!$B$2:$B$365,'SQL extract'!$F$2:$F$365,0)</f>
        <v>293883.74</v>
      </c>
      <c r="Q203" s="10">
        <f t="shared" si="15"/>
        <v>0</v>
      </c>
      <c r="R203" s="3">
        <v>-66987.53</v>
      </c>
      <c r="S203" s="3">
        <v>122.7938</v>
      </c>
      <c r="T203" s="3">
        <v>351569.70084200002</v>
      </c>
      <c r="U203" s="3">
        <v>286309</v>
      </c>
      <c r="V203" s="3">
        <v>65260.701000000001</v>
      </c>
      <c r="W203" s="3">
        <v>-2.6456</v>
      </c>
      <c r="X203" s="2" t="s">
        <v>412</v>
      </c>
      <c r="Y203" s="2" t="s">
        <v>420</v>
      </c>
      <c r="Z203" s="2" t="s">
        <v>667</v>
      </c>
    </row>
    <row r="204" spans="1:26" hidden="1" x14ac:dyDescent="0.25">
      <c r="A204" s="2" t="s">
        <v>291</v>
      </c>
      <c r="B204" s="2" t="s">
        <v>668</v>
      </c>
      <c r="C204" s="2" t="s">
        <v>390</v>
      </c>
      <c r="D204" s="7">
        <v>329927</v>
      </c>
      <c r="E204" s="8">
        <f>_xlfn.XLOOKUP($A204,'SQL extract'!$B$2:$B$365,'SQL extract'!$C$2:$C$365,0)</f>
        <v>329927</v>
      </c>
      <c r="F204" s="6">
        <f t="shared" si="12"/>
        <v>0</v>
      </c>
      <c r="G204" s="7">
        <v>255705.15</v>
      </c>
      <c r="H204" s="8">
        <f>_xlfn.XLOOKUP($A204,'SQL extract'!$B$2:$B$365,'SQL extract'!$D$2:$D$365,0)</f>
        <v>255705.15</v>
      </c>
      <c r="I204" s="10">
        <f t="shared" si="13"/>
        <v>0</v>
      </c>
      <c r="J204" s="3">
        <v>7705.01</v>
      </c>
      <c r="K204" s="7">
        <v>328313.94</v>
      </c>
      <c r="L204" s="8">
        <f>_xlfn.XLOOKUP($A204,'SQL extract'!$B$2:$B$365,'SQL extract'!$E$2:$E$365,0)</f>
        <v>328313.94</v>
      </c>
      <c r="M204" s="10">
        <f t="shared" si="14"/>
        <v>0</v>
      </c>
      <c r="N204" s="3">
        <v>328313.94</v>
      </c>
      <c r="O204" s="7">
        <v>283250.77</v>
      </c>
      <c r="P204" s="8">
        <f>_xlfn.XLOOKUP($A204,'SQL extract'!$B$2:$B$365,'SQL extract'!$F$2:$F$365,0)</f>
        <v>283250.77</v>
      </c>
      <c r="Q204" s="10">
        <f t="shared" si="15"/>
        <v>0</v>
      </c>
      <c r="R204" s="3">
        <v>-45063.17</v>
      </c>
      <c r="S204" s="3">
        <v>115.9092</v>
      </c>
      <c r="T204" s="3">
        <v>382415.74628399999</v>
      </c>
      <c r="U204" s="3">
        <v>205575</v>
      </c>
      <c r="V204" s="3">
        <v>176840.74600000001</v>
      </c>
      <c r="W204" s="3">
        <v>14.147399999999999</v>
      </c>
      <c r="X204" s="2"/>
      <c r="Y204" s="2" t="s">
        <v>420</v>
      </c>
      <c r="Z204" s="2" t="s">
        <v>454</v>
      </c>
    </row>
    <row r="205" spans="1:26" hidden="1" x14ac:dyDescent="0.25">
      <c r="A205" s="4" t="s">
        <v>289</v>
      </c>
      <c r="B205" s="4" t="s">
        <v>669</v>
      </c>
      <c r="C205" s="4" t="s">
        <v>390</v>
      </c>
      <c r="D205" s="9">
        <v>258391</v>
      </c>
      <c r="E205" s="8">
        <f>_xlfn.XLOOKUP($A205,'SQL extract'!$B$2:$B$365,'SQL extract'!$C$2:$C$365,0)</f>
        <v>258391</v>
      </c>
      <c r="F205" s="6">
        <f t="shared" si="12"/>
        <v>0</v>
      </c>
      <c r="G205" s="9">
        <v>197293.55</v>
      </c>
      <c r="H205" s="8">
        <f>_xlfn.XLOOKUP($A205,'SQL extract'!$B$2:$B$365,'SQL extract'!$D$2:$D$365,0)</f>
        <v>197293.55</v>
      </c>
      <c r="I205" s="10">
        <f t="shared" si="13"/>
        <v>0</v>
      </c>
      <c r="J205" s="5">
        <v>7705.01</v>
      </c>
      <c r="K205" s="9">
        <v>276186.53000000003</v>
      </c>
      <c r="L205" s="8">
        <f>_xlfn.XLOOKUP($A205,'SQL extract'!$B$2:$B$365,'SQL extract'!$E$2:$E$365,0)</f>
        <v>276186.53000000003</v>
      </c>
      <c r="M205" s="10">
        <f t="shared" si="14"/>
        <v>0</v>
      </c>
      <c r="N205" s="5">
        <v>276186.53000000003</v>
      </c>
      <c r="O205" s="9">
        <v>281161.53000000003</v>
      </c>
      <c r="P205" s="8">
        <f>_xlfn.XLOOKUP($A205,'SQL extract'!$B$2:$B$365,'SQL extract'!$F$2:$F$365,0)</f>
        <v>281161.53000000003</v>
      </c>
      <c r="Q205" s="10">
        <f t="shared" si="15"/>
        <v>0</v>
      </c>
      <c r="R205" s="5">
        <v>4975</v>
      </c>
      <c r="S205" s="5">
        <v>98.230500000000006</v>
      </c>
      <c r="T205" s="5">
        <v>253818.771255</v>
      </c>
      <c r="U205" s="5">
        <v>258391</v>
      </c>
      <c r="V205" s="5">
        <v>-4572.2290000000003</v>
      </c>
      <c r="W205" s="5">
        <v>-8.8124000000000002</v>
      </c>
      <c r="X205" s="4"/>
      <c r="Y205" s="4" t="s">
        <v>420</v>
      </c>
      <c r="Z205" s="4" t="s">
        <v>454</v>
      </c>
    </row>
    <row r="206" spans="1:26" hidden="1" x14ac:dyDescent="0.25">
      <c r="A206" s="4" t="s">
        <v>303</v>
      </c>
      <c r="B206" s="4" t="s">
        <v>670</v>
      </c>
      <c r="C206" s="4" t="s">
        <v>390</v>
      </c>
      <c r="D206" s="9">
        <v>390310</v>
      </c>
      <c r="E206" s="8">
        <f>_xlfn.XLOOKUP($A206,'SQL extract'!$B$2:$B$365,'SQL extract'!$C$2:$C$365,0)</f>
        <v>390310</v>
      </c>
      <c r="F206" s="6">
        <f t="shared" si="12"/>
        <v>0</v>
      </c>
      <c r="G206" s="9">
        <v>278577.06</v>
      </c>
      <c r="H206" s="8">
        <f>_xlfn.XLOOKUP($A206,'SQL extract'!$B$2:$B$365,'SQL extract'!$D$2:$D$365,0)</f>
        <v>278577.06</v>
      </c>
      <c r="I206" s="10">
        <f t="shared" si="13"/>
        <v>0</v>
      </c>
      <c r="J206" s="5">
        <v>129876.54</v>
      </c>
      <c r="K206" s="9">
        <v>0</v>
      </c>
      <c r="L206" s="8">
        <f>_xlfn.XLOOKUP($A206,'SQL extract'!$B$2:$B$365,'SQL extract'!$E$2:$E$365,0)</f>
        <v>0</v>
      </c>
      <c r="M206" s="10">
        <f t="shared" si="14"/>
        <v>0</v>
      </c>
      <c r="N206" s="5">
        <v>129876.54</v>
      </c>
      <c r="O206" s="9">
        <v>278577.06</v>
      </c>
      <c r="P206" s="8">
        <f>_xlfn.XLOOKUP($A206,'SQL extract'!$B$2:$B$365,'SQL extract'!$F$2:$F$365,0)</f>
        <v>278577.06</v>
      </c>
      <c r="Q206" s="10">
        <f t="shared" si="15"/>
        <v>0</v>
      </c>
      <c r="R206" s="5">
        <v>0</v>
      </c>
      <c r="S206" s="5">
        <v>0</v>
      </c>
      <c r="T206" s="5">
        <v>0</v>
      </c>
      <c r="U206" s="5">
        <v>50986</v>
      </c>
      <c r="V206" s="5">
        <v>-50986</v>
      </c>
      <c r="W206" s="5">
        <v>28.6267</v>
      </c>
      <c r="X206" s="4"/>
      <c r="Y206" s="4" t="s">
        <v>420</v>
      </c>
      <c r="Z206" s="4" t="s">
        <v>476</v>
      </c>
    </row>
    <row r="207" spans="1:26" hidden="1" x14ac:dyDescent="0.25">
      <c r="A207" s="2" t="s">
        <v>95</v>
      </c>
      <c r="B207" s="2" t="s">
        <v>671</v>
      </c>
      <c r="C207" s="2" t="s">
        <v>390</v>
      </c>
      <c r="D207" s="7">
        <v>425195</v>
      </c>
      <c r="E207" s="8">
        <f>_xlfn.XLOOKUP($A207,'SQL extract'!$B$2:$B$365,'SQL extract'!$C$2:$C$365,0)</f>
        <v>425195</v>
      </c>
      <c r="F207" s="6">
        <f t="shared" si="12"/>
        <v>0</v>
      </c>
      <c r="G207" s="7">
        <v>315937.43</v>
      </c>
      <c r="H207" s="8">
        <f>_xlfn.XLOOKUP($A207,'SQL extract'!$B$2:$B$365,'SQL extract'!$D$2:$D$365,0)</f>
        <v>315937.43</v>
      </c>
      <c r="I207" s="10">
        <f t="shared" si="13"/>
        <v>0</v>
      </c>
      <c r="J207" s="3">
        <v>15392.24</v>
      </c>
      <c r="K207" s="7">
        <v>276560.42</v>
      </c>
      <c r="L207" s="8">
        <f>_xlfn.XLOOKUP($A207,'SQL extract'!$B$2:$B$365,'SQL extract'!$E$2:$E$365,0)</f>
        <v>276560.42</v>
      </c>
      <c r="M207" s="10">
        <f t="shared" si="14"/>
        <v>0</v>
      </c>
      <c r="N207" s="3">
        <v>276560.42</v>
      </c>
      <c r="O207" s="7">
        <v>276560.42</v>
      </c>
      <c r="P207" s="8">
        <f>_xlfn.XLOOKUP($A207,'SQL extract'!$B$2:$B$365,'SQL extract'!$F$2:$F$365,0)</f>
        <v>276560.42</v>
      </c>
      <c r="Q207" s="10">
        <f t="shared" si="15"/>
        <v>0</v>
      </c>
      <c r="R207" s="3">
        <v>-39377.01</v>
      </c>
      <c r="S207" s="3">
        <v>100</v>
      </c>
      <c r="T207" s="3">
        <v>425195</v>
      </c>
      <c r="U207" s="3">
        <v>425195</v>
      </c>
      <c r="V207" s="3">
        <v>0</v>
      </c>
      <c r="W207" s="3">
        <v>34.956800000000001</v>
      </c>
      <c r="X207" s="2"/>
      <c r="Y207" s="2" t="s">
        <v>401</v>
      </c>
      <c r="Z207" s="2" t="s">
        <v>447</v>
      </c>
    </row>
    <row r="208" spans="1:26" hidden="1" x14ac:dyDescent="0.25">
      <c r="A208" s="2" t="s">
        <v>211</v>
      </c>
      <c r="B208" s="2" t="s">
        <v>672</v>
      </c>
      <c r="C208" s="2" t="s">
        <v>390</v>
      </c>
      <c r="D208" s="7">
        <v>307585</v>
      </c>
      <c r="E208" s="8">
        <f>_xlfn.XLOOKUP($A208,'SQL extract'!$B$2:$B$365,'SQL extract'!$C$2:$C$365,0)</f>
        <v>307585</v>
      </c>
      <c r="F208" s="6">
        <f t="shared" si="12"/>
        <v>0</v>
      </c>
      <c r="G208" s="7">
        <v>245030.85</v>
      </c>
      <c r="H208" s="8">
        <f>_xlfn.XLOOKUP($A208,'SQL extract'!$B$2:$B$365,'SQL extract'!$D$2:$D$365,0)</f>
        <v>245030.85</v>
      </c>
      <c r="I208" s="10">
        <f t="shared" si="13"/>
        <v>0</v>
      </c>
      <c r="J208" s="3">
        <v>11298.57</v>
      </c>
      <c r="K208" s="7">
        <v>95947.09</v>
      </c>
      <c r="L208" s="8">
        <f>_xlfn.XLOOKUP($A208,'SQL extract'!$B$2:$B$365,'SQL extract'!$E$2:$E$365,0)</f>
        <v>95947.09</v>
      </c>
      <c r="M208" s="10">
        <f t="shared" si="14"/>
        <v>0</v>
      </c>
      <c r="N208" s="3">
        <v>99635.59</v>
      </c>
      <c r="O208" s="7">
        <v>244567.67999999999</v>
      </c>
      <c r="P208" s="8">
        <f>_xlfn.XLOOKUP($A208,'SQL extract'!$B$2:$B$365,'SQL extract'!$F$2:$F$365,0)</f>
        <v>244567.67999999999</v>
      </c>
      <c r="Q208" s="10">
        <f t="shared" si="15"/>
        <v>0</v>
      </c>
      <c r="R208" s="3">
        <v>-463.17</v>
      </c>
      <c r="S208" s="3">
        <v>39.231299999999997</v>
      </c>
      <c r="T208" s="3">
        <v>120669.594105</v>
      </c>
      <c r="U208" s="3">
        <v>242575</v>
      </c>
      <c r="V208" s="3">
        <v>-121905.406</v>
      </c>
      <c r="W208" s="3">
        <v>20.4877</v>
      </c>
      <c r="X208" s="2"/>
      <c r="Y208" s="2" t="s">
        <v>453</v>
      </c>
      <c r="Z208" s="2" t="s">
        <v>454</v>
      </c>
    </row>
    <row r="209" spans="1:26" hidden="1" x14ac:dyDescent="0.25">
      <c r="A209" s="4" t="s">
        <v>302</v>
      </c>
      <c r="B209" s="4" t="s">
        <v>673</v>
      </c>
      <c r="C209" s="4" t="s">
        <v>390</v>
      </c>
      <c r="D209" s="9">
        <v>310968</v>
      </c>
      <c r="E209" s="8">
        <f>_xlfn.XLOOKUP($A209,'SQL extract'!$B$2:$B$365,'SQL extract'!$C$2:$C$365,0)</f>
        <v>310968</v>
      </c>
      <c r="F209" s="6">
        <f t="shared" si="12"/>
        <v>0</v>
      </c>
      <c r="G209" s="9">
        <v>237265.94</v>
      </c>
      <c r="H209" s="8">
        <f>_xlfn.XLOOKUP($A209,'SQL extract'!$B$2:$B$365,'SQL extract'!$D$2:$D$365,0)</f>
        <v>237265.94</v>
      </c>
      <c r="I209" s="10">
        <f t="shared" si="13"/>
        <v>0</v>
      </c>
      <c r="J209" s="5">
        <v>103968.93</v>
      </c>
      <c r="K209" s="9">
        <v>0</v>
      </c>
      <c r="L209" s="8">
        <f>_xlfn.XLOOKUP($A209,'SQL extract'!$B$2:$B$365,'SQL extract'!$E$2:$E$365,0)</f>
        <v>0</v>
      </c>
      <c r="M209" s="10">
        <f t="shared" si="14"/>
        <v>0</v>
      </c>
      <c r="N209" s="5">
        <v>103968.93</v>
      </c>
      <c r="O209" s="9">
        <v>237265.94</v>
      </c>
      <c r="P209" s="8">
        <f>_xlfn.XLOOKUP($A209,'SQL extract'!$B$2:$B$365,'SQL extract'!$F$2:$F$365,0)</f>
        <v>237265.94</v>
      </c>
      <c r="Q209" s="10">
        <f t="shared" si="15"/>
        <v>0</v>
      </c>
      <c r="R209" s="5">
        <v>0</v>
      </c>
      <c r="S209" s="5">
        <v>0</v>
      </c>
      <c r="T209" s="5">
        <v>0</v>
      </c>
      <c r="U209" s="5">
        <v>37625.4</v>
      </c>
      <c r="V209" s="5">
        <v>-37625.4</v>
      </c>
      <c r="W209" s="5">
        <v>23.700800000000001</v>
      </c>
      <c r="X209" s="4"/>
      <c r="Y209" s="4" t="s">
        <v>420</v>
      </c>
      <c r="Z209" s="4" t="s">
        <v>476</v>
      </c>
    </row>
    <row r="210" spans="1:26" hidden="1" x14ac:dyDescent="0.25">
      <c r="A210" s="2" t="s">
        <v>178</v>
      </c>
      <c r="B210" s="2" t="s">
        <v>674</v>
      </c>
      <c r="C210" s="2" t="s">
        <v>390</v>
      </c>
      <c r="D210" s="7">
        <v>340755</v>
      </c>
      <c r="E210" s="8">
        <f>_xlfn.XLOOKUP($A210,'SQL extract'!$B$2:$B$365,'SQL extract'!$C$2:$C$365,0)</f>
        <v>340755</v>
      </c>
      <c r="F210" s="6">
        <f t="shared" si="12"/>
        <v>0</v>
      </c>
      <c r="G210" s="7">
        <v>214774.7</v>
      </c>
      <c r="H210" s="8">
        <f>_xlfn.XLOOKUP($A210,'SQL extract'!$B$2:$B$365,'SQL extract'!$D$2:$D$365,0)</f>
        <v>214774.7</v>
      </c>
      <c r="I210" s="10">
        <f t="shared" si="13"/>
        <v>0</v>
      </c>
      <c r="J210" s="3">
        <v>72937.3</v>
      </c>
      <c r="K210" s="7">
        <v>206633.25</v>
      </c>
      <c r="L210" s="8">
        <f>_xlfn.XLOOKUP($A210,'SQL extract'!$B$2:$B$365,'SQL extract'!$E$2:$E$365,0)</f>
        <v>206633.25</v>
      </c>
      <c r="M210" s="10">
        <f t="shared" si="14"/>
        <v>0</v>
      </c>
      <c r="N210" s="3">
        <v>224885.58</v>
      </c>
      <c r="O210" s="7">
        <v>211361.56</v>
      </c>
      <c r="P210" s="8">
        <f>_xlfn.XLOOKUP($A210,'SQL extract'!$B$2:$B$365,'SQL extract'!$F$2:$F$365,0)</f>
        <v>211361.56</v>
      </c>
      <c r="Q210" s="10">
        <f t="shared" si="15"/>
        <v>0</v>
      </c>
      <c r="R210" s="3">
        <v>-13524.02</v>
      </c>
      <c r="S210" s="3">
        <v>97.762900000000002</v>
      </c>
      <c r="T210" s="3">
        <v>333131.96989499999</v>
      </c>
      <c r="U210" s="3">
        <v>340755</v>
      </c>
      <c r="V210" s="3">
        <v>-7623.03</v>
      </c>
      <c r="W210" s="3">
        <v>37.972499999999997</v>
      </c>
      <c r="X210" s="2" t="s">
        <v>519</v>
      </c>
      <c r="Y210" s="2" t="s">
        <v>401</v>
      </c>
      <c r="Z210" s="2" t="s">
        <v>439</v>
      </c>
    </row>
    <row r="211" spans="1:26" hidden="1" x14ac:dyDescent="0.25">
      <c r="A211" s="2" t="s">
        <v>159</v>
      </c>
      <c r="B211" s="2" t="s">
        <v>675</v>
      </c>
      <c r="C211" s="2" t="s">
        <v>390</v>
      </c>
      <c r="D211" s="7">
        <v>324872</v>
      </c>
      <c r="E211" s="8">
        <f>_xlfn.XLOOKUP($A211,'SQL extract'!$B$2:$B$365,'SQL extract'!$C$2:$C$365,0)</f>
        <v>324872</v>
      </c>
      <c r="F211" s="6">
        <f t="shared" si="12"/>
        <v>0</v>
      </c>
      <c r="G211" s="7">
        <v>220359.24</v>
      </c>
      <c r="H211" s="8">
        <f>_xlfn.XLOOKUP($A211,'SQL extract'!$B$2:$B$365,'SQL extract'!$D$2:$D$365,0)</f>
        <v>220359.24</v>
      </c>
      <c r="I211" s="10">
        <f t="shared" si="13"/>
        <v>0</v>
      </c>
      <c r="J211" s="3">
        <v>59947.68</v>
      </c>
      <c r="K211" s="7">
        <v>205867.05</v>
      </c>
      <c r="L211" s="8">
        <f>_xlfn.XLOOKUP($A211,'SQL extract'!$B$2:$B$365,'SQL extract'!$E$2:$E$365,0)</f>
        <v>205867.05</v>
      </c>
      <c r="M211" s="10">
        <f t="shared" si="14"/>
        <v>0</v>
      </c>
      <c r="N211" s="3">
        <v>206576.49</v>
      </c>
      <c r="O211" s="7">
        <v>211092.33</v>
      </c>
      <c r="P211" s="8">
        <f>_xlfn.XLOOKUP($A211,'SQL extract'!$B$2:$B$365,'SQL extract'!$F$2:$F$365,0)</f>
        <v>211092.33</v>
      </c>
      <c r="Q211" s="10">
        <f t="shared" si="15"/>
        <v>0</v>
      </c>
      <c r="R211" s="3">
        <v>-9266.91</v>
      </c>
      <c r="S211" s="3">
        <v>97.524600000000007</v>
      </c>
      <c r="T211" s="3">
        <v>316830.11851200002</v>
      </c>
      <c r="U211" s="3">
        <v>323103.5</v>
      </c>
      <c r="V211" s="3">
        <v>-6273.3810000000003</v>
      </c>
      <c r="W211" s="3">
        <v>35.0229</v>
      </c>
      <c r="X211" s="2" t="s">
        <v>519</v>
      </c>
      <c r="Y211" s="2" t="s">
        <v>401</v>
      </c>
      <c r="Z211" s="2" t="s">
        <v>439</v>
      </c>
    </row>
    <row r="212" spans="1:26" hidden="1" x14ac:dyDescent="0.25">
      <c r="A212" s="4" t="s">
        <v>345</v>
      </c>
      <c r="B212" s="4" t="s">
        <v>676</v>
      </c>
      <c r="C212" s="4" t="s">
        <v>395</v>
      </c>
      <c r="D212" s="9">
        <v>280368</v>
      </c>
      <c r="E212" s="8">
        <f>_xlfn.XLOOKUP($A212,'SQL extract'!$B$2:$B$365,'SQL extract'!$C$2:$C$365,0)</f>
        <v>280368</v>
      </c>
      <c r="F212" s="6">
        <f t="shared" si="12"/>
        <v>0</v>
      </c>
      <c r="G212" s="9">
        <v>210845.81</v>
      </c>
      <c r="H212" s="8">
        <f>_xlfn.XLOOKUP($A212,'SQL extract'!$B$2:$B$365,'SQL extract'!$D$2:$D$365,0)</f>
        <v>210845.81</v>
      </c>
      <c r="I212" s="10">
        <f t="shared" si="13"/>
        <v>0</v>
      </c>
      <c r="J212" s="5">
        <v>675.43</v>
      </c>
      <c r="K212" s="9">
        <v>27194.66</v>
      </c>
      <c r="L212" s="8">
        <f>_xlfn.XLOOKUP($A212,'SQL extract'!$B$2:$B$365,'SQL extract'!$E$2:$E$365,0)</f>
        <v>27194.66</v>
      </c>
      <c r="M212" s="10">
        <f t="shared" si="14"/>
        <v>0</v>
      </c>
      <c r="N212" s="5">
        <v>27870.09</v>
      </c>
      <c r="O212" s="9">
        <v>210845.81</v>
      </c>
      <c r="P212" s="8">
        <f>_xlfn.XLOOKUP($A212,'SQL extract'!$B$2:$B$365,'SQL extract'!$F$2:$F$365,0)</f>
        <v>210845.81</v>
      </c>
      <c r="Q212" s="10">
        <f t="shared" si="15"/>
        <v>0</v>
      </c>
      <c r="R212" s="5">
        <v>0</v>
      </c>
      <c r="S212" s="5">
        <v>12.8978</v>
      </c>
      <c r="T212" s="5">
        <v>36161.303904</v>
      </c>
      <c r="U212" s="5"/>
      <c r="V212" s="5">
        <v>36161.303999999996</v>
      </c>
      <c r="W212" s="5">
        <v>24.796700000000001</v>
      </c>
      <c r="X212" s="4"/>
      <c r="Y212" s="4" t="s">
        <v>634</v>
      </c>
      <c r="Z212" s="4" t="s">
        <v>635</v>
      </c>
    </row>
    <row r="213" spans="1:26" hidden="1" x14ac:dyDescent="0.25">
      <c r="A213" s="4" t="s">
        <v>21</v>
      </c>
      <c r="B213" s="4" t="s">
        <v>677</v>
      </c>
      <c r="C213" s="4" t="s">
        <v>395</v>
      </c>
      <c r="D213" s="9">
        <v>1</v>
      </c>
      <c r="E213" s="8">
        <f>_xlfn.XLOOKUP($A213,'SQL extract'!$B$2:$B$365,'SQL extract'!$C$2:$C$365,0)</f>
        <v>1</v>
      </c>
      <c r="F213" s="6">
        <f t="shared" si="12"/>
        <v>0</v>
      </c>
      <c r="G213" s="9">
        <v>117368.89</v>
      </c>
      <c r="H213" s="8">
        <f>_xlfn.XLOOKUP($A213,'SQL extract'!$B$2:$B$365,'SQL extract'!$D$2:$D$365,0)</f>
        <v>117368.89</v>
      </c>
      <c r="I213" s="10">
        <f t="shared" si="13"/>
        <v>0</v>
      </c>
      <c r="J213" s="5">
        <v>198342.33</v>
      </c>
      <c r="K213" s="9">
        <v>116378.7</v>
      </c>
      <c r="L213" s="8">
        <f>_xlfn.XLOOKUP($A213,'SQL extract'!$B$2:$B$365,'SQL extract'!$E$2:$E$365,0)</f>
        <v>116378.7</v>
      </c>
      <c r="M213" s="10">
        <f t="shared" si="14"/>
        <v>0</v>
      </c>
      <c r="N213" s="5">
        <v>199117.68</v>
      </c>
      <c r="O213" s="9">
        <v>203149.8</v>
      </c>
      <c r="P213" s="8">
        <f>_xlfn.XLOOKUP($A213,'SQL extract'!$B$2:$B$365,'SQL extract'!$F$2:$F$365,0)</f>
        <v>203149.8</v>
      </c>
      <c r="Q213" s="10">
        <f t="shared" si="15"/>
        <v>0</v>
      </c>
      <c r="R213" s="5">
        <v>4032.12</v>
      </c>
      <c r="S213" s="5">
        <v>57.287100000000002</v>
      </c>
      <c r="T213" s="5">
        <v>0.57287100000000002</v>
      </c>
      <c r="U213" s="5"/>
      <c r="V213" s="5">
        <v>0.57299999999999995</v>
      </c>
      <c r="W213" s="5">
        <v>-20314880</v>
      </c>
      <c r="X213" s="4" t="s">
        <v>391</v>
      </c>
      <c r="Y213" s="4" t="s">
        <v>415</v>
      </c>
      <c r="Z213" s="4" t="s">
        <v>646</v>
      </c>
    </row>
    <row r="214" spans="1:26" hidden="1" x14ac:dyDescent="0.25">
      <c r="A214" s="4" t="s">
        <v>297</v>
      </c>
      <c r="B214" s="4" t="s">
        <v>678</v>
      </c>
      <c r="C214" s="4" t="s">
        <v>390</v>
      </c>
      <c r="D214" s="9">
        <v>168020</v>
      </c>
      <c r="E214" s="8">
        <f>_xlfn.XLOOKUP($A214,'SQL extract'!$B$2:$B$365,'SQL extract'!$C$2:$C$365,0)</f>
        <v>168020</v>
      </c>
      <c r="F214" s="6">
        <f t="shared" si="12"/>
        <v>0</v>
      </c>
      <c r="G214" s="9">
        <v>134591.20000000001</v>
      </c>
      <c r="H214" s="8">
        <f>_xlfn.XLOOKUP($A214,'SQL extract'!$B$2:$B$365,'SQL extract'!$D$2:$D$365,0)</f>
        <v>134591.20000000001</v>
      </c>
      <c r="I214" s="10">
        <f t="shared" si="13"/>
        <v>0</v>
      </c>
      <c r="J214" s="5">
        <v>0</v>
      </c>
      <c r="K214" s="9">
        <v>195293.78</v>
      </c>
      <c r="L214" s="8">
        <f>_xlfn.XLOOKUP($A214,'SQL extract'!$B$2:$B$365,'SQL extract'!$E$2:$E$365,0)</f>
        <v>195293.78</v>
      </c>
      <c r="M214" s="10">
        <f t="shared" si="14"/>
        <v>0</v>
      </c>
      <c r="N214" s="5">
        <v>195293.78</v>
      </c>
      <c r="O214" s="9">
        <v>197591.2</v>
      </c>
      <c r="P214" s="8">
        <f>_xlfn.XLOOKUP($A214,'SQL extract'!$B$2:$B$365,'SQL extract'!$F$2:$F$365,0)</f>
        <v>197591.2</v>
      </c>
      <c r="Q214" s="10">
        <f t="shared" si="15"/>
        <v>0</v>
      </c>
      <c r="R214" s="5">
        <v>2297.42</v>
      </c>
      <c r="S214" s="5">
        <v>98.837199999999996</v>
      </c>
      <c r="T214" s="5">
        <v>166066.26344000001</v>
      </c>
      <c r="U214" s="5">
        <v>155819</v>
      </c>
      <c r="V214" s="5">
        <v>10247.263000000001</v>
      </c>
      <c r="W214" s="5">
        <v>-17.599799999999998</v>
      </c>
      <c r="X214" s="4"/>
      <c r="Y214" s="4" t="s">
        <v>453</v>
      </c>
      <c r="Z214" s="4" t="s">
        <v>598</v>
      </c>
    </row>
    <row r="215" spans="1:26" hidden="1" x14ac:dyDescent="0.25">
      <c r="A215" s="4" t="s">
        <v>223</v>
      </c>
      <c r="B215" s="4" t="s">
        <v>679</v>
      </c>
      <c r="C215" s="4" t="s">
        <v>390</v>
      </c>
      <c r="D215" s="9">
        <v>261697</v>
      </c>
      <c r="E215" s="8">
        <f>_xlfn.XLOOKUP($A215,'SQL extract'!$B$2:$B$365,'SQL extract'!$C$2:$C$365,0)</f>
        <v>261697</v>
      </c>
      <c r="F215" s="6">
        <f t="shared" si="12"/>
        <v>0</v>
      </c>
      <c r="G215" s="9">
        <v>191952.29</v>
      </c>
      <c r="H215" s="8">
        <f>_xlfn.XLOOKUP($A215,'SQL extract'!$B$2:$B$365,'SQL extract'!$D$2:$D$365,0)</f>
        <v>191952.29</v>
      </c>
      <c r="I215" s="10">
        <f t="shared" si="13"/>
        <v>0</v>
      </c>
      <c r="J215" s="5">
        <v>33638.67</v>
      </c>
      <c r="K215" s="9">
        <v>5759.63</v>
      </c>
      <c r="L215" s="8">
        <f>_xlfn.XLOOKUP($A215,'SQL extract'!$B$2:$B$365,'SQL extract'!$E$2:$E$365,0)</f>
        <v>5759.63</v>
      </c>
      <c r="M215" s="10">
        <f t="shared" si="14"/>
        <v>0</v>
      </c>
      <c r="N215" s="5">
        <v>38251.06</v>
      </c>
      <c r="O215" s="9">
        <v>192012.12</v>
      </c>
      <c r="P215" s="8">
        <f>_xlfn.XLOOKUP($A215,'SQL extract'!$B$2:$B$365,'SQL extract'!$F$2:$F$365,0)</f>
        <v>192012.12</v>
      </c>
      <c r="Q215" s="10">
        <f t="shared" si="15"/>
        <v>0</v>
      </c>
      <c r="R215" s="5">
        <v>59.83</v>
      </c>
      <c r="S215" s="5">
        <v>2.9996</v>
      </c>
      <c r="T215" s="5">
        <v>7849.8632120000002</v>
      </c>
      <c r="U215" s="5">
        <v>37915</v>
      </c>
      <c r="V215" s="5">
        <v>-30065.136999999999</v>
      </c>
      <c r="W215" s="5">
        <v>26.628</v>
      </c>
      <c r="X215" s="4" t="s">
        <v>436</v>
      </c>
      <c r="Y215" s="4" t="s">
        <v>405</v>
      </c>
      <c r="Z215" s="4" t="s">
        <v>680</v>
      </c>
    </row>
    <row r="216" spans="1:26" hidden="1" x14ac:dyDescent="0.25">
      <c r="A216" s="4" t="s">
        <v>116</v>
      </c>
      <c r="B216" s="4" t="s">
        <v>681</v>
      </c>
      <c r="C216" s="4" t="s">
        <v>390</v>
      </c>
      <c r="D216" s="9">
        <v>268728.5</v>
      </c>
      <c r="E216" s="8">
        <f>_xlfn.XLOOKUP($A216,'SQL extract'!$B$2:$B$365,'SQL extract'!$C$2:$C$365,0)</f>
        <v>268728.5</v>
      </c>
      <c r="F216" s="6">
        <f t="shared" si="12"/>
        <v>0</v>
      </c>
      <c r="G216" s="9">
        <v>186863.92</v>
      </c>
      <c r="H216" s="8">
        <f>_xlfn.XLOOKUP($A216,'SQL extract'!$B$2:$B$365,'SQL extract'!$D$2:$D$365,0)</f>
        <v>186863.92</v>
      </c>
      <c r="I216" s="10">
        <f t="shared" si="13"/>
        <v>0</v>
      </c>
      <c r="J216" s="5">
        <v>3489.67</v>
      </c>
      <c r="K216" s="9">
        <v>140550.24</v>
      </c>
      <c r="L216" s="8">
        <f>_xlfn.XLOOKUP($A216,'SQL extract'!$B$2:$B$365,'SQL extract'!$E$2:$E$365,0)</f>
        <v>140550.24</v>
      </c>
      <c r="M216" s="10">
        <f t="shared" si="14"/>
        <v>0</v>
      </c>
      <c r="N216" s="5">
        <v>141235.24</v>
      </c>
      <c r="O216" s="9">
        <v>186863.92</v>
      </c>
      <c r="P216" s="8">
        <f>_xlfn.XLOOKUP($A216,'SQL extract'!$B$2:$B$365,'SQL extract'!$F$2:$F$365,0)</f>
        <v>186863.92</v>
      </c>
      <c r="Q216" s="10">
        <f t="shared" si="15"/>
        <v>0</v>
      </c>
      <c r="R216" s="5">
        <v>0</v>
      </c>
      <c r="S216" s="5">
        <v>75.215199999999996</v>
      </c>
      <c r="T216" s="5">
        <v>202124.678732</v>
      </c>
      <c r="U216" s="5">
        <v>268728.5</v>
      </c>
      <c r="V216" s="5">
        <v>-66603.820999999996</v>
      </c>
      <c r="W216" s="5">
        <v>30.4636</v>
      </c>
      <c r="X216" s="4" t="s">
        <v>412</v>
      </c>
      <c r="Y216" s="4" t="s">
        <v>453</v>
      </c>
      <c r="Z216" s="4" t="s">
        <v>406</v>
      </c>
    </row>
    <row r="217" spans="1:26" hidden="1" x14ac:dyDescent="0.25">
      <c r="A217" s="4" t="s">
        <v>333</v>
      </c>
      <c r="B217" s="4" t="s">
        <v>682</v>
      </c>
      <c r="C217" s="4" t="s">
        <v>390</v>
      </c>
      <c r="D217" s="9">
        <v>234352</v>
      </c>
      <c r="E217" s="8">
        <f>_xlfn.XLOOKUP($A217,'SQL extract'!$B$2:$B$365,'SQL extract'!$C$2:$C$365,0)</f>
        <v>234352</v>
      </c>
      <c r="F217" s="6">
        <f t="shared" si="12"/>
        <v>0</v>
      </c>
      <c r="G217" s="9">
        <v>179838.92</v>
      </c>
      <c r="H217" s="8">
        <f>_xlfn.XLOOKUP($A217,'SQL extract'!$B$2:$B$365,'SQL extract'!$D$2:$D$365,0)</f>
        <v>179838.92</v>
      </c>
      <c r="I217" s="10">
        <f t="shared" si="13"/>
        <v>0</v>
      </c>
      <c r="J217" s="5">
        <v>0</v>
      </c>
      <c r="K217" s="9">
        <v>0</v>
      </c>
      <c r="L217" s="8">
        <f>_xlfn.XLOOKUP($A217,'SQL extract'!$B$2:$B$365,'SQL extract'!$E$2:$E$365,0)</f>
        <v>0</v>
      </c>
      <c r="M217" s="10">
        <f t="shared" si="14"/>
        <v>0</v>
      </c>
      <c r="N217" s="5">
        <v>0</v>
      </c>
      <c r="O217" s="9">
        <v>179838.92</v>
      </c>
      <c r="P217" s="8">
        <f>_xlfn.XLOOKUP($A217,'SQL extract'!$B$2:$B$365,'SQL extract'!$F$2:$F$365,0)</f>
        <v>179838.92</v>
      </c>
      <c r="Q217" s="10">
        <f t="shared" si="15"/>
        <v>0</v>
      </c>
      <c r="R217" s="5">
        <v>0</v>
      </c>
      <c r="S217" s="5">
        <v>0</v>
      </c>
      <c r="T217" s="5">
        <v>0</v>
      </c>
      <c r="U217" s="5">
        <v>46870.400000000001</v>
      </c>
      <c r="V217" s="5">
        <v>-46870.400000000001</v>
      </c>
      <c r="W217" s="5">
        <v>23.261099999999999</v>
      </c>
      <c r="X217" s="4"/>
      <c r="Y217" s="4" t="s">
        <v>401</v>
      </c>
      <c r="Z217" s="4" t="s">
        <v>426</v>
      </c>
    </row>
    <row r="218" spans="1:26" hidden="1" x14ac:dyDescent="0.25">
      <c r="A218" s="2" t="s">
        <v>290</v>
      </c>
      <c r="B218" s="2" t="s">
        <v>683</v>
      </c>
      <c r="C218" s="2" t="s">
        <v>390</v>
      </c>
      <c r="D218" s="7">
        <v>275794</v>
      </c>
      <c r="E218" s="8">
        <f>_xlfn.XLOOKUP($A218,'SQL extract'!$B$2:$B$365,'SQL extract'!$C$2:$C$365,0)</f>
        <v>275794</v>
      </c>
      <c r="F218" s="6">
        <f t="shared" si="12"/>
        <v>0</v>
      </c>
      <c r="G218" s="7">
        <v>210178</v>
      </c>
      <c r="H218" s="8">
        <f>_xlfn.XLOOKUP($A218,'SQL extract'!$B$2:$B$365,'SQL extract'!$D$2:$D$365,0)</f>
        <v>210178</v>
      </c>
      <c r="I218" s="10">
        <f t="shared" si="13"/>
        <v>0</v>
      </c>
      <c r="J218" s="3">
        <v>12825.21</v>
      </c>
      <c r="K218" s="7">
        <v>146614.75</v>
      </c>
      <c r="L218" s="8">
        <f>_xlfn.XLOOKUP($A218,'SQL extract'!$B$2:$B$365,'SQL extract'!$E$2:$E$365,0)</f>
        <v>146614.75</v>
      </c>
      <c r="M218" s="10">
        <f t="shared" si="14"/>
        <v>0</v>
      </c>
      <c r="N218" s="3">
        <v>153031.14000000001</v>
      </c>
      <c r="O218" s="7">
        <v>146614.75</v>
      </c>
      <c r="P218" s="8">
        <f>_xlfn.XLOOKUP($A218,'SQL extract'!$B$2:$B$365,'SQL extract'!$F$2:$F$365,0)</f>
        <v>146614.75</v>
      </c>
      <c r="Q218" s="10">
        <f t="shared" si="15"/>
        <v>0</v>
      </c>
      <c r="R218" s="3">
        <v>-63563.25</v>
      </c>
      <c r="S218" s="3">
        <v>100</v>
      </c>
      <c r="T218" s="3">
        <v>275794</v>
      </c>
      <c r="U218" s="3">
        <v>275794</v>
      </c>
      <c r="V218" s="3">
        <v>0</v>
      </c>
      <c r="W218" s="3">
        <v>46.838999999999999</v>
      </c>
      <c r="X218" s="2"/>
      <c r="Y218" s="2" t="s">
        <v>420</v>
      </c>
      <c r="Z218" s="2" t="s">
        <v>454</v>
      </c>
    </row>
    <row r="219" spans="1:26" hidden="1" x14ac:dyDescent="0.25">
      <c r="A219" s="4" t="s">
        <v>286</v>
      </c>
      <c r="B219" s="4" t="s">
        <v>684</v>
      </c>
      <c r="C219" s="4" t="s">
        <v>390</v>
      </c>
      <c r="D219" s="9">
        <v>161576</v>
      </c>
      <c r="E219" s="8">
        <f>_xlfn.XLOOKUP($A219,'SQL extract'!$B$2:$B$365,'SQL extract'!$C$2:$C$365,0)</f>
        <v>161576</v>
      </c>
      <c r="F219" s="6">
        <f t="shared" si="12"/>
        <v>0</v>
      </c>
      <c r="G219" s="9">
        <v>126029</v>
      </c>
      <c r="H219" s="8">
        <f>_xlfn.XLOOKUP($A219,'SQL extract'!$B$2:$B$365,'SQL extract'!$D$2:$D$365,0)</f>
        <v>126029</v>
      </c>
      <c r="I219" s="10">
        <f t="shared" si="13"/>
        <v>0</v>
      </c>
      <c r="J219" s="5">
        <v>0</v>
      </c>
      <c r="K219" s="9">
        <v>0</v>
      </c>
      <c r="L219" s="8">
        <f>_xlfn.XLOOKUP($A219,'SQL extract'!$B$2:$B$365,'SQL extract'!$E$2:$E$365,0)</f>
        <v>0</v>
      </c>
      <c r="M219" s="10">
        <f t="shared" si="14"/>
        <v>0</v>
      </c>
      <c r="N219" s="5">
        <v>0</v>
      </c>
      <c r="O219" s="9">
        <v>126029</v>
      </c>
      <c r="P219" s="8">
        <f>_xlfn.XLOOKUP($A219,'SQL extract'!$B$2:$B$365,'SQL extract'!$F$2:$F$365,0)</f>
        <v>126029</v>
      </c>
      <c r="Q219" s="10">
        <f t="shared" si="15"/>
        <v>0</v>
      </c>
      <c r="R219" s="5">
        <v>0</v>
      </c>
      <c r="S219" s="5">
        <v>0</v>
      </c>
      <c r="T219" s="5">
        <v>0</v>
      </c>
      <c r="U219" s="5">
        <v>134646.67000000001</v>
      </c>
      <c r="V219" s="5">
        <v>-134646.67000000001</v>
      </c>
      <c r="W219" s="5">
        <v>22.0001</v>
      </c>
      <c r="X219" s="4"/>
      <c r="Y219" s="4" t="s">
        <v>401</v>
      </c>
      <c r="Z219" s="4" t="s">
        <v>402</v>
      </c>
    </row>
    <row r="220" spans="1:26" hidden="1" x14ac:dyDescent="0.25">
      <c r="A220" s="4" t="s">
        <v>7</v>
      </c>
      <c r="B220" s="4" t="s">
        <v>685</v>
      </c>
      <c r="C220" s="4" t="s">
        <v>390</v>
      </c>
      <c r="D220" s="9">
        <v>1</v>
      </c>
      <c r="E220" s="8">
        <f>_xlfn.XLOOKUP($A220,'SQL extract'!$B$2:$B$365,'SQL extract'!$C$2:$C$365,0)</f>
        <v>1</v>
      </c>
      <c r="F220" s="6">
        <f t="shared" si="12"/>
        <v>0</v>
      </c>
      <c r="G220" s="9">
        <v>119111.08</v>
      </c>
      <c r="H220" s="8">
        <f>_xlfn.XLOOKUP($A220,'SQL extract'!$B$2:$B$365,'SQL extract'!$D$2:$D$365,0)</f>
        <v>119111.08</v>
      </c>
      <c r="I220" s="10">
        <f t="shared" si="13"/>
        <v>0</v>
      </c>
      <c r="J220" s="5">
        <v>15464.28</v>
      </c>
      <c r="K220" s="9">
        <v>15464.28</v>
      </c>
      <c r="L220" s="8">
        <f>_xlfn.XLOOKUP($A220,'SQL extract'!$B$2:$B$365,'SQL extract'!$E$2:$E$365,0)</f>
        <v>15464.28</v>
      </c>
      <c r="M220" s="10">
        <f t="shared" si="14"/>
        <v>0</v>
      </c>
      <c r="N220" s="5">
        <v>15464.28</v>
      </c>
      <c r="O220" s="9">
        <v>119112.08</v>
      </c>
      <c r="P220" s="8">
        <f>_xlfn.XLOOKUP($A220,'SQL extract'!$B$2:$B$365,'SQL extract'!$F$2:$F$365,0)</f>
        <v>119112.08</v>
      </c>
      <c r="Q220" s="10">
        <f t="shared" si="15"/>
        <v>0</v>
      </c>
      <c r="R220" s="5">
        <v>1</v>
      </c>
      <c r="S220" s="5">
        <v>12.982900000000001</v>
      </c>
      <c r="T220" s="5">
        <v>0.129829</v>
      </c>
      <c r="U220" s="5"/>
      <c r="V220" s="5">
        <v>0.13</v>
      </c>
      <c r="W220" s="5">
        <v>-11911108</v>
      </c>
      <c r="X220" s="4" t="s">
        <v>463</v>
      </c>
      <c r="Y220" s="4" t="s">
        <v>453</v>
      </c>
      <c r="Z220" s="4" t="s">
        <v>406</v>
      </c>
    </row>
    <row r="221" spans="1:26" hidden="1" x14ac:dyDescent="0.25">
      <c r="A221" s="2" t="s">
        <v>84</v>
      </c>
      <c r="B221" s="2" t="s">
        <v>686</v>
      </c>
      <c r="C221" s="2" t="s">
        <v>395</v>
      </c>
      <c r="D221" s="7">
        <v>132037</v>
      </c>
      <c r="E221" s="8">
        <f>_xlfn.XLOOKUP($A221,'SQL extract'!$B$2:$B$365,'SQL extract'!$C$2:$C$365,0)</f>
        <v>132037</v>
      </c>
      <c r="F221" s="6">
        <f t="shared" si="12"/>
        <v>0</v>
      </c>
      <c r="G221" s="7">
        <v>102200</v>
      </c>
      <c r="H221" s="8">
        <f>_xlfn.XLOOKUP($A221,'SQL extract'!$B$2:$B$365,'SQL extract'!$D$2:$D$365,0)</f>
        <v>102200</v>
      </c>
      <c r="I221" s="10">
        <f t="shared" si="13"/>
        <v>0</v>
      </c>
      <c r="J221" s="3">
        <v>92199.76</v>
      </c>
      <c r="K221" s="7">
        <v>92459.73</v>
      </c>
      <c r="L221" s="8">
        <f>_xlfn.XLOOKUP($A221,'SQL extract'!$B$2:$B$365,'SQL extract'!$E$2:$E$365,0)</f>
        <v>92459.73</v>
      </c>
      <c r="M221" s="10">
        <f t="shared" si="14"/>
        <v>0</v>
      </c>
      <c r="N221" s="3">
        <v>92459.73</v>
      </c>
      <c r="O221" s="7">
        <v>92459.73</v>
      </c>
      <c r="P221" s="8">
        <f>_xlfn.XLOOKUP($A221,'SQL extract'!$B$2:$B$365,'SQL extract'!$F$2:$F$365,0)</f>
        <v>92459.73</v>
      </c>
      <c r="Q221" s="10">
        <f t="shared" si="15"/>
        <v>0</v>
      </c>
      <c r="R221" s="3">
        <v>-9740.27</v>
      </c>
      <c r="S221" s="3">
        <v>100</v>
      </c>
      <c r="T221" s="3">
        <v>132037</v>
      </c>
      <c r="U221" s="3">
        <v>132037</v>
      </c>
      <c r="V221" s="3">
        <v>0</v>
      </c>
      <c r="W221" s="3">
        <v>29.974299999999999</v>
      </c>
      <c r="X221" s="2" t="s">
        <v>630</v>
      </c>
      <c r="Y221" s="2" t="s">
        <v>392</v>
      </c>
      <c r="Z221" s="2" t="s">
        <v>454</v>
      </c>
    </row>
    <row r="222" spans="1:26" hidden="1" x14ac:dyDescent="0.25">
      <c r="A222" s="2" t="s">
        <v>44</v>
      </c>
      <c r="B222" s="2" t="s">
        <v>687</v>
      </c>
      <c r="C222" s="2" t="s">
        <v>390</v>
      </c>
      <c r="D222" s="7">
        <v>123450</v>
      </c>
      <c r="E222" s="8">
        <f>_xlfn.XLOOKUP($A222,'SQL extract'!$B$2:$B$365,'SQL extract'!$C$2:$C$365,0)</f>
        <v>123450</v>
      </c>
      <c r="F222" s="6">
        <f t="shared" si="12"/>
        <v>0</v>
      </c>
      <c r="G222" s="7">
        <v>1546429.01</v>
      </c>
      <c r="H222" s="8">
        <f>_xlfn.XLOOKUP($A222,'SQL extract'!$B$2:$B$365,'SQL extract'!$D$2:$D$365,0)</f>
        <v>1546429.01</v>
      </c>
      <c r="I222" s="10">
        <f t="shared" si="13"/>
        <v>0</v>
      </c>
      <c r="J222" s="3">
        <v>261106.47</v>
      </c>
      <c r="K222" s="7">
        <v>71193.539999999994</v>
      </c>
      <c r="L222" s="8">
        <f>_xlfn.XLOOKUP($A222,'SQL extract'!$B$2:$B$365,'SQL extract'!$E$2:$E$365,0)</f>
        <v>71193.539999999994</v>
      </c>
      <c r="M222" s="10">
        <f t="shared" si="14"/>
        <v>0</v>
      </c>
      <c r="N222" s="3">
        <v>249484.01</v>
      </c>
      <c r="O222" s="7">
        <v>71193.539999999994</v>
      </c>
      <c r="P222" s="8">
        <f>_xlfn.XLOOKUP($A222,'SQL extract'!$B$2:$B$365,'SQL extract'!$F$2:$F$365,0)</f>
        <v>71193.539999999994</v>
      </c>
      <c r="Q222" s="10">
        <f t="shared" si="15"/>
        <v>0</v>
      </c>
      <c r="R222" s="3">
        <v>-1475235.47</v>
      </c>
      <c r="S222" s="3">
        <v>100</v>
      </c>
      <c r="T222" s="3">
        <v>123450</v>
      </c>
      <c r="U222" s="3">
        <v>123450</v>
      </c>
      <c r="V222" s="3">
        <v>0</v>
      </c>
      <c r="W222" s="3">
        <v>42.33</v>
      </c>
      <c r="X222" s="2"/>
      <c r="Y222" s="2" t="s">
        <v>420</v>
      </c>
      <c r="Z222" s="2" t="s">
        <v>501</v>
      </c>
    </row>
    <row r="223" spans="1:26" hidden="1" x14ac:dyDescent="0.25">
      <c r="A223" s="4" t="s">
        <v>344</v>
      </c>
      <c r="B223" s="4" t="s">
        <v>688</v>
      </c>
      <c r="C223" s="4" t="s">
        <v>395</v>
      </c>
      <c r="D223" s="9">
        <v>29750</v>
      </c>
      <c r="E223" s="8">
        <f>_xlfn.XLOOKUP($A223,'SQL extract'!$B$2:$B$365,'SQL extract'!$C$2:$C$365,0)</f>
        <v>29750</v>
      </c>
      <c r="F223" s="6">
        <f t="shared" si="12"/>
        <v>0</v>
      </c>
      <c r="G223" s="9">
        <v>23800</v>
      </c>
      <c r="H223" s="8">
        <f>_xlfn.XLOOKUP($A223,'SQL extract'!$B$2:$B$365,'SQL extract'!$D$2:$D$365,0)</f>
        <v>23800</v>
      </c>
      <c r="I223" s="10">
        <f t="shared" si="13"/>
        <v>0</v>
      </c>
      <c r="J223" s="5">
        <v>809.44</v>
      </c>
      <c r="K223" s="9">
        <v>43510.67</v>
      </c>
      <c r="L223" s="8">
        <f>_xlfn.XLOOKUP($A223,'SQL extract'!$B$2:$B$365,'SQL extract'!$E$2:$E$365,0)</f>
        <v>43510.67</v>
      </c>
      <c r="M223" s="10">
        <f t="shared" si="14"/>
        <v>0</v>
      </c>
      <c r="N223" s="5">
        <v>43510.67</v>
      </c>
      <c r="O223" s="9">
        <v>43510.67</v>
      </c>
      <c r="P223" s="8">
        <f>_xlfn.XLOOKUP($A223,'SQL extract'!$B$2:$B$365,'SQL extract'!$F$2:$F$365,0)</f>
        <v>43510.67</v>
      </c>
      <c r="Q223" s="10">
        <f t="shared" si="15"/>
        <v>0</v>
      </c>
      <c r="R223" s="5">
        <v>0</v>
      </c>
      <c r="S223" s="5">
        <v>100</v>
      </c>
      <c r="T223" s="5">
        <v>29750</v>
      </c>
      <c r="U223" s="5">
        <v>0</v>
      </c>
      <c r="V223" s="5">
        <v>29750</v>
      </c>
      <c r="W223" s="5">
        <v>-46.254300000000001</v>
      </c>
      <c r="X223" s="4"/>
      <c r="Y223" s="4" t="s">
        <v>689</v>
      </c>
      <c r="Z223" s="4" t="s">
        <v>690</v>
      </c>
    </row>
    <row r="224" spans="1:26" hidden="1" x14ac:dyDescent="0.25">
      <c r="A224" s="4" t="s">
        <v>108</v>
      </c>
      <c r="B224" s="4" t="s">
        <v>691</v>
      </c>
      <c r="C224" s="4" t="s">
        <v>390</v>
      </c>
      <c r="D224" s="9">
        <v>53600</v>
      </c>
      <c r="E224" s="8">
        <f>_xlfn.XLOOKUP($A224,'SQL extract'!$B$2:$B$365,'SQL extract'!$C$2:$C$365,0)</f>
        <v>53600</v>
      </c>
      <c r="F224" s="6">
        <f t="shared" si="12"/>
        <v>0</v>
      </c>
      <c r="G224" s="9">
        <v>42880</v>
      </c>
      <c r="H224" s="8">
        <f>_xlfn.XLOOKUP($A224,'SQL extract'!$B$2:$B$365,'SQL extract'!$D$2:$D$365,0)</f>
        <v>42880</v>
      </c>
      <c r="I224" s="10">
        <f t="shared" si="13"/>
        <v>0</v>
      </c>
      <c r="J224" s="5">
        <v>0</v>
      </c>
      <c r="K224" s="9">
        <v>0</v>
      </c>
      <c r="L224" s="8">
        <f>_xlfn.XLOOKUP($A224,'SQL extract'!$B$2:$B$365,'SQL extract'!$E$2:$E$365,0)</f>
        <v>0</v>
      </c>
      <c r="M224" s="10">
        <f t="shared" si="14"/>
        <v>0</v>
      </c>
      <c r="N224" s="5">
        <v>0</v>
      </c>
      <c r="O224" s="9">
        <v>42880</v>
      </c>
      <c r="P224" s="8">
        <f>_xlfn.XLOOKUP($A224,'SQL extract'!$B$2:$B$365,'SQL extract'!$F$2:$F$365,0)</f>
        <v>42880</v>
      </c>
      <c r="Q224" s="10">
        <f t="shared" si="15"/>
        <v>0</v>
      </c>
      <c r="R224" s="5">
        <v>0</v>
      </c>
      <c r="S224" s="5">
        <v>0</v>
      </c>
      <c r="T224" s="5">
        <v>0</v>
      </c>
      <c r="U224" s="5"/>
      <c r="V224" s="5">
        <v>0</v>
      </c>
      <c r="W224" s="5">
        <v>20</v>
      </c>
      <c r="X224" s="4"/>
      <c r="Y224" s="4" t="s">
        <v>692</v>
      </c>
      <c r="Z224" s="4" t="s">
        <v>693</v>
      </c>
    </row>
    <row r="225" spans="1:26" hidden="1" x14ac:dyDescent="0.25">
      <c r="A225" s="4" t="s">
        <v>359</v>
      </c>
      <c r="B225" s="4" t="s">
        <v>694</v>
      </c>
      <c r="C225" s="4" t="s">
        <v>390</v>
      </c>
      <c r="D225" s="9">
        <v>46788</v>
      </c>
      <c r="E225" s="8">
        <f>_xlfn.XLOOKUP($A225,'SQL extract'!$B$2:$B$365,'SQL extract'!$C$2:$C$365,0)</f>
        <v>46788</v>
      </c>
      <c r="F225" s="6">
        <f t="shared" si="12"/>
        <v>0</v>
      </c>
      <c r="G225" s="9">
        <v>35164.410000000003</v>
      </c>
      <c r="H225" s="8">
        <f>_xlfn.XLOOKUP($A225,'SQL extract'!$B$2:$B$365,'SQL extract'!$D$2:$D$365,0)</f>
        <v>35164.410000000003</v>
      </c>
      <c r="I225" s="10">
        <f t="shared" si="13"/>
        <v>0</v>
      </c>
      <c r="J225" s="5">
        <v>0</v>
      </c>
      <c r="K225" s="9">
        <v>0</v>
      </c>
      <c r="L225" s="8">
        <f>_xlfn.XLOOKUP($A225,'SQL extract'!$B$2:$B$365,'SQL extract'!$E$2:$E$365,0)</f>
        <v>0</v>
      </c>
      <c r="M225" s="10">
        <f t="shared" si="14"/>
        <v>0</v>
      </c>
      <c r="N225" s="5">
        <v>0</v>
      </c>
      <c r="O225" s="9">
        <v>35164.410000000003</v>
      </c>
      <c r="P225" s="8">
        <f>_xlfn.XLOOKUP($A225,'SQL extract'!$B$2:$B$365,'SQL extract'!$F$2:$F$365,0)</f>
        <v>35164.410000000003</v>
      </c>
      <c r="Q225" s="10">
        <f t="shared" si="15"/>
        <v>0</v>
      </c>
      <c r="R225" s="5">
        <v>0</v>
      </c>
      <c r="S225" s="5">
        <v>0</v>
      </c>
      <c r="T225" s="5">
        <v>0</v>
      </c>
      <c r="U225" s="5"/>
      <c r="V225" s="5">
        <v>0</v>
      </c>
      <c r="W225" s="5">
        <v>24.8431</v>
      </c>
      <c r="X225" s="4"/>
      <c r="Y225" s="4" t="s">
        <v>401</v>
      </c>
      <c r="Z225" s="4" t="s">
        <v>426</v>
      </c>
    </row>
    <row r="226" spans="1:26" hidden="1" x14ac:dyDescent="0.25">
      <c r="A226" s="4" t="s">
        <v>184</v>
      </c>
      <c r="B226" s="4" t="s">
        <v>695</v>
      </c>
      <c r="C226" s="4" t="s">
        <v>395</v>
      </c>
      <c r="D226" s="9">
        <v>32070</v>
      </c>
      <c r="E226" s="8">
        <f>_xlfn.XLOOKUP($A226,'SQL extract'!$B$2:$B$365,'SQL extract'!$C$2:$C$365,0)</f>
        <v>32070</v>
      </c>
      <c r="F226" s="6">
        <f t="shared" si="12"/>
        <v>0</v>
      </c>
      <c r="G226" s="9">
        <v>25656</v>
      </c>
      <c r="H226" s="8">
        <f>_xlfn.XLOOKUP($A226,'SQL extract'!$B$2:$B$365,'SQL extract'!$D$2:$D$365,0)</f>
        <v>25656</v>
      </c>
      <c r="I226" s="10">
        <f t="shared" si="13"/>
        <v>0</v>
      </c>
      <c r="J226" s="5">
        <v>3250.6</v>
      </c>
      <c r="K226" s="9">
        <v>4950.3100000000004</v>
      </c>
      <c r="L226" s="8">
        <f>_xlfn.XLOOKUP($A226,'SQL extract'!$B$2:$B$365,'SQL extract'!$E$2:$E$365,0)</f>
        <v>4950.3100000000004</v>
      </c>
      <c r="M226" s="10">
        <f t="shared" si="14"/>
        <v>0</v>
      </c>
      <c r="N226" s="5">
        <v>4950.3100000000004</v>
      </c>
      <c r="O226" s="9">
        <v>25656</v>
      </c>
      <c r="P226" s="8">
        <f>_xlfn.XLOOKUP($A226,'SQL extract'!$B$2:$B$365,'SQL extract'!$F$2:$F$365,0)</f>
        <v>25656</v>
      </c>
      <c r="Q226" s="10">
        <f t="shared" si="15"/>
        <v>0</v>
      </c>
      <c r="R226" s="5">
        <v>0</v>
      </c>
      <c r="S226" s="5">
        <v>19.294899999999998</v>
      </c>
      <c r="T226" s="5">
        <v>6187.8744299999998</v>
      </c>
      <c r="U226" s="5">
        <v>32070</v>
      </c>
      <c r="V226" s="5">
        <v>-25882.126</v>
      </c>
      <c r="W226" s="5">
        <v>20</v>
      </c>
      <c r="X226" s="4" t="s">
        <v>696</v>
      </c>
      <c r="Y226" s="4" t="s">
        <v>634</v>
      </c>
      <c r="Z226" s="4" t="s">
        <v>697</v>
      </c>
    </row>
    <row r="227" spans="1:26" hidden="1" x14ac:dyDescent="0.25">
      <c r="A227" s="4" t="s">
        <v>31</v>
      </c>
      <c r="B227" s="4" t="s">
        <v>698</v>
      </c>
      <c r="C227" s="4" t="s">
        <v>390</v>
      </c>
      <c r="D227" s="9">
        <v>1</v>
      </c>
      <c r="E227" s="8">
        <f>_xlfn.XLOOKUP($A227,'SQL extract'!$B$2:$B$365,'SQL extract'!$C$2:$C$365,0)</f>
        <v>1</v>
      </c>
      <c r="F227" s="6">
        <f t="shared" si="12"/>
        <v>0</v>
      </c>
      <c r="G227" s="9">
        <v>25214</v>
      </c>
      <c r="H227" s="8">
        <f>_xlfn.XLOOKUP($A227,'SQL extract'!$B$2:$B$365,'SQL extract'!$D$2:$D$365,0)</f>
        <v>25214</v>
      </c>
      <c r="I227" s="10">
        <f t="shared" si="13"/>
        <v>0</v>
      </c>
      <c r="J227" s="5">
        <v>8362.02</v>
      </c>
      <c r="K227" s="9">
        <v>8402.6</v>
      </c>
      <c r="L227" s="8">
        <f>_xlfn.XLOOKUP($A227,'SQL extract'!$B$2:$B$365,'SQL extract'!$E$2:$E$365,0)</f>
        <v>8402.6</v>
      </c>
      <c r="M227" s="10">
        <f t="shared" si="14"/>
        <v>0</v>
      </c>
      <c r="N227" s="5">
        <v>8409.59</v>
      </c>
      <c r="O227" s="9">
        <v>25214</v>
      </c>
      <c r="P227" s="8">
        <f>_xlfn.XLOOKUP($A227,'SQL extract'!$B$2:$B$365,'SQL extract'!$F$2:$F$365,0)</f>
        <v>25214</v>
      </c>
      <c r="Q227" s="10">
        <f t="shared" si="15"/>
        <v>0</v>
      </c>
      <c r="R227" s="5">
        <v>0</v>
      </c>
      <c r="S227" s="5">
        <v>33.325099999999999</v>
      </c>
      <c r="T227" s="5">
        <v>0.33325100000000002</v>
      </c>
      <c r="U227" s="5"/>
      <c r="V227" s="5">
        <v>0.33300000000000002</v>
      </c>
      <c r="W227" s="5">
        <v>-2521300</v>
      </c>
      <c r="X227" s="4"/>
      <c r="Y227" s="4" t="s">
        <v>453</v>
      </c>
      <c r="Z227" s="4" t="s">
        <v>456</v>
      </c>
    </row>
    <row r="228" spans="1:26" hidden="1" x14ac:dyDescent="0.25">
      <c r="A228" s="4" t="s">
        <v>294</v>
      </c>
      <c r="B228" s="4" t="s">
        <v>699</v>
      </c>
      <c r="C228" s="4" t="s">
        <v>390</v>
      </c>
      <c r="D228" s="9">
        <v>34530</v>
      </c>
      <c r="E228" s="8">
        <f>_xlfn.XLOOKUP($A228,'SQL extract'!$B$2:$B$365,'SQL extract'!$C$2:$C$365,0)</f>
        <v>34530</v>
      </c>
      <c r="F228" s="6">
        <f t="shared" si="12"/>
        <v>0</v>
      </c>
      <c r="G228" s="9">
        <v>25020.58</v>
      </c>
      <c r="H228" s="8">
        <f>_xlfn.XLOOKUP($A228,'SQL extract'!$B$2:$B$365,'SQL extract'!$D$2:$D$365,0)</f>
        <v>25020.58</v>
      </c>
      <c r="I228" s="10">
        <f t="shared" si="13"/>
        <v>0</v>
      </c>
      <c r="J228" s="5">
        <v>0</v>
      </c>
      <c r="K228" s="9">
        <v>0</v>
      </c>
      <c r="L228" s="8">
        <f>_xlfn.XLOOKUP($A228,'SQL extract'!$B$2:$B$365,'SQL extract'!$E$2:$E$365,0)</f>
        <v>0</v>
      </c>
      <c r="M228" s="10">
        <f t="shared" si="14"/>
        <v>0</v>
      </c>
      <c r="N228" s="5">
        <v>0</v>
      </c>
      <c r="O228" s="9">
        <v>25020.58</v>
      </c>
      <c r="P228" s="8">
        <f>_xlfn.XLOOKUP($A228,'SQL extract'!$B$2:$B$365,'SQL extract'!$F$2:$F$365,0)</f>
        <v>25020.58</v>
      </c>
      <c r="Q228" s="10">
        <f t="shared" si="15"/>
        <v>0</v>
      </c>
      <c r="R228" s="5">
        <v>0</v>
      </c>
      <c r="S228" s="5">
        <v>0</v>
      </c>
      <c r="T228" s="5">
        <v>0</v>
      </c>
      <c r="U228" s="5">
        <v>2546</v>
      </c>
      <c r="V228" s="5">
        <v>-2546</v>
      </c>
      <c r="W228" s="5">
        <v>27.5395</v>
      </c>
      <c r="X228" s="4"/>
      <c r="Y228" s="4" t="s">
        <v>453</v>
      </c>
      <c r="Z228" s="4" t="s">
        <v>700</v>
      </c>
    </row>
    <row r="229" spans="1:26" hidden="1" x14ac:dyDescent="0.25">
      <c r="A229" s="4" t="s">
        <v>281</v>
      </c>
      <c r="B229" s="4" t="s">
        <v>701</v>
      </c>
      <c r="C229" s="4" t="s">
        <v>390</v>
      </c>
      <c r="D229" s="9">
        <v>24970</v>
      </c>
      <c r="E229" s="8">
        <f>_xlfn.XLOOKUP($A229,'SQL extract'!$B$2:$B$365,'SQL extract'!$C$2:$C$365,0)</f>
        <v>24970</v>
      </c>
      <c r="F229" s="6">
        <f t="shared" si="12"/>
        <v>0</v>
      </c>
      <c r="G229" s="9">
        <v>0</v>
      </c>
      <c r="H229" s="8">
        <f>_xlfn.XLOOKUP($A229,'SQL extract'!$B$2:$B$365,'SQL extract'!$D$2:$D$365,0)</f>
        <v>0</v>
      </c>
      <c r="I229" s="10">
        <f t="shared" si="13"/>
        <v>0</v>
      </c>
      <c r="J229" s="5">
        <v>0</v>
      </c>
      <c r="K229" s="9">
        <v>3026.4</v>
      </c>
      <c r="L229" s="8">
        <f>_xlfn.XLOOKUP($A229,'SQL extract'!$B$2:$B$365,'SQL extract'!$E$2:$E$365,0)</f>
        <v>3026.4</v>
      </c>
      <c r="M229" s="10">
        <f t="shared" si="14"/>
        <v>0</v>
      </c>
      <c r="N229" s="5">
        <v>3026.4</v>
      </c>
      <c r="O229" s="9">
        <v>19976</v>
      </c>
      <c r="P229" s="8">
        <f>_xlfn.XLOOKUP($A229,'SQL extract'!$B$2:$B$365,'SQL extract'!$F$2:$F$365,0)</f>
        <v>19976</v>
      </c>
      <c r="Q229" s="10">
        <f t="shared" si="15"/>
        <v>0</v>
      </c>
      <c r="R229" s="5">
        <v>16949.599999999999</v>
      </c>
      <c r="S229" s="5">
        <v>15.1501</v>
      </c>
      <c r="T229" s="5">
        <v>3782.9799699999999</v>
      </c>
      <c r="U229" s="5">
        <v>24970</v>
      </c>
      <c r="V229" s="5">
        <v>-21187.02</v>
      </c>
      <c r="W229" s="5">
        <v>20</v>
      </c>
      <c r="X229" s="4"/>
      <c r="Y229" s="4" t="s">
        <v>634</v>
      </c>
      <c r="Z229" s="4" t="s">
        <v>702</v>
      </c>
    </row>
    <row r="230" spans="1:26" hidden="1" x14ac:dyDescent="0.25">
      <c r="A230" s="4" t="s">
        <v>330</v>
      </c>
      <c r="B230" s="4" t="s">
        <v>703</v>
      </c>
      <c r="C230" s="4" t="s">
        <v>390</v>
      </c>
      <c r="D230" s="9">
        <v>1</v>
      </c>
      <c r="E230" s="8">
        <f>_xlfn.XLOOKUP($A230,'SQL extract'!$B$2:$B$365,'SQL extract'!$C$2:$C$365,0)</f>
        <v>1</v>
      </c>
      <c r="F230" s="6">
        <f t="shared" si="12"/>
        <v>0</v>
      </c>
      <c r="G230" s="9">
        <v>0</v>
      </c>
      <c r="H230" s="8">
        <f>_xlfn.XLOOKUP($A230,'SQL extract'!$B$2:$B$365,'SQL extract'!$D$2:$D$365,0)</f>
        <v>0</v>
      </c>
      <c r="I230" s="10">
        <f t="shared" si="13"/>
        <v>0</v>
      </c>
      <c r="J230" s="5">
        <v>0</v>
      </c>
      <c r="K230" s="9">
        <v>18367.87</v>
      </c>
      <c r="L230" s="8">
        <f>_xlfn.XLOOKUP($A230,'SQL extract'!$B$2:$B$365,'SQL extract'!$E$2:$E$365,0)</f>
        <v>18367.87</v>
      </c>
      <c r="M230" s="10">
        <f t="shared" si="14"/>
        <v>0</v>
      </c>
      <c r="N230" s="5">
        <v>18367.87</v>
      </c>
      <c r="O230" s="9">
        <v>18376.87</v>
      </c>
      <c r="P230" s="8">
        <f>_xlfn.XLOOKUP($A230,'SQL extract'!$B$2:$B$365,'SQL extract'!$F$2:$F$365,0)</f>
        <v>18376.87</v>
      </c>
      <c r="Q230" s="10">
        <f t="shared" si="15"/>
        <v>0</v>
      </c>
      <c r="R230" s="5">
        <v>9</v>
      </c>
      <c r="S230" s="5">
        <v>99.950999999999993</v>
      </c>
      <c r="T230" s="5">
        <v>0.99951000000000001</v>
      </c>
      <c r="U230" s="5"/>
      <c r="V230" s="5">
        <v>1</v>
      </c>
      <c r="W230" s="5">
        <v>-1837587</v>
      </c>
      <c r="X230" s="4"/>
      <c r="Y230" s="4" t="s">
        <v>420</v>
      </c>
      <c r="Z230" s="4" t="s">
        <v>497</v>
      </c>
    </row>
    <row r="231" spans="1:26" hidden="1" x14ac:dyDescent="0.25">
      <c r="A231" s="2" t="s">
        <v>151</v>
      </c>
      <c r="B231" s="2" t="s">
        <v>704</v>
      </c>
      <c r="C231" s="2" t="s">
        <v>390</v>
      </c>
      <c r="D231" s="7">
        <v>1</v>
      </c>
      <c r="E231" s="8">
        <f>_xlfn.XLOOKUP($A231,'SQL extract'!$B$2:$B$365,'SQL extract'!$C$2:$C$365,0)</f>
        <v>1</v>
      </c>
      <c r="F231" s="6">
        <f t="shared" si="12"/>
        <v>0</v>
      </c>
      <c r="G231" s="7">
        <v>0</v>
      </c>
      <c r="H231" s="8">
        <f>_xlfn.XLOOKUP($A231,'SQL extract'!$B$2:$B$365,'SQL extract'!$D$2:$D$365,0)</f>
        <v>0</v>
      </c>
      <c r="I231" s="10">
        <f t="shared" si="13"/>
        <v>0</v>
      </c>
      <c r="J231" s="3">
        <v>0</v>
      </c>
      <c r="K231" s="7">
        <v>22136.799999999999</v>
      </c>
      <c r="L231" s="8">
        <f>_xlfn.XLOOKUP($A231,'SQL extract'!$B$2:$B$365,'SQL extract'!$E$2:$E$365,0)</f>
        <v>22136.799999999999</v>
      </c>
      <c r="M231" s="10">
        <f t="shared" si="14"/>
        <v>0</v>
      </c>
      <c r="N231" s="3">
        <v>22136.799999999999</v>
      </c>
      <c r="O231" s="7">
        <v>18198.29</v>
      </c>
      <c r="P231" s="8">
        <f>_xlfn.XLOOKUP($A231,'SQL extract'!$B$2:$B$365,'SQL extract'!$F$2:$F$365,0)</f>
        <v>18198.29</v>
      </c>
      <c r="Q231" s="10">
        <f t="shared" si="15"/>
        <v>0</v>
      </c>
      <c r="R231" s="3">
        <v>-3938.51</v>
      </c>
      <c r="S231" s="3">
        <v>121.6421</v>
      </c>
      <c r="T231" s="3">
        <v>1.216421</v>
      </c>
      <c r="U231" s="3"/>
      <c r="V231" s="3">
        <v>1.216</v>
      </c>
      <c r="W231" s="3">
        <v>-1819729</v>
      </c>
      <c r="X231" s="2"/>
      <c r="Y231" s="2" t="s">
        <v>392</v>
      </c>
      <c r="Z231" s="2" t="s">
        <v>410</v>
      </c>
    </row>
    <row r="232" spans="1:26" hidden="1" x14ac:dyDescent="0.25">
      <c r="A232" s="4" t="s">
        <v>232</v>
      </c>
      <c r="B232" s="4" t="s">
        <v>705</v>
      </c>
      <c r="C232" s="4" t="s">
        <v>390</v>
      </c>
      <c r="D232" s="9">
        <v>9650</v>
      </c>
      <c r="E232" s="8">
        <f>_xlfn.XLOOKUP($A232,'SQL extract'!$B$2:$B$365,'SQL extract'!$C$2:$C$365,0)</f>
        <v>9650</v>
      </c>
      <c r="F232" s="6">
        <f t="shared" si="12"/>
        <v>0</v>
      </c>
      <c r="G232" s="9">
        <v>13385.51</v>
      </c>
      <c r="H232" s="8">
        <f>_xlfn.XLOOKUP($A232,'SQL extract'!$B$2:$B$365,'SQL extract'!$D$2:$D$365,0)</f>
        <v>13385.51</v>
      </c>
      <c r="I232" s="10">
        <f t="shared" si="13"/>
        <v>0</v>
      </c>
      <c r="J232" s="5">
        <v>13385.51</v>
      </c>
      <c r="K232" s="9">
        <v>16500.5</v>
      </c>
      <c r="L232" s="8">
        <f>_xlfn.XLOOKUP($A232,'SQL extract'!$B$2:$B$365,'SQL extract'!$E$2:$E$365,0)</f>
        <v>16500.5</v>
      </c>
      <c r="M232" s="10">
        <f t="shared" si="14"/>
        <v>0</v>
      </c>
      <c r="N232" s="5">
        <v>16500.5</v>
      </c>
      <c r="O232" s="9">
        <v>16554.509999999998</v>
      </c>
      <c r="P232" s="8">
        <f>_xlfn.XLOOKUP($A232,'SQL extract'!$B$2:$B$365,'SQL extract'!$F$2:$F$365,0)</f>
        <v>16554.509999999998</v>
      </c>
      <c r="Q232" s="10">
        <f t="shared" si="15"/>
        <v>0</v>
      </c>
      <c r="R232" s="5">
        <v>54.01</v>
      </c>
      <c r="S232" s="5">
        <v>99.673699999999997</v>
      </c>
      <c r="T232" s="5">
        <v>9618.5120499999994</v>
      </c>
      <c r="U232" s="5">
        <v>9650</v>
      </c>
      <c r="V232" s="5">
        <v>-31.488</v>
      </c>
      <c r="W232" s="5">
        <v>-71.549300000000002</v>
      </c>
      <c r="X232" s="4" t="s">
        <v>696</v>
      </c>
      <c r="Y232" s="4" t="s">
        <v>392</v>
      </c>
      <c r="Z232" s="4" t="s">
        <v>454</v>
      </c>
    </row>
    <row r="233" spans="1:26" hidden="1" x14ac:dyDescent="0.25">
      <c r="A233" s="4" t="s">
        <v>350</v>
      </c>
      <c r="B233" s="4" t="s">
        <v>706</v>
      </c>
      <c r="C233" s="4" t="s">
        <v>395</v>
      </c>
      <c r="D233" s="9">
        <v>1</v>
      </c>
      <c r="E233" s="8">
        <f>_xlfn.XLOOKUP($A233,'SQL extract'!$B$2:$B$365,'SQL extract'!$C$2:$C$365,0)</f>
        <v>1</v>
      </c>
      <c r="F233" s="6">
        <f t="shared" si="12"/>
        <v>0</v>
      </c>
      <c r="G233" s="9">
        <v>0</v>
      </c>
      <c r="H233" s="8">
        <f>_xlfn.XLOOKUP($A233,'SQL extract'!$B$2:$B$365,'SQL extract'!$D$2:$D$365,0)</f>
        <v>0</v>
      </c>
      <c r="I233" s="10">
        <f t="shared" si="13"/>
        <v>0</v>
      </c>
      <c r="J233" s="5">
        <v>0</v>
      </c>
      <c r="K233" s="9">
        <v>15901.77</v>
      </c>
      <c r="L233" s="8">
        <f>_xlfn.XLOOKUP($A233,'SQL extract'!$B$2:$B$365,'SQL extract'!$E$2:$E$365,0)</f>
        <v>15901.77</v>
      </c>
      <c r="M233" s="10">
        <f t="shared" si="14"/>
        <v>0</v>
      </c>
      <c r="N233" s="5">
        <v>15901.77</v>
      </c>
      <c r="O233" s="9">
        <v>15901.77</v>
      </c>
      <c r="P233" s="8">
        <f>_xlfn.XLOOKUP($A233,'SQL extract'!$B$2:$B$365,'SQL extract'!$F$2:$F$365,0)</f>
        <v>15901.77</v>
      </c>
      <c r="Q233" s="10">
        <f t="shared" si="15"/>
        <v>0</v>
      </c>
      <c r="R233" s="5">
        <v>0</v>
      </c>
      <c r="S233" s="5">
        <v>100</v>
      </c>
      <c r="T233" s="5">
        <v>1</v>
      </c>
      <c r="U233" s="5"/>
      <c r="V233" s="5">
        <v>1</v>
      </c>
      <c r="W233" s="5">
        <v>-1590077</v>
      </c>
      <c r="X233" s="4"/>
      <c r="Y233" s="4" t="s">
        <v>707</v>
      </c>
      <c r="Z233" s="4" t="s">
        <v>410</v>
      </c>
    </row>
    <row r="234" spans="1:26" hidden="1" x14ac:dyDescent="0.25">
      <c r="A234" s="4" t="s">
        <v>331</v>
      </c>
      <c r="B234" s="4" t="s">
        <v>708</v>
      </c>
      <c r="C234" s="4" t="s">
        <v>390</v>
      </c>
      <c r="D234" s="9">
        <v>10500</v>
      </c>
      <c r="E234" s="8">
        <f>_xlfn.XLOOKUP($A234,'SQL extract'!$B$2:$B$365,'SQL extract'!$C$2:$C$365,0)</f>
        <v>10500</v>
      </c>
      <c r="F234" s="6">
        <f t="shared" si="12"/>
        <v>0</v>
      </c>
      <c r="G234" s="9">
        <v>8400</v>
      </c>
      <c r="H234" s="8">
        <f>_xlfn.XLOOKUP($A234,'SQL extract'!$B$2:$B$365,'SQL extract'!$D$2:$D$365,0)</f>
        <v>8400</v>
      </c>
      <c r="I234" s="10">
        <f t="shared" si="13"/>
        <v>0</v>
      </c>
      <c r="J234" s="5">
        <v>0</v>
      </c>
      <c r="K234" s="9">
        <v>15846.02</v>
      </c>
      <c r="L234" s="8">
        <f>_xlfn.XLOOKUP($A234,'SQL extract'!$B$2:$B$365,'SQL extract'!$E$2:$E$365,0)</f>
        <v>15846.02</v>
      </c>
      <c r="M234" s="10">
        <f t="shared" si="14"/>
        <v>0</v>
      </c>
      <c r="N234" s="5">
        <v>15846.02</v>
      </c>
      <c r="O234" s="9">
        <v>15846.02</v>
      </c>
      <c r="P234" s="8">
        <f>_xlfn.XLOOKUP($A234,'SQL extract'!$B$2:$B$365,'SQL extract'!$F$2:$F$365,0)</f>
        <v>15846.02</v>
      </c>
      <c r="Q234" s="10">
        <f t="shared" si="15"/>
        <v>0</v>
      </c>
      <c r="R234" s="5">
        <v>0</v>
      </c>
      <c r="S234" s="5">
        <v>100</v>
      </c>
      <c r="T234" s="5">
        <v>10500</v>
      </c>
      <c r="U234" s="5">
        <v>10500</v>
      </c>
      <c r="V234" s="5">
        <v>0</v>
      </c>
      <c r="W234" s="5">
        <v>-50.914400000000001</v>
      </c>
      <c r="X234" s="4"/>
      <c r="Y234" s="4" t="s">
        <v>392</v>
      </c>
      <c r="Z234" s="4" t="s">
        <v>555</v>
      </c>
    </row>
    <row r="235" spans="1:26" hidden="1" x14ac:dyDescent="0.25">
      <c r="A235" s="4" t="s">
        <v>317</v>
      </c>
      <c r="B235" s="4" t="s">
        <v>709</v>
      </c>
      <c r="C235" s="4" t="s">
        <v>390</v>
      </c>
      <c r="D235" s="9">
        <v>19100</v>
      </c>
      <c r="E235" s="8">
        <f>_xlfn.XLOOKUP($A235,'SQL extract'!$B$2:$B$365,'SQL extract'!$C$2:$C$365,0)</f>
        <v>19100</v>
      </c>
      <c r="F235" s="6">
        <f t="shared" si="12"/>
        <v>0</v>
      </c>
      <c r="G235" s="9">
        <v>15280</v>
      </c>
      <c r="H235" s="8">
        <f>_xlfn.XLOOKUP($A235,'SQL extract'!$B$2:$B$365,'SQL extract'!$D$2:$D$365,0)</f>
        <v>15280</v>
      </c>
      <c r="I235" s="10">
        <f t="shared" si="13"/>
        <v>0</v>
      </c>
      <c r="J235" s="5">
        <v>0</v>
      </c>
      <c r="K235" s="9">
        <v>3342.21</v>
      </c>
      <c r="L235" s="8">
        <f>_xlfn.XLOOKUP($A235,'SQL extract'!$B$2:$B$365,'SQL extract'!$E$2:$E$365,0)</f>
        <v>3342.21</v>
      </c>
      <c r="M235" s="10">
        <f t="shared" si="14"/>
        <v>0</v>
      </c>
      <c r="N235" s="5">
        <v>3342.21</v>
      </c>
      <c r="O235" s="9">
        <v>15280</v>
      </c>
      <c r="P235" s="8">
        <f>_xlfn.XLOOKUP($A235,'SQL extract'!$B$2:$B$365,'SQL extract'!$F$2:$F$365,0)</f>
        <v>15280</v>
      </c>
      <c r="Q235" s="10">
        <f t="shared" si="15"/>
        <v>0</v>
      </c>
      <c r="R235" s="5">
        <v>0</v>
      </c>
      <c r="S235" s="5">
        <v>21.873100000000001</v>
      </c>
      <c r="T235" s="5">
        <v>4177.7620999999999</v>
      </c>
      <c r="U235" s="5"/>
      <c r="V235" s="5">
        <v>4177.7619999999997</v>
      </c>
      <c r="W235" s="5">
        <v>20</v>
      </c>
      <c r="X235" s="4"/>
      <c r="Y235" s="4" t="s">
        <v>453</v>
      </c>
      <c r="Z235" s="4" t="s">
        <v>454</v>
      </c>
    </row>
    <row r="236" spans="1:26" hidden="1" x14ac:dyDescent="0.25">
      <c r="A236" s="4" t="s">
        <v>311</v>
      </c>
      <c r="B236" s="4" t="s">
        <v>710</v>
      </c>
      <c r="C236" s="4" t="s">
        <v>390</v>
      </c>
      <c r="D236" s="9">
        <v>1</v>
      </c>
      <c r="E236" s="8">
        <f>_xlfn.XLOOKUP($A236,'SQL extract'!$B$2:$B$365,'SQL extract'!$C$2:$C$365,0)</f>
        <v>1</v>
      </c>
      <c r="F236" s="6">
        <f t="shared" si="12"/>
        <v>0</v>
      </c>
      <c r="G236" s="9">
        <v>0</v>
      </c>
      <c r="H236" s="8">
        <f>_xlfn.XLOOKUP($A236,'SQL extract'!$B$2:$B$365,'SQL extract'!$D$2:$D$365,0)</f>
        <v>0</v>
      </c>
      <c r="I236" s="10">
        <f t="shared" si="13"/>
        <v>0</v>
      </c>
      <c r="J236" s="5">
        <v>0</v>
      </c>
      <c r="K236" s="9">
        <v>15034.33</v>
      </c>
      <c r="L236" s="8">
        <f>_xlfn.XLOOKUP($A236,'SQL extract'!$B$2:$B$365,'SQL extract'!$E$2:$E$365,0)</f>
        <v>15034.33</v>
      </c>
      <c r="M236" s="10">
        <f t="shared" si="14"/>
        <v>0</v>
      </c>
      <c r="N236" s="5">
        <v>15034.33</v>
      </c>
      <c r="O236" s="9">
        <v>15034.33</v>
      </c>
      <c r="P236" s="8">
        <f>_xlfn.XLOOKUP($A236,'SQL extract'!$B$2:$B$365,'SQL extract'!$F$2:$F$365,0)</f>
        <v>15034.33</v>
      </c>
      <c r="Q236" s="10">
        <f t="shared" si="15"/>
        <v>0</v>
      </c>
      <c r="R236" s="5">
        <v>0</v>
      </c>
      <c r="S236" s="5">
        <v>100</v>
      </c>
      <c r="T236" s="5">
        <v>1</v>
      </c>
      <c r="U236" s="5"/>
      <c r="V236" s="5">
        <v>1</v>
      </c>
      <c r="W236" s="5">
        <v>-1503333</v>
      </c>
      <c r="X236" s="4"/>
      <c r="Y236" s="4" t="s">
        <v>392</v>
      </c>
      <c r="Z236" s="4" t="s">
        <v>468</v>
      </c>
    </row>
    <row r="237" spans="1:26" hidden="1" x14ac:dyDescent="0.25">
      <c r="A237" s="4" t="s">
        <v>43</v>
      </c>
      <c r="B237" s="4" t="s">
        <v>711</v>
      </c>
      <c r="C237" s="4" t="s">
        <v>390</v>
      </c>
      <c r="D237" s="9">
        <v>1</v>
      </c>
      <c r="E237" s="8">
        <f>_xlfn.XLOOKUP($A237,'SQL extract'!$B$2:$B$365,'SQL extract'!$C$2:$C$365,0)</f>
        <v>1</v>
      </c>
      <c r="F237" s="6">
        <f t="shared" si="12"/>
        <v>0</v>
      </c>
      <c r="G237" s="9">
        <v>14971.05</v>
      </c>
      <c r="H237" s="8">
        <f>_xlfn.XLOOKUP($A237,'SQL extract'!$B$2:$B$365,'SQL extract'!$D$2:$D$365,0)</f>
        <v>14971.05</v>
      </c>
      <c r="I237" s="10">
        <f t="shared" si="13"/>
        <v>0</v>
      </c>
      <c r="J237" s="5">
        <v>14971.05</v>
      </c>
      <c r="K237" s="9">
        <v>14971.05</v>
      </c>
      <c r="L237" s="8">
        <f>_xlfn.XLOOKUP($A237,'SQL extract'!$B$2:$B$365,'SQL extract'!$E$2:$E$365,0)</f>
        <v>14971.05</v>
      </c>
      <c r="M237" s="10">
        <f t="shared" si="14"/>
        <v>0</v>
      </c>
      <c r="N237" s="5">
        <v>14971.05</v>
      </c>
      <c r="O237" s="9">
        <v>14971.05</v>
      </c>
      <c r="P237" s="8">
        <f>_xlfn.XLOOKUP($A237,'SQL extract'!$B$2:$B$365,'SQL extract'!$F$2:$F$365,0)</f>
        <v>14971.05</v>
      </c>
      <c r="Q237" s="10">
        <f t="shared" si="15"/>
        <v>0</v>
      </c>
      <c r="R237" s="5">
        <v>0</v>
      </c>
      <c r="S237" s="5">
        <v>100</v>
      </c>
      <c r="T237" s="5">
        <v>1</v>
      </c>
      <c r="U237" s="5"/>
      <c r="V237" s="5">
        <v>1</v>
      </c>
      <c r="W237" s="5">
        <v>-1497005</v>
      </c>
      <c r="X237" s="4" t="s">
        <v>696</v>
      </c>
      <c r="Y237" s="4" t="s">
        <v>423</v>
      </c>
      <c r="Z237" s="4" t="s">
        <v>712</v>
      </c>
    </row>
    <row r="238" spans="1:26" hidden="1" x14ac:dyDescent="0.25">
      <c r="A238" s="4" t="s">
        <v>332</v>
      </c>
      <c r="B238" s="4" t="s">
        <v>713</v>
      </c>
      <c r="C238" s="4" t="s">
        <v>390</v>
      </c>
      <c r="D238" s="9">
        <v>16800</v>
      </c>
      <c r="E238" s="8">
        <f>_xlfn.XLOOKUP($A238,'SQL extract'!$B$2:$B$365,'SQL extract'!$C$2:$C$365,0)</f>
        <v>16800</v>
      </c>
      <c r="F238" s="6">
        <f t="shared" si="12"/>
        <v>0</v>
      </c>
      <c r="G238" s="9">
        <v>13440</v>
      </c>
      <c r="H238" s="8">
        <f>_xlfn.XLOOKUP($A238,'SQL extract'!$B$2:$B$365,'SQL extract'!$D$2:$D$365,0)</f>
        <v>13440</v>
      </c>
      <c r="I238" s="10">
        <f t="shared" si="13"/>
        <v>0</v>
      </c>
      <c r="J238" s="5">
        <v>0</v>
      </c>
      <c r="K238" s="9">
        <v>1220.51</v>
      </c>
      <c r="L238" s="8">
        <f>_xlfn.XLOOKUP($A238,'SQL extract'!$B$2:$B$365,'SQL extract'!$E$2:$E$365,0)</f>
        <v>1220.51</v>
      </c>
      <c r="M238" s="10">
        <f t="shared" si="14"/>
        <v>0</v>
      </c>
      <c r="N238" s="5">
        <v>1220.51</v>
      </c>
      <c r="O238" s="9">
        <v>14660.51</v>
      </c>
      <c r="P238" s="8">
        <f>_xlfn.XLOOKUP($A238,'SQL extract'!$B$2:$B$365,'SQL extract'!$F$2:$F$365,0)</f>
        <v>14660.51</v>
      </c>
      <c r="Q238" s="10">
        <f t="shared" si="15"/>
        <v>0</v>
      </c>
      <c r="R238" s="5">
        <v>1220.51</v>
      </c>
      <c r="S238" s="5">
        <v>8.3251000000000008</v>
      </c>
      <c r="T238" s="5">
        <v>1398.6168</v>
      </c>
      <c r="U238" s="5">
        <v>3360</v>
      </c>
      <c r="V238" s="5">
        <v>-1961.383</v>
      </c>
      <c r="W238" s="5">
        <v>12.734999999999999</v>
      </c>
      <c r="X238" s="4"/>
      <c r="Y238" s="4" t="s">
        <v>392</v>
      </c>
      <c r="Z238" s="4" t="s">
        <v>714</v>
      </c>
    </row>
    <row r="239" spans="1:26" hidden="1" x14ac:dyDescent="0.25">
      <c r="A239" s="4" t="s">
        <v>305</v>
      </c>
      <c r="B239" s="4" t="s">
        <v>715</v>
      </c>
      <c r="C239" s="4" t="s">
        <v>390</v>
      </c>
      <c r="D239" s="9">
        <v>16500</v>
      </c>
      <c r="E239" s="8">
        <f>_xlfn.XLOOKUP($A239,'SQL extract'!$B$2:$B$365,'SQL extract'!$C$2:$C$365,0)</f>
        <v>16500</v>
      </c>
      <c r="F239" s="6">
        <f t="shared" si="12"/>
        <v>0</v>
      </c>
      <c r="G239" s="9">
        <v>13200</v>
      </c>
      <c r="H239" s="8">
        <f>_xlfn.XLOOKUP($A239,'SQL extract'!$B$2:$B$365,'SQL extract'!$D$2:$D$365,0)</f>
        <v>13200</v>
      </c>
      <c r="I239" s="10">
        <f t="shared" si="13"/>
        <v>0</v>
      </c>
      <c r="J239" s="5">
        <v>0</v>
      </c>
      <c r="K239" s="9">
        <v>5086.46</v>
      </c>
      <c r="L239" s="8">
        <f>_xlfn.XLOOKUP($A239,'SQL extract'!$B$2:$B$365,'SQL extract'!$E$2:$E$365,0)</f>
        <v>5086.46</v>
      </c>
      <c r="M239" s="10">
        <f t="shared" si="14"/>
        <v>0</v>
      </c>
      <c r="N239" s="5">
        <v>5086.46</v>
      </c>
      <c r="O239" s="9">
        <v>13200</v>
      </c>
      <c r="P239" s="8">
        <f>_xlfn.XLOOKUP($A239,'SQL extract'!$B$2:$B$365,'SQL extract'!$F$2:$F$365,0)</f>
        <v>13200</v>
      </c>
      <c r="Q239" s="10">
        <f t="shared" si="15"/>
        <v>0</v>
      </c>
      <c r="R239" s="5">
        <v>0</v>
      </c>
      <c r="S239" s="5">
        <v>38.533700000000003</v>
      </c>
      <c r="T239" s="5">
        <v>6358.0604999999996</v>
      </c>
      <c r="U239" s="5">
        <v>16500</v>
      </c>
      <c r="V239" s="5">
        <v>-10141.94</v>
      </c>
      <c r="W239" s="5">
        <v>20</v>
      </c>
      <c r="X239" s="4"/>
      <c r="Y239" s="4" t="s">
        <v>420</v>
      </c>
      <c r="Z239" s="4" t="s">
        <v>716</v>
      </c>
    </row>
    <row r="240" spans="1:26" hidden="1" x14ac:dyDescent="0.25">
      <c r="A240" s="4" t="s">
        <v>306</v>
      </c>
      <c r="B240" s="4" t="s">
        <v>717</v>
      </c>
      <c r="C240" s="4" t="s">
        <v>390</v>
      </c>
      <c r="D240" s="9">
        <v>16500</v>
      </c>
      <c r="E240" s="8">
        <f>_xlfn.XLOOKUP($A240,'SQL extract'!$B$2:$B$365,'SQL extract'!$C$2:$C$365,0)</f>
        <v>16500</v>
      </c>
      <c r="F240" s="6">
        <f t="shared" si="12"/>
        <v>0</v>
      </c>
      <c r="G240" s="9">
        <v>13200</v>
      </c>
      <c r="H240" s="8">
        <f>_xlfn.XLOOKUP($A240,'SQL extract'!$B$2:$B$365,'SQL extract'!$D$2:$D$365,0)</f>
        <v>13200</v>
      </c>
      <c r="I240" s="10">
        <f t="shared" si="13"/>
        <v>0</v>
      </c>
      <c r="J240" s="5">
        <v>0</v>
      </c>
      <c r="K240" s="9">
        <v>4880.01</v>
      </c>
      <c r="L240" s="8">
        <f>_xlfn.XLOOKUP($A240,'SQL extract'!$B$2:$B$365,'SQL extract'!$E$2:$E$365,0)</f>
        <v>4880.01</v>
      </c>
      <c r="M240" s="10">
        <f t="shared" si="14"/>
        <v>0</v>
      </c>
      <c r="N240" s="5">
        <v>4880.01</v>
      </c>
      <c r="O240" s="9">
        <v>13200</v>
      </c>
      <c r="P240" s="8">
        <f>_xlfn.XLOOKUP($A240,'SQL extract'!$B$2:$B$365,'SQL extract'!$F$2:$F$365,0)</f>
        <v>13200</v>
      </c>
      <c r="Q240" s="10">
        <f t="shared" si="15"/>
        <v>0</v>
      </c>
      <c r="R240" s="5">
        <v>0</v>
      </c>
      <c r="S240" s="5">
        <v>36.969700000000003</v>
      </c>
      <c r="T240" s="5">
        <v>6100.0005000000001</v>
      </c>
      <c r="U240" s="5">
        <v>16500</v>
      </c>
      <c r="V240" s="5">
        <v>-10400</v>
      </c>
      <c r="W240" s="5">
        <v>20</v>
      </c>
      <c r="X240" s="4"/>
      <c r="Y240" s="4" t="s">
        <v>420</v>
      </c>
      <c r="Z240" s="4" t="s">
        <v>716</v>
      </c>
    </row>
    <row r="241" spans="1:26" hidden="1" x14ac:dyDescent="0.25">
      <c r="A241" s="4" t="s">
        <v>138</v>
      </c>
      <c r="B241" s="4" t="s">
        <v>718</v>
      </c>
      <c r="C241" s="4" t="s">
        <v>390</v>
      </c>
      <c r="D241" s="9">
        <v>1</v>
      </c>
      <c r="E241" s="8">
        <f>_xlfn.XLOOKUP($A241,'SQL extract'!$B$2:$B$365,'SQL extract'!$C$2:$C$365,0)</f>
        <v>1</v>
      </c>
      <c r="F241" s="6">
        <f t="shared" si="12"/>
        <v>0</v>
      </c>
      <c r="G241" s="9">
        <v>0</v>
      </c>
      <c r="H241" s="8">
        <f>_xlfn.XLOOKUP($A241,'SQL extract'!$B$2:$B$365,'SQL extract'!$D$2:$D$365,0)</f>
        <v>0</v>
      </c>
      <c r="I241" s="10">
        <f t="shared" si="13"/>
        <v>0</v>
      </c>
      <c r="J241" s="5">
        <v>783.75</v>
      </c>
      <c r="K241" s="9">
        <v>13126.48</v>
      </c>
      <c r="L241" s="8">
        <f>_xlfn.XLOOKUP($A241,'SQL extract'!$B$2:$B$365,'SQL extract'!$E$2:$E$365,0)</f>
        <v>13126.48</v>
      </c>
      <c r="M241" s="10">
        <f t="shared" si="14"/>
        <v>0</v>
      </c>
      <c r="N241" s="5">
        <v>13126.48</v>
      </c>
      <c r="O241" s="9">
        <v>13126.48</v>
      </c>
      <c r="P241" s="8">
        <f>_xlfn.XLOOKUP($A241,'SQL extract'!$B$2:$B$365,'SQL extract'!$F$2:$F$365,0)</f>
        <v>13126.48</v>
      </c>
      <c r="Q241" s="10">
        <f t="shared" si="15"/>
        <v>0</v>
      </c>
      <c r="R241" s="5">
        <v>0</v>
      </c>
      <c r="S241" s="5">
        <v>100</v>
      </c>
      <c r="T241" s="5">
        <v>1</v>
      </c>
      <c r="U241" s="5"/>
      <c r="V241" s="5">
        <v>1</v>
      </c>
      <c r="W241" s="5">
        <v>-1312548</v>
      </c>
      <c r="X241" s="4"/>
      <c r="Y241" s="4" t="s">
        <v>420</v>
      </c>
      <c r="Z241" s="4" t="s">
        <v>410</v>
      </c>
    </row>
    <row r="242" spans="1:26" hidden="1" x14ac:dyDescent="0.25">
      <c r="A242" s="4" t="s">
        <v>110</v>
      </c>
      <c r="B242" s="4" t="s">
        <v>719</v>
      </c>
      <c r="C242" s="4" t="s">
        <v>390</v>
      </c>
      <c r="D242" s="9">
        <v>5000</v>
      </c>
      <c r="E242" s="8">
        <f>_xlfn.XLOOKUP($A242,'SQL extract'!$B$2:$B$365,'SQL extract'!$C$2:$C$365,0)</f>
        <v>5000</v>
      </c>
      <c r="F242" s="6">
        <f t="shared" si="12"/>
        <v>0</v>
      </c>
      <c r="G242" s="9">
        <v>4648.28</v>
      </c>
      <c r="H242" s="8">
        <f>_xlfn.XLOOKUP($A242,'SQL extract'!$B$2:$B$365,'SQL extract'!$D$2:$D$365,0)</f>
        <v>4648.28</v>
      </c>
      <c r="I242" s="10">
        <f t="shared" si="13"/>
        <v>0</v>
      </c>
      <c r="J242" s="5">
        <v>4648.28</v>
      </c>
      <c r="K242" s="9">
        <v>12327.79</v>
      </c>
      <c r="L242" s="8">
        <f>_xlfn.XLOOKUP($A242,'SQL extract'!$B$2:$B$365,'SQL extract'!$E$2:$E$365,0)</f>
        <v>12327.79</v>
      </c>
      <c r="M242" s="10">
        <f t="shared" si="14"/>
        <v>0</v>
      </c>
      <c r="N242" s="5">
        <v>12327.79</v>
      </c>
      <c r="O242" s="9">
        <v>12327.79</v>
      </c>
      <c r="P242" s="8">
        <f>_xlfn.XLOOKUP($A242,'SQL extract'!$B$2:$B$365,'SQL extract'!$F$2:$F$365,0)</f>
        <v>12327.79</v>
      </c>
      <c r="Q242" s="10">
        <f t="shared" si="15"/>
        <v>0</v>
      </c>
      <c r="R242" s="5">
        <v>0</v>
      </c>
      <c r="S242" s="5">
        <v>100</v>
      </c>
      <c r="T242" s="5">
        <v>5000</v>
      </c>
      <c r="U242" s="5">
        <v>5000</v>
      </c>
      <c r="V242" s="5">
        <v>0</v>
      </c>
      <c r="W242" s="5">
        <v>-146.5558</v>
      </c>
      <c r="X242" s="4" t="s">
        <v>696</v>
      </c>
      <c r="Y242" s="4" t="s">
        <v>401</v>
      </c>
      <c r="Z242" s="4" t="s">
        <v>439</v>
      </c>
    </row>
    <row r="243" spans="1:26" hidden="1" x14ac:dyDescent="0.25">
      <c r="A243" s="4" t="s">
        <v>149</v>
      </c>
      <c r="B243" s="4" t="s">
        <v>720</v>
      </c>
      <c r="C243" s="4" t="s">
        <v>390</v>
      </c>
      <c r="D243" s="9">
        <v>15350</v>
      </c>
      <c r="E243" s="8">
        <f>_xlfn.XLOOKUP($A243,'SQL extract'!$B$2:$B$365,'SQL extract'!$C$2:$C$365,0)</f>
        <v>15350</v>
      </c>
      <c r="F243" s="6">
        <f t="shared" si="12"/>
        <v>0</v>
      </c>
      <c r="G243" s="9">
        <v>12280</v>
      </c>
      <c r="H243" s="8">
        <f>_xlfn.XLOOKUP($A243,'SQL extract'!$B$2:$B$365,'SQL extract'!$D$2:$D$365,0)</f>
        <v>12280</v>
      </c>
      <c r="I243" s="10">
        <f t="shared" si="13"/>
        <v>0</v>
      </c>
      <c r="J243" s="5">
        <v>5359.75</v>
      </c>
      <c r="K243" s="9">
        <v>6068.29</v>
      </c>
      <c r="L243" s="8">
        <f>_xlfn.XLOOKUP($A243,'SQL extract'!$B$2:$B$365,'SQL extract'!$E$2:$E$365,0)</f>
        <v>6068.29</v>
      </c>
      <c r="M243" s="10">
        <f t="shared" si="14"/>
        <v>0</v>
      </c>
      <c r="N243" s="5">
        <v>6068.29</v>
      </c>
      <c r="O243" s="9">
        <v>12280</v>
      </c>
      <c r="P243" s="8">
        <f>_xlfn.XLOOKUP($A243,'SQL extract'!$B$2:$B$365,'SQL extract'!$F$2:$F$365,0)</f>
        <v>12280</v>
      </c>
      <c r="Q243" s="10">
        <f t="shared" si="15"/>
        <v>0</v>
      </c>
      <c r="R243" s="5">
        <v>0</v>
      </c>
      <c r="S243" s="5">
        <v>49.415999999999997</v>
      </c>
      <c r="T243" s="5">
        <v>7585.3559999999998</v>
      </c>
      <c r="U243" s="5">
        <v>15350</v>
      </c>
      <c r="V243" s="5">
        <v>-7764.6440000000002</v>
      </c>
      <c r="W243" s="5">
        <v>20</v>
      </c>
      <c r="X243" s="4" t="s">
        <v>696</v>
      </c>
      <c r="Y243" s="4" t="s">
        <v>401</v>
      </c>
      <c r="Z243" s="4" t="s">
        <v>721</v>
      </c>
    </row>
    <row r="244" spans="1:26" hidden="1" x14ac:dyDescent="0.25">
      <c r="A244" s="4" t="s">
        <v>111</v>
      </c>
      <c r="B244" s="4" t="s">
        <v>722</v>
      </c>
      <c r="C244" s="4" t="s">
        <v>390</v>
      </c>
      <c r="D244" s="9">
        <v>15000</v>
      </c>
      <c r="E244" s="8">
        <f>_xlfn.XLOOKUP($A244,'SQL extract'!$B$2:$B$365,'SQL extract'!$C$2:$C$365,0)</f>
        <v>15000</v>
      </c>
      <c r="F244" s="6">
        <f t="shared" si="12"/>
        <v>0</v>
      </c>
      <c r="G244" s="9">
        <v>12000</v>
      </c>
      <c r="H244" s="8">
        <f>_xlfn.XLOOKUP($A244,'SQL extract'!$B$2:$B$365,'SQL extract'!$D$2:$D$365,0)</f>
        <v>12000</v>
      </c>
      <c r="I244" s="10">
        <f t="shared" si="13"/>
        <v>0</v>
      </c>
      <c r="J244" s="5">
        <v>0</v>
      </c>
      <c r="K244" s="9">
        <v>2946.74</v>
      </c>
      <c r="L244" s="8">
        <f>_xlfn.XLOOKUP($A244,'SQL extract'!$B$2:$B$365,'SQL extract'!$E$2:$E$365,0)</f>
        <v>2946.74</v>
      </c>
      <c r="M244" s="10">
        <f t="shared" si="14"/>
        <v>0</v>
      </c>
      <c r="N244" s="5">
        <v>2946.74</v>
      </c>
      <c r="O244" s="9">
        <v>12000</v>
      </c>
      <c r="P244" s="8">
        <f>_xlfn.XLOOKUP($A244,'SQL extract'!$B$2:$B$365,'SQL extract'!$F$2:$F$365,0)</f>
        <v>12000</v>
      </c>
      <c r="Q244" s="10">
        <f t="shared" si="15"/>
        <v>0</v>
      </c>
      <c r="R244" s="5">
        <v>0</v>
      </c>
      <c r="S244" s="5">
        <v>24.556100000000001</v>
      </c>
      <c r="T244" s="5">
        <v>3683.415</v>
      </c>
      <c r="U244" s="5">
        <v>15000</v>
      </c>
      <c r="V244" s="5">
        <v>-11316.584999999999</v>
      </c>
      <c r="W244" s="5">
        <v>20</v>
      </c>
      <c r="X244" s="4"/>
      <c r="Y244" s="4" t="s">
        <v>401</v>
      </c>
      <c r="Z244" s="4" t="s">
        <v>402</v>
      </c>
    </row>
    <row r="245" spans="1:26" hidden="1" x14ac:dyDescent="0.25">
      <c r="A245" s="4" t="s">
        <v>363</v>
      </c>
      <c r="B245" s="4" t="s">
        <v>723</v>
      </c>
      <c r="C245" s="4" t="s">
        <v>395</v>
      </c>
      <c r="D245" s="9">
        <v>1</v>
      </c>
      <c r="E245" s="8">
        <f>_xlfn.XLOOKUP($A245,'SQL extract'!$B$2:$B$365,'SQL extract'!$C$2:$C$365,0)</f>
        <v>1</v>
      </c>
      <c r="F245" s="6">
        <f t="shared" si="12"/>
        <v>0</v>
      </c>
      <c r="G245" s="9">
        <v>0</v>
      </c>
      <c r="H245" s="8">
        <f>_xlfn.XLOOKUP($A245,'SQL extract'!$B$2:$B$365,'SQL extract'!$D$2:$D$365,0)</f>
        <v>0</v>
      </c>
      <c r="I245" s="10">
        <f t="shared" si="13"/>
        <v>0</v>
      </c>
      <c r="J245" s="5">
        <v>0</v>
      </c>
      <c r="K245" s="9">
        <v>11634.63</v>
      </c>
      <c r="L245" s="8">
        <f>_xlfn.XLOOKUP($A245,'SQL extract'!$B$2:$B$365,'SQL extract'!$E$2:$E$365,0)</f>
        <v>11634.63</v>
      </c>
      <c r="M245" s="10">
        <f t="shared" si="14"/>
        <v>0</v>
      </c>
      <c r="N245" s="5">
        <v>11634.63</v>
      </c>
      <c r="O245" s="9">
        <v>11634.63</v>
      </c>
      <c r="P245" s="8">
        <f>_xlfn.XLOOKUP($A245,'SQL extract'!$B$2:$B$365,'SQL extract'!$F$2:$F$365,0)</f>
        <v>11634.63</v>
      </c>
      <c r="Q245" s="10">
        <f t="shared" si="15"/>
        <v>0</v>
      </c>
      <c r="R245" s="5">
        <v>0</v>
      </c>
      <c r="S245" s="5">
        <v>100</v>
      </c>
      <c r="T245" s="5">
        <v>1</v>
      </c>
      <c r="U245" s="5"/>
      <c r="V245" s="5">
        <v>1</v>
      </c>
      <c r="W245" s="5">
        <v>-1163363</v>
      </c>
      <c r="X245" s="4"/>
      <c r="Y245" s="4" t="s">
        <v>634</v>
      </c>
      <c r="Z245" s="4" t="s">
        <v>410</v>
      </c>
    </row>
    <row r="246" spans="1:26" hidden="1" x14ac:dyDescent="0.25">
      <c r="A246" s="4" t="s">
        <v>341</v>
      </c>
      <c r="B246" s="4" t="s">
        <v>724</v>
      </c>
      <c r="C246" s="4" t="s">
        <v>395</v>
      </c>
      <c r="D246" s="9">
        <v>10800</v>
      </c>
      <c r="E246" s="8">
        <f>_xlfn.XLOOKUP($A246,'SQL extract'!$B$2:$B$365,'SQL extract'!$C$2:$C$365,0)</f>
        <v>10800</v>
      </c>
      <c r="F246" s="6">
        <f t="shared" si="12"/>
        <v>0</v>
      </c>
      <c r="G246" s="9">
        <v>1333.56</v>
      </c>
      <c r="H246" s="8">
        <f>_xlfn.XLOOKUP($A246,'SQL extract'!$B$2:$B$365,'SQL extract'!$D$2:$D$365,0)</f>
        <v>1333.56</v>
      </c>
      <c r="I246" s="10">
        <f t="shared" si="13"/>
        <v>0</v>
      </c>
      <c r="J246" s="5">
        <v>1333.56</v>
      </c>
      <c r="K246" s="9">
        <v>10789.83</v>
      </c>
      <c r="L246" s="8">
        <f>_xlfn.XLOOKUP($A246,'SQL extract'!$B$2:$B$365,'SQL extract'!$E$2:$E$365,0)</f>
        <v>10789.83</v>
      </c>
      <c r="M246" s="10">
        <f t="shared" si="14"/>
        <v>0</v>
      </c>
      <c r="N246" s="5">
        <v>10789.83</v>
      </c>
      <c r="O246" s="9">
        <v>11532.58</v>
      </c>
      <c r="P246" s="8">
        <f>_xlfn.XLOOKUP($A246,'SQL extract'!$B$2:$B$365,'SQL extract'!$F$2:$F$365,0)</f>
        <v>11532.58</v>
      </c>
      <c r="Q246" s="10">
        <f t="shared" si="15"/>
        <v>0</v>
      </c>
      <c r="R246" s="5">
        <v>742.75</v>
      </c>
      <c r="S246" s="5">
        <v>93.5595</v>
      </c>
      <c r="T246" s="5">
        <v>10104.425999999999</v>
      </c>
      <c r="U246" s="5">
        <v>10800</v>
      </c>
      <c r="V246" s="5">
        <v>-695.57399999999996</v>
      </c>
      <c r="W246" s="5">
        <v>-6.7831000000000001</v>
      </c>
      <c r="X246" s="4" t="s">
        <v>696</v>
      </c>
      <c r="Y246" s="4" t="s">
        <v>634</v>
      </c>
      <c r="Z246" s="4" t="s">
        <v>635</v>
      </c>
    </row>
    <row r="247" spans="1:26" hidden="1" x14ac:dyDescent="0.25">
      <c r="A247" s="4" t="s">
        <v>259</v>
      </c>
      <c r="B247" s="4" t="s">
        <v>725</v>
      </c>
      <c r="C247" s="4" t="s">
        <v>390</v>
      </c>
      <c r="D247" s="9">
        <v>2900</v>
      </c>
      <c r="E247" s="8">
        <f>_xlfn.XLOOKUP($A247,'SQL extract'!$B$2:$B$365,'SQL extract'!$C$2:$C$365,0)</f>
        <v>2900</v>
      </c>
      <c r="F247" s="6">
        <f t="shared" si="12"/>
        <v>0</v>
      </c>
      <c r="G247" s="9">
        <v>3121.41</v>
      </c>
      <c r="H247" s="8">
        <f>_xlfn.XLOOKUP($A247,'SQL extract'!$B$2:$B$365,'SQL extract'!$D$2:$D$365,0)</f>
        <v>3121.41</v>
      </c>
      <c r="I247" s="10">
        <f t="shared" si="13"/>
        <v>0</v>
      </c>
      <c r="J247" s="5">
        <v>3121.41</v>
      </c>
      <c r="K247" s="9">
        <v>11331.38</v>
      </c>
      <c r="L247" s="8">
        <f>_xlfn.XLOOKUP($A247,'SQL extract'!$B$2:$B$365,'SQL extract'!$E$2:$E$365,0)</f>
        <v>11331.38</v>
      </c>
      <c r="M247" s="10">
        <f t="shared" si="14"/>
        <v>0</v>
      </c>
      <c r="N247" s="5">
        <v>11331.38</v>
      </c>
      <c r="O247" s="9">
        <v>11331.41</v>
      </c>
      <c r="P247" s="8">
        <f>_xlfn.XLOOKUP($A247,'SQL extract'!$B$2:$B$365,'SQL extract'!$F$2:$F$365,0)</f>
        <v>11331.41</v>
      </c>
      <c r="Q247" s="10">
        <f t="shared" si="15"/>
        <v>0</v>
      </c>
      <c r="R247" s="5">
        <v>0.03</v>
      </c>
      <c r="S247" s="5">
        <v>99.999700000000004</v>
      </c>
      <c r="T247" s="5">
        <v>2899.9913000000001</v>
      </c>
      <c r="U247" s="5">
        <v>2900</v>
      </c>
      <c r="V247" s="5">
        <v>-8.9999999999999993E-3</v>
      </c>
      <c r="W247" s="5">
        <v>-290.73820000000001</v>
      </c>
      <c r="X247" s="4" t="s">
        <v>696</v>
      </c>
      <c r="Y247" s="4" t="s">
        <v>392</v>
      </c>
      <c r="Z247" s="4" t="s">
        <v>468</v>
      </c>
    </row>
    <row r="248" spans="1:26" hidden="1" x14ac:dyDescent="0.25">
      <c r="A248" s="4" t="s">
        <v>261</v>
      </c>
      <c r="B248" s="4" t="s">
        <v>726</v>
      </c>
      <c r="C248" s="4" t="s">
        <v>390</v>
      </c>
      <c r="D248" s="9">
        <v>2900</v>
      </c>
      <c r="E248" s="8">
        <f>_xlfn.XLOOKUP($A248,'SQL extract'!$B$2:$B$365,'SQL extract'!$C$2:$C$365,0)</f>
        <v>2900</v>
      </c>
      <c r="F248" s="6">
        <f t="shared" si="12"/>
        <v>0</v>
      </c>
      <c r="G248" s="9">
        <v>1432.68</v>
      </c>
      <c r="H248" s="8">
        <f>_xlfn.XLOOKUP($A248,'SQL extract'!$B$2:$B$365,'SQL extract'!$D$2:$D$365,0)</f>
        <v>1432.68</v>
      </c>
      <c r="I248" s="10">
        <f t="shared" si="13"/>
        <v>0</v>
      </c>
      <c r="J248" s="5">
        <v>1432.68</v>
      </c>
      <c r="K248" s="9">
        <v>11180.68</v>
      </c>
      <c r="L248" s="8">
        <f>_xlfn.XLOOKUP($A248,'SQL extract'!$B$2:$B$365,'SQL extract'!$E$2:$E$365,0)</f>
        <v>11180.68</v>
      </c>
      <c r="M248" s="10">
        <f t="shared" si="14"/>
        <v>0</v>
      </c>
      <c r="N248" s="5">
        <v>11180.68</v>
      </c>
      <c r="O248" s="9">
        <v>11180.68</v>
      </c>
      <c r="P248" s="8">
        <f>_xlfn.XLOOKUP($A248,'SQL extract'!$B$2:$B$365,'SQL extract'!$F$2:$F$365,0)</f>
        <v>11180.68</v>
      </c>
      <c r="Q248" s="10">
        <f t="shared" si="15"/>
        <v>0</v>
      </c>
      <c r="R248" s="5">
        <v>0</v>
      </c>
      <c r="S248" s="5">
        <v>100</v>
      </c>
      <c r="T248" s="5">
        <v>2900</v>
      </c>
      <c r="U248" s="5">
        <v>2900</v>
      </c>
      <c r="V248" s="5">
        <v>0</v>
      </c>
      <c r="W248" s="5">
        <v>-285.54059999999998</v>
      </c>
      <c r="X248" s="4" t="s">
        <v>696</v>
      </c>
      <c r="Y248" s="4" t="s">
        <v>392</v>
      </c>
      <c r="Z248" s="4" t="s">
        <v>468</v>
      </c>
    </row>
    <row r="249" spans="1:26" hidden="1" x14ac:dyDescent="0.25">
      <c r="A249" s="4" t="s">
        <v>222</v>
      </c>
      <c r="B249" s="4" t="s">
        <v>727</v>
      </c>
      <c r="C249" s="4" t="s">
        <v>390</v>
      </c>
      <c r="D249" s="9">
        <v>1</v>
      </c>
      <c r="E249" s="8">
        <f>_xlfn.XLOOKUP($A249,'SQL extract'!$B$2:$B$365,'SQL extract'!$C$2:$C$365,0)</f>
        <v>1</v>
      </c>
      <c r="F249" s="6">
        <f t="shared" si="12"/>
        <v>0</v>
      </c>
      <c r="G249" s="9">
        <v>3485.65</v>
      </c>
      <c r="H249" s="8">
        <f>_xlfn.XLOOKUP($A249,'SQL extract'!$B$2:$B$365,'SQL extract'!$D$2:$D$365,0)</f>
        <v>3485.65</v>
      </c>
      <c r="I249" s="10">
        <f t="shared" si="13"/>
        <v>0</v>
      </c>
      <c r="J249" s="5">
        <v>3485.65</v>
      </c>
      <c r="K249" s="9">
        <v>10750.49</v>
      </c>
      <c r="L249" s="8">
        <f>_xlfn.XLOOKUP($A249,'SQL extract'!$B$2:$B$365,'SQL extract'!$E$2:$E$365,0)</f>
        <v>10750.49</v>
      </c>
      <c r="M249" s="10">
        <f t="shared" si="14"/>
        <v>0</v>
      </c>
      <c r="N249" s="5">
        <v>10750.49</v>
      </c>
      <c r="O249" s="9">
        <v>11085.49</v>
      </c>
      <c r="P249" s="8">
        <f>_xlfn.XLOOKUP($A249,'SQL extract'!$B$2:$B$365,'SQL extract'!$F$2:$F$365,0)</f>
        <v>11085.49</v>
      </c>
      <c r="Q249" s="10">
        <f t="shared" si="15"/>
        <v>0</v>
      </c>
      <c r="R249" s="5">
        <v>335</v>
      </c>
      <c r="S249" s="5">
        <v>96.977999999999994</v>
      </c>
      <c r="T249" s="5">
        <v>0.96977999999999998</v>
      </c>
      <c r="U249" s="5"/>
      <c r="V249" s="5">
        <v>0.97</v>
      </c>
      <c r="W249" s="5">
        <v>-1108449</v>
      </c>
      <c r="X249" s="4" t="s">
        <v>436</v>
      </c>
      <c r="Y249" s="4" t="s">
        <v>420</v>
      </c>
      <c r="Z249" s="4" t="s">
        <v>406</v>
      </c>
    </row>
    <row r="250" spans="1:26" hidden="1" x14ac:dyDescent="0.25">
      <c r="A250" s="4" t="s">
        <v>235</v>
      </c>
      <c r="B250" s="4" t="s">
        <v>728</v>
      </c>
      <c r="C250" s="4" t="s">
        <v>390</v>
      </c>
      <c r="D250" s="9">
        <v>1</v>
      </c>
      <c r="E250" s="8">
        <f>_xlfn.XLOOKUP($A250,'SQL extract'!$B$2:$B$365,'SQL extract'!$C$2:$C$365,0)</f>
        <v>1</v>
      </c>
      <c r="F250" s="6">
        <f t="shared" si="12"/>
        <v>0</v>
      </c>
      <c r="G250" s="9">
        <v>7411.23</v>
      </c>
      <c r="H250" s="8">
        <f>_xlfn.XLOOKUP($A250,'SQL extract'!$B$2:$B$365,'SQL extract'!$D$2:$D$365,0)</f>
        <v>7411.23</v>
      </c>
      <c r="I250" s="10">
        <f t="shared" si="13"/>
        <v>0</v>
      </c>
      <c r="J250" s="5">
        <v>7411.23</v>
      </c>
      <c r="K250" s="9">
        <v>11053.63</v>
      </c>
      <c r="L250" s="8">
        <f>_xlfn.XLOOKUP($A250,'SQL extract'!$B$2:$B$365,'SQL extract'!$E$2:$E$365,0)</f>
        <v>11053.63</v>
      </c>
      <c r="M250" s="10">
        <f t="shared" si="14"/>
        <v>0</v>
      </c>
      <c r="N250" s="5">
        <v>11053.63</v>
      </c>
      <c r="O250" s="9">
        <v>11053.73</v>
      </c>
      <c r="P250" s="8">
        <f>_xlfn.XLOOKUP($A250,'SQL extract'!$B$2:$B$365,'SQL extract'!$F$2:$F$365,0)</f>
        <v>11053.73</v>
      </c>
      <c r="Q250" s="10">
        <f t="shared" si="15"/>
        <v>0</v>
      </c>
      <c r="R250" s="5">
        <v>0.1</v>
      </c>
      <c r="S250" s="5">
        <v>99.998999999999995</v>
      </c>
      <c r="T250" s="5">
        <v>0.99999000000000005</v>
      </c>
      <c r="U250" s="5"/>
      <c r="V250" s="5">
        <v>1</v>
      </c>
      <c r="W250" s="5">
        <v>-1105273</v>
      </c>
      <c r="X250" s="4" t="s">
        <v>696</v>
      </c>
      <c r="Y250" s="4" t="s">
        <v>453</v>
      </c>
      <c r="Z250" s="4" t="s">
        <v>406</v>
      </c>
    </row>
    <row r="251" spans="1:26" hidden="1" x14ac:dyDescent="0.25">
      <c r="A251" s="4" t="s">
        <v>283</v>
      </c>
      <c r="B251" s="4" t="s">
        <v>729</v>
      </c>
      <c r="C251" s="4" t="s">
        <v>390</v>
      </c>
      <c r="D251" s="9">
        <v>7500</v>
      </c>
      <c r="E251" s="8">
        <f>_xlfn.XLOOKUP($A251,'SQL extract'!$B$2:$B$365,'SQL extract'!$C$2:$C$365,0)</f>
        <v>7500</v>
      </c>
      <c r="F251" s="6">
        <f t="shared" si="12"/>
        <v>0</v>
      </c>
      <c r="G251" s="9">
        <v>6000</v>
      </c>
      <c r="H251" s="8">
        <f>_xlfn.XLOOKUP($A251,'SQL extract'!$B$2:$B$365,'SQL extract'!$D$2:$D$365,0)</f>
        <v>6000</v>
      </c>
      <c r="I251" s="10">
        <f t="shared" si="13"/>
        <v>0</v>
      </c>
      <c r="J251" s="5">
        <v>0</v>
      </c>
      <c r="K251" s="9">
        <v>10964.15</v>
      </c>
      <c r="L251" s="8">
        <f>_xlfn.XLOOKUP($A251,'SQL extract'!$B$2:$B$365,'SQL extract'!$E$2:$E$365,0)</f>
        <v>10964.15</v>
      </c>
      <c r="M251" s="10">
        <f t="shared" si="14"/>
        <v>0</v>
      </c>
      <c r="N251" s="5">
        <v>10964.15</v>
      </c>
      <c r="O251" s="9">
        <v>10964.15</v>
      </c>
      <c r="P251" s="8">
        <f>_xlfn.XLOOKUP($A251,'SQL extract'!$B$2:$B$365,'SQL extract'!$F$2:$F$365,0)</f>
        <v>10964.15</v>
      </c>
      <c r="Q251" s="10">
        <f t="shared" si="15"/>
        <v>0</v>
      </c>
      <c r="R251" s="5">
        <v>0</v>
      </c>
      <c r="S251" s="5">
        <v>100</v>
      </c>
      <c r="T251" s="5">
        <v>7500</v>
      </c>
      <c r="U251" s="5">
        <v>7500</v>
      </c>
      <c r="V251" s="5">
        <v>0</v>
      </c>
      <c r="W251" s="5">
        <v>-46.188600000000001</v>
      </c>
      <c r="X251" s="4"/>
      <c r="Y251" s="4" t="s">
        <v>401</v>
      </c>
      <c r="Z251" s="4" t="s">
        <v>589</v>
      </c>
    </row>
    <row r="252" spans="1:26" hidden="1" x14ac:dyDescent="0.25">
      <c r="A252" s="4" t="s">
        <v>282</v>
      </c>
      <c r="B252" s="4" t="s">
        <v>730</v>
      </c>
      <c r="C252" s="4" t="s">
        <v>390</v>
      </c>
      <c r="D252" s="9">
        <v>1</v>
      </c>
      <c r="E252" s="8">
        <f>_xlfn.XLOOKUP($A252,'SQL extract'!$B$2:$B$365,'SQL extract'!$C$2:$C$365,0)</f>
        <v>1</v>
      </c>
      <c r="F252" s="6">
        <f t="shared" si="12"/>
        <v>0</v>
      </c>
      <c r="G252" s="9">
        <v>1</v>
      </c>
      <c r="H252" s="8">
        <f>_xlfn.XLOOKUP($A252,'SQL extract'!$B$2:$B$365,'SQL extract'!$D$2:$D$365,0)</f>
        <v>1</v>
      </c>
      <c r="I252" s="10">
        <f t="shared" si="13"/>
        <v>0</v>
      </c>
      <c r="J252" s="5">
        <v>0</v>
      </c>
      <c r="K252" s="9">
        <v>10806.56</v>
      </c>
      <c r="L252" s="8">
        <f>_xlfn.XLOOKUP($A252,'SQL extract'!$B$2:$B$365,'SQL extract'!$E$2:$E$365,0)</f>
        <v>10806.56</v>
      </c>
      <c r="M252" s="10">
        <f t="shared" si="14"/>
        <v>0</v>
      </c>
      <c r="N252" s="5">
        <v>10806.56</v>
      </c>
      <c r="O252" s="9">
        <v>10806.56</v>
      </c>
      <c r="P252" s="8">
        <f>_xlfn.XLOOKUP($A252,'SQL extract'!$B$2:$B$365,'SQL extract'!$F$2:$F$365,0)</f>
        <v>10806.56</v>
      </c>
      <c r="Q252" s="10">
        <f t="shared" si="15"/>
        <v>0</v>
      </c>
      <c r="R252" s="5">
        <v>0</v>
      </c>
      <c r="S252" s="5">
        <v>100</v>
      </c>
      <c r="T252" s="5">
        <v>1</v>
      </c>
      <c r="U252" s="5"/>
      <c r="V252" s="5">
        <v>1</v>
      </c>
      <c r="W252" s="5">
        <v>-1080556</v>
      </c>
      <c r="X252" s="4"/>
      <c r="Y252" s="4" t="s">
        <v>420</v>
      </c>
      <c r="Z252" s="4" t="s">
        <v>456</v>
      </c>
    </row>
    <row r="253" spans="1:26" hidden="1" x14ac:dyDescent="0.25">
      <c r="A253" s="4" t="s">
        <v>251</v>
      </c>
      <c r="B253" s="4" t="s">
        <v>731</v>
      </c>
      <c r="C253" s="4" t="s">
        <v>390</v>
      </c>
      <c r="D253" s="9">
        <v>13450</v>
      </c>
      <c r="E253" s="8">
        <f>_xlfn.XLOOKUP($A253,'SQL extract'!$B$2:$B$365,'SQL extract'!$C$2:$C$365,0)</f>
        <v>13450</v>
      </c>
      <c r="F253" s="6">
        <f t="shared" si="12"/>
        <v>0</v>
      </c>
      <c r="G253" s="9">
        <v>10760</v>
      </c>
      <c r="H253" s="8">
        <f>_xlfn.XLOOKUP($A253,'SQL extract'!$B$2:$B$365,'SQL extract'!$D$2:$D$365,0)</f>
        <v>10760</v>
      </c>
      <c r="I253" s="10">
        <f t="shared" si="13"/>
        <v>0</v>
      </c>
      <c r="J253" s="5">
        <v>0</v>
      </c>
      <c r="K253" s="9">
        <v>961.05</v>
      </c>
      <c r="L253" s="8">
        <f>_xlfn.XLOOKUP($A253,'SQL extract'!$B$2:$B$365,'SQL extract'!$E$2:$E$365,0)</f>
        <v>961.05</v>
      </c>
      <c r="M253" s="10">
        <f t="shared" si="14"/>
        <v>0</v>
      </c>
      <c r="N253" s="5">
        <v>961.05</v>
      </c>
      <c r="O253" s="9">
        <v>10760</v>
      </c>
      <c r="P253" s="8">
        <f>_xlfn.XLOOKUP($A253,'SQL extract'!$B$2:$B$365,'SQL extract'!$F$2:$F$365,0)</f>
        <v>10760</v>
      </c>
      <c r="Q253" s="10">
        <f t="shared" si="15"/>
        <v>0</v>
      </c>
      <c r="R253" s="5">
        <v>0</v>
      </c>
      <c r="S253" s="5">
        <v>8.9315999999999995</v>
      </c>
      <c r="T253" s="5">
        <v>1201.3001999999999</v>
      </c>
      <c r="U253" s="5">
        <v>13450</v>
      </c>
      <c r="V253" s="5">
        <v>-12248.7</v>
      </c>
      <c r="W253" s="5">
        <v>20</v>
      </c>
      <c r="X253" s="4"/>
      <c r="Y253" s="4" t="s">
        <v>420</v>
      </c>
      <c r="Z253" s="4" t="s">
        <v>501</v>
      </c>
    </row>
    <row r="254" spans="1:26" hidden="1" x14ac:dyDescent="0.25">
      <c r="A254" s="4" t="s">
        <v>360</v>
      </c>
      <c r="B254" s="4" t="s">
        <v>732</v>
      </c>
      <c r="C254" s="4" t="s">
        <v>390</v>
      </c>
      <c r="D254" s="9">
        <v>13450</v>
      </c>
      <c r="E254" s="8">
        <f>_xlfn.XLOOKUP($A254,'SQL extract'!$B$2:$B$365,'SQL extract'!$C$2:$C$365,0)</f>
        <v>13450</v>
      </c>
      <c r="F254" s="6">
        <f t="shared" si="12"/>
        <v>0</v>
      </c>
      <c r="G254" s="9">
        <v>10760</v>
      </c>
      <c r="H254" s="8">
        <f>_xlfn.XLOOKUP($A254,'SQL extract'!$B$2:$B$365,'SQL extract'!$D$2:$D$365,0)</f>
        <v>10760</v>
      </c>
      <c r="I254" s="10">
        <f t="shared" si="13"/>
        <v>0</v>
      </c>
      <c r="J254" s="5">
        <v>0</v>
      </c>
      <c r="K254" s="9">
        <v>0</v>
      </c>
      <c r="L254" s="8">
        <f>_xlfn.XLOOKUP($A254,'SQL extract'!$B$2:$B$365,'SQL extract'!$E$2:$E$365,0)</f>
        <v>0</v>
      </c>
      <c r="M254" s="10">
        <f t="shared" si="14"/>
        <v>0</v>
      </c>
      <c r="N254" s="5">
        <v>0</v>
      </c>
      <c r="O254" s="9">
        <v>10760</v>
      </c>
      <c r="P254" s="8">
        <f>_xlfn.XLOOKUP($A254,'SQL extract'!$B$2:$B$365,'SQL extract'!$F$2:$F$365,0)</f>
        <v>10760</v>
      </c>
      <c r="Q254" s="10">
        <f t="shared" si="15"/>
        <v>0</v>
      </c>
      <c r="R254" s="5">
        <v>0</v>
      </c>
      <c r="S254" s="5">
        <v>0</v>
      </c>
      <c r="T254" s="5">
        <v>0</v>
      </c>
      <c r="U254" s="5"/>
      <c r="V254" s="5">
        <v>0</v>
      </c>
      <c r="W254" s="5">
        <v>20</v>
      </c>
      <c r="X254" s="4"/>
      <c r="Y254" s="4" t="s">
        <v>392</v>
      </c>
      <c r="Z254" s="4" t="s">
        <v>454</v>
      </c>
    </row>
    <row r="255" spans="1:26" hidden="1" x14ac:dyDescent="0.25">
      <c r="A255" s="4" t="s">
        <v>361</v>
      </c>
      <c r="B255" s="4" t="s">
        <v>733</v>
      </c>
      <c r="C255" s="4" t="s">
        <v>390</v>
      </c>
      <c r="D255" s="9">
        <v>13450</v>
      </c>
      <c r="E255" s="8">
        <f>_xlfn.XLOOKUP($A255,'SQL extract'!$B$2:$B$365,'SQL extract'!$C$2:$C$365,0)</f>
        <v>13450</v>
      </c>
      <c r="F255" s="6">
        <f t="shared" si="12"/>
        <v>0</v>
      </c>
      <c r="G255" s="9">
        <v>10760</v>
      </c>
      <c r="H255" s="8">
        <f>_xlfn.XLOOKUP($A255,'SQL extract'!$B$2:$B$365,'SQL extract'!$D$2:$D$365,0)</f>
        <v>10760</v>
      </c>
      <c r="I255" s="10">
        <f t="shared" si="13"/>
        <v>0</v>
      </c>
      <c r="J255" s="5">
        <v>0</v>
      </c>
      <c r="K255" s="9">
        <v>0</v>
      </c>
      <c r="L255" s="8">
        <f>_xlfn.XLOOKUP($A255,'SQL extract'!$B$2:$B$365,'SQL extract'!$E$2:$E$365,0)</f>
        <v>0</v>
      </c>
      <c r="M255" s="10">
        <f t="shared" si="14"/>
        <v>0</v>
      </c>
      <c r="N255" s="5">
        <v>0</v>
      </c>
      <c r="O255" s="9">
        <v>10760</v>
      </c>
      <c r="P255" s="8">
        <f>_xlfn.XLOOKUP($A255,'SQL extract'!$B$2:$B$365,'SQL extract'!$F$2:$F$365,0)</f>
        <v>10760</v>
      </c>
      <c r="Q255" s="10">
        <f t="shared" si="15"/>
        <v>0</v>
      </c>
      <c r="R255" s="5">
        <v>0</v>
      </c>
      <c r="S255" s="5">
        <v>0</v>
      </c>
      <c r="T255" s="5">
        <v>0</v>
      </c>
      <c r="U255" s="5"/>
      <c r="V255" s="5">
        <v>0</v>
      </c>
      <c r="W255" s="5">
        <v>20</v>
      </c>
      <c r="X255" s="4"/>
      <c r="Y255" s="4" t="s">
        <v>392</v>
      </c>
      <c r="Z255" s="4" t="s">
        <v>454</v>
      </c>
    </row>
    <row r="256" spans="1:26" hidden="1" x14ac:dyDescent="0.25">
      <c r="A256" s="2" t="s">
        <v>19</v>
      </c>
      <c r="B256" s="2" t="s">
        <v>734</v>
      </c>
      <c r="C256" s="2"/>
      <c r="D256" s="7">
        <v>1</v>
      </c>
      <c r="E256" s="8">
        <f>_xlfn.XLOOKUP($A256,'SQL extract'!$B$2:$B$365,'SQL extract'!$C$2:$C$365,0)</f>
        <v>1</v>
      </c>
      <c r="F256" s="6">
        <f t="shared" si="12"/>
        <v>0</v>
      </c>
      <c r="G256" s="7">
        <v>0</v>
      </c>
      <c r="H256" s="8">
        <f>_xlfn.XLOOKUP($A256,'SQL extract'!$B$2:$B$365,'SQL extract'!$D$2:$D$365,0)</f>
        <v>0</v>
      </c>
      <c r="I256" s="10">
        <f t="shared" si="13"/>
        <v>0</v>
      </c>
      <c r="J256" s="3">
        <v>0</v>
      </c>
      <c r="K256" s="7">
        <v>11459.02</v>
      </c>
      <c r="L256" s="8">
        <f>_xlfn.XLOOKUP($A256,'SQL extract'!$B$2:$B$365,'SQL extract'!$E$2:$E$365,0)</f>
        <v>11459.02</v>
      </c>
      <c r="M256" s="10">
        <f t="shared" si="14"/>
        <v>0</v>
      </c>
      <c r="N256" s="3">
        <v>11459.02</v>
      </c>
      <c r="O256" s="7">
        <v>10658.02</v>
      </c>
      <c r="P256" s="8">
        <f>_xlfn.XLOOKUP($A256,'SQL extract'!$B$2:$B$365,'SQL extract'!$F$2:$F$365,0)</f>
        <v>10658.02</v>
      </c>
      <c r="Q256" s="10">
        <f t="shared" si="15"/>
        <v>0</v>
      </c>
      <c r="R256" s="3">
        <v>-801</v>
      </c>
      <c r="S256" s="3">
        <v>107.5154</v>
      </c>
      <c r="T256" s="3">
        <v>1.0751539999999999</v>
      </c>
      <c r="U256" s="3"/>
      <c r="V256" s="3">
        <v>1.075</v>
      </c>
      <c r="W256" s="3">
        <v>-1065702</v>
      </c>
      <c r="X256" s="2"/>
      <c r="Y256" s="2" t="s">
        <v>392</v>
      </c>
      <c r="Z256" s="2" t="s">
        <v>456</v>
      </c>
    </row>
    <row r="257" spans="1:26" hidden="1" x14ac:dyDescent="0.25">
      <c r="A257" s="2" t="s">
        <v>312</v>
      </c>
      <c r="B257" s="2" t="s">
        <v>735</v>
      </c>
      <c r="C257" s="2" t="s">
        <v>390</v>
      </c>
      <c r="D257" s="7">
        <v>33003.5</v>
      </c>
      <c r="E257" s="8">
        <f>_xlfn.XLOOKUP($A257,'SQL extract'!$B$2:$B$365,'SQL extract'!$C$2:$C$365,0)</f>
        <v>33003.5</v>
      </c>
      <c r="F257" s="6">
        <f t="shared" si="12"/>
        <v>0</v>
      </c>
      <c r="G257" s="7">
        <v>23579.25</v>
      </c>
      <c r="H257" s="8">
        <f>_xlfn.XLOOKUP($A257,'SQL extract'!$B$2:$B$365,'SQL extract'!$D$2:$D$365,0)</f>
        <v>23579.25</v>
      </c>
      <c r="I257" s="10">
        <f t="shared" si="13"/>
        <v>0</v>
      </c>
      <c r="J257" s="3">
        <v>10830.63</v>
      </c>
      <c r="K257" s="7">
        <v>10422.27</v>
      </c>
      <c r="L257" s="8">
        <f>_xlfn.XLOOKUP($A257,'SQL extract'!$B$2:$B$365,'SQL extract'!$E$2:$E$365,0)</f>
        <v>10422.27</v>
      </c>
      <c r="M257" s="10">
        <f t="shared" si="14"/>
        <v>0</v>
      </c>
      <c r="N257" s="3">
        <v>10422.27</v>
      </c>
      <c r="O257" s="7">
        <v>10422.27</v>
      </c>
      <c r="P257" s="8">
        <f>_xlfn.XLOOKUP($A257,'SQL extract'!$B$2:$B$365,'SQL extract'!$F$2:$F$365,0)</f>
        <v>10422.27</v>
      </c>
      <c r="Q257" s="10">
        <f t="shared" si="15"/>
        <v>0</v>
      </c>
      <c r="R257" s="3">
        <v>-13156.98</v>
      </c>
      <c r="S257" s="3">
        <v>100</v>
      </c>
      <c r="T257" s="3">
        <v>33003.5</v>
      </c>
      <c r="U257" s="3">
        <v>33003.5</v>
      </c>
      <c r="V257" s="3">
        <v>0</v>
      </c>
      <c r="W257" s="3">
        <v>68.420699999999997</v>
      </c>
      <c r="X257" s="2"/>
      <c r="Y257" s="2" t="s">
        <v>453</v>
      </c>
      <c r="Z257" s="2" t="s">
        <v>598</v>
      </c>
    </row>
    <row r="258" spans="1:26" hidden="1" x14ac:dyDescent="0.25">
      <c r="A258" s="4" t="s">
        <v>272</v>
      </c>
      <c r="B258" s="4" t="s">
        <v>736</v>
      </c>
      <c r="C258" s="4" t="s">
        <v>390</v>
      </c>
      <c r="D258" s="9">
        <v>12500</v>
      </c>
      <c r="E258" s="8">
        <f>_xlfn.XLOOKUP($A258,'SQL extract'!$B$2:$B$365,'SQL extract'!$C$2:$C$365,0)</f>
        <v>12500</v>
      </c>
      <c r="F258" s="6">
        <f t="shared" si="12"/>
        <v>0</v>
      </c>
      <c r="G258" s="9">
        <v>10000</v>
      </c>
      <c r="H258" s="8">
        <f>_xlfn.XLOOKUP($A258,'SQL extract'!$B$2:$B$365,'SQL extract'!$D$2:$D$365,0)</f>
        <v>10000</v>
      </c>
      <c r="I258" s="10">
        <f t="shared" si="13"/>
        <v>0</v>
      </c>
      <c r="J258" s="5">
        <v>0</v>
      </c>
      <c r="K258" s="9">
        <v>3911.18</v>
      </c>
      <c r="L258" s="8">
        <f>_xlfn.XLOOKUP($A258,'SQL extract'!$B$2:$B$365,'SQL extract'!$E$2:$E$365,0)</f>
        <v>3911.18</v>
      </c>
      <c r="M258" s="10">
        <f t="shared" si="14"/>
        <v>0</v>
      </c>
      <c r="N258" s="5">
        <v>3911.18</v>
      </c>
      <c r="O258" s="9">
        <v>10000</v>
      </c>
      <c r="P258" s="8">
        <f>_xlfn.XLOOKUP($A258,'SQL extract'!$B$2:$B$365,'SQL extract'!$F$2:$F$365,0)</f>
        <v>10000</v>
      </c>
      <c r="Q258" s="10">
        <f t="shared" si="15"/>
        <v>0</v>
      </c>
      <c r="R258" s="5">
        <v>0</v>
      </c>
      <c r="S258" s="5">
        <v>39.111800000000002</v>
      </c>
      <c r="T258" s="5">
        <v>4888.9750000000004</v>
      </c>
      <c r="U258" s="5">
        <v>12500</v>
      </c>
      <c r="V258" s="5">
        <v>-7611.0249999999996</v>
      </c>
      <c r="W258" s="5">
        <v>20</v>
      </c>
      <c r="X258" s="4"/>
      <c r="Y258" s="4" t="s">
        <v>392</v>
      </c>
      <c r="Z258" s="4" t="s">
        <v>555</v>
      </c>
    </row>
    <row r="259" spans="1:26" hidden="1" x14ac:dyDescent="0.25">
      <c r="A259" s="4" t="s">
        <v>273</v>
      </c>
      <c r="B259" s="4" t="s">
        <v>737</v>
      </c>
      <c r="C259" s="4" t="s">
        <v>390</v>
      </c>
      <c r="D259" s="9">
        <v>12500</v>
      </c>
      <c r="E259" s="8">
        <f>_xlfn.XLOOKUP($A259,'SQL extract'!$B$2:$B$365,'SQL extract'!$C$2:$C$365,0)</f>
        <v>12500</v>
      </c>
      <c r="F259" s="6">
        <f t="shared" ref="F259:F322" si="16">+D259-E259</f>
        <v>0</v>
      </c>
      <c r="G259" s="9">
        <v>10000</v>
      </c>
      <c r="H259" s="8">
        <f>_xlfn.XLOOKUP($A259,'SQL extract'!$B$2:$B$365,'SQL extract'!$D$2:$D$365,0)</f>
        <v>10000</v>
      </c>
      <c r="I259" s="10">
        <f t="shared" ref="I259:I322" si="17">+G259-H259</f>
        <v>0</v>
      </c>
      <c r="J259" s="5">
        <v>0</v>
      </c>
      <c r="K259" s="9">
        <v>9485.93</v>
      </c>
      <c r="L259" s="8">
        <f>_xlfn.XLOOKUP($A259,'SQL extract'!$B$2:$B$365,'SQL extract'!$E$2:$E$365,0)</f>
        <v>9485.93</v>
      </c>
      <c r="M259" s="10">
        <f t="shared" ref="M259:M322" si="18">+K259-L259</f>
        <v>0</v>
      </c>
      <c r="N259" s="5">
        <v>9485.93</v>
      </c>
      <c r="O259" s="9">
        <v>10000</v>
      </c>
      <c r="P259" s="8">
        <f>_xlfn.XLOOKUP($A259,'SQL extract'!$B$2:$B$365,'SQL extract'!$F$2:$F$365,0)</f>
        <v>10000</v>
      </c>
      <c r="Q259" s="10">
        <f t="shared" ref="Q259:Q322" si="19">+O259-P259</f>
        <v>0</v>
      </c>
      <c r="R259" s="5">
        <v>0</v>
      </c>
      <c r="S259" s="5">
        <v>94.859300000000005</v>
      </c>
      <c r="T259" s="5">
        <v>11857.4125</v>
      </c>
      <c r="U259" s="5">
        <v>12500</v>
      </c>
      <c r="V259" s="5">
        <v>-642.58799999999997</v>
      </c>
      <c r="W259" s="5">
        <v>20</v>
      </c>
      <c r="X259" s="4"/>
      <c r="Y259" s="4" t="s">
        <v>453</v>
      </c>
      <c r="Z259" s="4" t="s">
        <v>454</v>
      </c>
    </row>
    <row r="260" spans="1:26" hidden="1" x14ac:dyDescent="0.25">
      <c r="A260" s="4" t="s">
        <v>296</v>
      </c>
      <c r="B260" s="4" t="s">
        <v>738</v>
      </c>
      <c r="C260" s="4" t="s">
        <v>390</v>
      </c>
      <c r="D260" s="9">
        <v>12500</v>
      </c>
      <c r="E260" s="8">
        <f>_xlfn.XLOOKUP($A260,'SQL extract'!$B$2:$B$365,'SQL extract'!$C$2:$C$365,0)</f>
        <v>12500</v>
      </c>
      <c r="F260" s="6">
        <f t="shared" si="16"/>
        <v>0</v>
      </c>
      <c r="G260" s="9">
        <v>10000</v>
      </c>
      <c r="H260" s="8">
        <f>_xlfn.XLOOKUP($A260,'SQL extract'!$B$2:$B$365,'SQL extract'!$D$2:$D$365,0)</f>
        <v>10000</v>
      </c>
      <c r="I260" s="10">
        <f t="shared" si="17"/>
        <v>0</v>
      </c>
      <c r="J260" s="5">
        <v>0</v>
      </c>
      <c r="K260" s="9">
        <v>0</v>
      </c>
      <c r="L260" s="8">
        <f>_xlfn.XLOOKUP($A260,'SQL extract'!$B$2:$B$365,'SQL extract'!$E$2:$E$365,0)</f>
        <v>0</v>
      </c>
      <c r="M260" s="10">
        <f t="shared" si="18"/>
        <v>0</v>
      </c>
      <c r="N260" s="5">
        <v>0</v>
      </c>
      <c r="O260" s="9">
        <v>10000</v>
      </c>
      <c r="P260" s="8">
        <f>_xlfn.XLOOKUP($A260,'SQL extract'!$B$2:$B$365,'SQL extract'!$F$2:$F$365,0)</f>
        <v>10000</v>
      </c>
      <c r="Q260" s="10">
        <f t="shared" si="19"/>
        <v>0</v>
      </c>
      <c r="R260" s="5">
        <v>0</v>
      </c>
      <c r="S260" s="5">
        <v>0</v>
      </c>
      <c r="T260" s="5">
        <v>0</v>
      </c>
      <c r="U260" s="5"/>
      <c r="V260" s="5">
        <v>0</v>
      </c>
      <c r="W260" s="5">
        <v>20</v>
      </c>
      <c r="X260" s="4"/>
      <c r="Y260" s="4" t="s">
        <v>420</v>
      </c>
      <c r="Z260" s="4" t="s">
        <v>716</v>
      </c>
    </row>
    <row r="261" spans="1:26" hidden="1" x14ac:dyDescent="0.25">
      <c r="A261" s="4" t="s">
        <v>123</v>
      </c>
      <c r="B261" s="4" t="s">
        <v>739</v>
      </c>
      <c r="C261" s="4" t="s">
        <v>390</v>
      </c>
      <c r="D261" s="9">
        <v>12200</v>
      </c>
      <c r="E261" s="8">
        <f>_xlfn.XLOOKUP($A261,'SQL extract'!$B$2:$B$365,'SQL extract'!$C$2:$C$365,0)</f>
        <v>12200</v>
      </c>
      <c r="F261" s="6">
        <f t="shared" si="16"/>
        <v>0</v>
      </c>
      <c r="G261" s="9">
        <v>9760</v>
      </c>
      <c r="H261" s="8">
        <f>_xlfn.XLOOKUP($A261,'SQL extract'!$B$2:$B$365,'SQL extract'!$D$2:$D$365,0)</f>
        <v>9760</v>
      </c>
      <c r="I261" s="10">
        <f t="shared" si="17"/>
        <v>0</v>
      </c>
      <c r="J261" s="5">
        <v>2886.8</v>
      </c>
      <c r="K261" s="9">
        <v>3891.23</v>
      </c>
      <c r="L261" s="8">
        <f>_xlfn.XLOOKUP($A261,'SQL extract'!$B$2:$B$365,'SQL extract'!$E$2:$E$365,0)</f>
        <v>3891.23</v>
      </c>
      <c r="M261" s="10">
        <f t="shared" si="18"/>
        <v>0</v>
      </c>
      <c r="N261" s="5">
        <v>3891.23</v>
      </c>
      <c r="O261" s="9">
        <v>9760</v>
      </c>
      <c r="P261" s="8">
        <f>_xlfn.XLOOKUP($A261,'SQL extract'!$B$2:$B$365,'SQL extract'!$F$2:$F$365,0)</f>
        <v>9760</v>
      </c>
      <c r="Q261" s="10">
        <f t="shared" si="19"/>
        <v>0</v>
      </c>
      <c r="R261" s="5">
        <v>0</v>
      </c>
      <c r="S261" s="5">
        <v>39.869100000000003</v>
      </c>
      <c r="T261" s="5">
        <v>4864.0302000000001</v>
      </c>
      <c r="U261" s="5">
        <v>12200</v>
      </c>
      <c r="V261" s="5">
        <v>-7335.97</v>
      </c>
      <c r="W261" s="5">
        <v>20</v>
      </c>
      <c r="X261" s="4" t="s">
        <v>696</v>
      </c>
      <c r="Y261" s="4" t="s">
        <v>420</v>
      </c>
      <c r="Z261" s="4" t="s">
        <v>542</v>
      </c>
    </row>
    <row r="262" spans="1:26" hidden="1" x14ac:dyDescent="0.25">
      <c r="A262" s="4" t="s">
        <v>347</v>
      </c>
      <c r="B262" s="4" t="s">
        <v>740</v>
      </c>
      <c r="C262" s="4" t="s">
        <v>395</v>
      </c>
      <c r="D262" s="9">
        <v>9500</v>
      </c>
      <c r="E262" s="8">
        <f>_xlfn.XLOOKUP($A262,'SQL extract'!$B$2:$B$365,'SQL extract'!$C$2:$C$365,0)</f>
        <v>9500</v>
      </c>
      <c r="F262" s="6">
        <f t="shared" si="16"/>
        <v>0</v>
      </c>
      <c r="G262" s="9">
        <v>7600</v>
      </c>
      <c r="H262" s="8">
        <f>_xlfn.XLOOKUP($A262,'SQL extract'!$B$2:$B$365,'SQL extract'!$D$2:$D$365,0)</f>
        <v>7600</v>
      </c>
      <c r="I262" s="10">
        <f t="shared" si="17"/>
        <v>0</v>
      </c>
      <c r="J262" s="5">
        <v>0</v>
      </c>
      <c r="K262" s="9">
        <v>9139.76</v>
      </c>
      <c r="L262" s="8">
        <f>_xlfn.XLOOKUP($A262,'SQL extract'!$B$2:$B$365,'SQL extract'!$E$2:$E$365,0)</f>
        <v>9139.76</v>
      </c>
      <c r="M262" s="10">
        <f t="shared" si="18"/>
        <v>0</v>
      </c>
      <c r="N262" s="5">
        <v>9139.76</v>
      </c>
      <c r="O262" s="9">
        <v>9438.66</v>
      </c>
      <c r="P262" s="8">
        <f>_xlfn.XLOOKUP($A262,'SQL extract'!$B$2:$B$365,'SQL extract'!$F$2:$F$365,0)</f>
        <v>9438.66</v>
      </c>
      <c r="Q262" s="10">
        <f t="shared" si="19"/>
        <v>0</v>
      </c>
      <c r="R262" s="5">
        <v>298.89999999999998</v>
      </c>
      <c r="S262" s="5">
        <v>96.833200000000005</v>
      </c>
      <c r="T262" s="5">
        <v>9199.1540000000005</v>
      </c>
      <c r="U262" s="5">
        <v>9500</v>
      </c>
      <c r="V262" s="5">
        <v>-300.846</v>
      </c>
      <c r="W262" s="5">
        <v>0.64559999999999995</v>
      </c>
      <c r="X262" s="4"/>
      <c r="Y262" s="4" t="s">
        <v>420</v>
      </c>
      <c r="Z262" s="4" t="s">
        <v>741</v>
      </c>
    </row>
    <row r="263" spans="1:26" hidden="1" x14ac:dyDescent="0.25">
      <c r="A263" s="4" t="s">
        <v>270</v>
      </c>
      <c r="B263" s="4" t="s">
        <v>742</v>
      </c>
      <c r="C263" s="4" t="s">
        <v>390</v>
      </c>
      <c r="D263" s="9">
        <v>11750</v>
      </c>
      <c r="E263" s="8">
        <f>_xlfn.XLOOKUP($A263,'SQL extract'!$B$2:$B$365,'SQL extract'!$C$2:$C$365,0)</f>
        <v>11750</v>
      </c>
      <c r="F263" s="6">
        <f t="shared" si="16"/>
        <v>0</v>
      </c>
      <c r="G263" s="9">
        <v>9400</v>
      </c>
      <c r="H263" s="8">
        <f>_xlfn.XLOOKUP($A263,'SQL extract'!$B$2:$B$365,'SQL extract'!$D$2:$D$365,0)</f>
        <v>9400</v>
      </c>
      <c r="I263" s="10">
        <f t="shared" si="17"/>
        <v>0</v>
      </c>
      <c r="J263" s="5">
        <v>783.75</v>
      </c>
      <c r="K263" s="9">
        <v>8731.2199999999993</v>
      </c>
      <c r="L263" s="8">
        <f>_xlfn.XLOOKUP($A263,'SQL extract'!$B$2:$B$365,'SQL extract'!$E$2:$E$365,0)</f>
        <v>8731.2199999999993</v>
      </c>
      <c r="M263" s="10">
        <f t="shared" si="18"/>
        <v>0</v>
      </c>
      <c r="N263" s="5">
        <v>8731.2199999999993</v>
      </c>
      <c r="O263" s="9">
        <v>9400</v>
      </c>
      <c r="P263" s="8">
        <f>_xlfn.XLOOKUP($A263,'SQL extract'!$B$2:$B$365,'SQL extract'!$F$2:$F$365,0)</f>
        <v>9400</v>
      </c>
      <c r="Q263" s="10">
        <f t="shared" si="19"/>
        <v>0</v>
      </c>
      <c r="R263" s="5">
        <v>0</v>
      </c>
      <c r="S263" s="5">
        <v>92.885300000000001</v>
      </c>
      <c r="T263" s="5">
        <v>10914.02275</v>
      </c>
      <c r="U263" s="5">
        <v>11750</v>
      </c>
      <c r="V263" s="5">
        <v>-835.97699999999998</v>
      </c>
      <c r="W263" s="5">
        <v>20</v>
      </c>
      <c r="X263" s="4"/>
      <c r="Y263" s="4" t="s">
        <v>420</v>
      </c>
      <c r="Z263" s="4" t="s">
        <v>476</v>
      </c>
    </row>
    <row r="264" spans="1:26" hidden="1" x14ac:dyDescent="0.25">
      <c r="A264" s="4" t="s">
        <v>295</v>
      </c>
      <c r="B264" s="4" t="s">
        <v>743</v>
      </c>
      <c r="C264" s="4" t="s">
        <v>390</v>
      </c>
      <c r="D264" s="9">
        <v>11750</v>
      </c>
      <c r="E264" s="8">
        <f>_xlfn.XLOOKUP($A264,'SQL extract'!$B$2:$B$365,'SQL extract'!$C$2:$C$365,0)</f>
        <v>11750</v>
      </c>
      <c r="F264" s="6">
        <f t="shared" si="16"/>
        <v>0</v>
      </c>
      <c r="G264" s="9">
        <v>9400</v>
      </c>
      <c r="H264" s="8">
        <f>_xlfn.XLOOKUP($A264,'SQL extract'!$B$2:$B$365,'SQL extract'!$D$2:$D$365,0)</f>
        <v>9400</v>
      </c>
      <c r="I264" s="10">
        <f t="shared" si="17"/>
        <v>0</v>
      </c>
      <c r="J264" s="5">
        <v>0</v>
      </c>
      <c r="K264" s="9">
        <v>2552.5</v>
      </c>
      <c r="L264" s="8">
        <f>_xlfn.XLOOKUP($A264,'SQL extract'!$B$2:$B$365,'SQL extract'!$E$2:$E$365,0)</f>
        <v>2552.5</v>
      </c>
      <c r="M264" s="10">
        <f t="shared" si="18"/>
        <v>0</v>
      </c>
      <c r="N264" s="5">
        <v>2552.5</v>
      </c>
      <c r="O264" s="9">
        <v>9400</v>
      </c>
      <c r="P264" s="8">
        <f>_xlfn.XLOOKUP($A264,'SQL extract'!$B$2:$B$365,'SQL extract'!$F$2:$F$365,0)</f>
        <v>9400</v>
      </c>
      <c r="Q264" s="10">
        <f t="shared" si="19"/>
        <v>0</v>
      </c>
      <c r="R264" s="5">
        <v>0</v>
      </c>
      <c r="S264" s="5">
        <v>27.154199999999999</v>
      </c>
      <c r="T264" s="5">
        <v>3190.6185</v>
      </c>
      <c r="U264" s="5">
        <v>11750</v>
      </c>
      <c r="V264" s="5">
        <v>-8559.3819999999996</v>
      </c>
      <c r="W264" s="5">
        <v>20</v>
      </c>
      <c r="X264" s="4"/>
      <c r="Y264" s="4" t="s">
        <v>634</v>
      </c>
      <c r="Z264" s="4" t="s">
        <v>643</v>
      </c>
    </row>
    <row r="265" spans="1:26" hidden="1" x14ac:dyDescent="0.25">
      <c r="A265" s="4" t="s">
        <v>275</v>
      </c>
      <c r="B265" s="4" t="s">
        <v>744</v>
      </c>
      <c r="C265" s="4" t="s">
        <v>390</v>
      </c>
      <c r="D265" s="9">
        <v>11550</v>
      </c>
      <c r="E265" s="8">
        <f>_xlfn.XLOOKUP($A265,'SQL extract'!$B$2:$B$365,'SQL extract'!$C$2:$C$365,0)</f>
        <v>11550</v>
      </c>
      <c r="F265" s="6">
        <f t="shared" si="16"/>
        <v>0</v>
      </c>
      <c r="G265" s="9">
        <v>9240</v>
      </c>
      <c r="H265" s="8">
        <f>_xlfn.XLOOKUP($A265,'SQL extract'!$B$2:$B$365,'SQL extract'!$D$2:$D$365,0)</f>
        <v>9240</v>
      </c>
      <c r="I265" s="10">
        <f t="shared" si="17"/>
        <v>0</v>
      </c>
      <c r="J265" s="5">
        <v>0</v>
      </c>
      <c r="K265" s="9">
        <v>7185.94</v>
      </c>
      <c r="L265" s="8">
        <f>_xlfn.XLOOKUP($A265,'SQL extract'!$B$2:$B$365,'SQL extract'!$E$2:$E$365,0)</f>
        <v>7185.94</v>
      </c>
      <c r="M265" s="10">
        <f t="shared" si="18"/>
        <v>0</v>
      </c>
      <c r="N265" s="5">
        <v>7185.94</v>
      </c>
      <c r="O265" s="9">
        <v>9240</v>
      </c>
      <c r="P265" s="8">
        <f>_xlfn.XLOOKUP($A265,'SQL extract'!$B$2:$B$365,'SQL extract'!$F$2:$F$365,0)</f>
        <v>9240</v>
      </c>
      <c r="Q265" s="10">
        <f t="shared" si="19"/>
        <v>0</v>
      </c>
      <c r="R265" s="5">
        <v>0</v>
      </c>
      <c r="S265" s="5">
        <v>77.769900000000007</v>
      </c>
      <c r="T265" s="5">
        <v>8982.4234500000002</v>
      </c>
      <c r="U265" s="5">
        <v>11550</v>
      </c>
      <c r="V265" s="5">
        <v>-2567.5770000000002</v>
      </c>
      <c r="W265" s="5">
        <v>20</v>
      </c>
      <c r="X265" s="4"/>
      <c r="Y265" s="4" t="s">
        <v>392</v>
      </c>
      <c r="Z265" s="4" t="s">
        <v>454</v>
      </c>
    </row>
    <row r="266" spans="1:26" hidden="1" x14ac:dyDescent="0.25">
      <c r="A266" s="4" t="s">
        <v>276</v>
      </c>
      <c r="B266" s="4" t="s">
        <v>745</v>
      </c>
      <c r="C266" s="4" t="s">
        <v>390</v>
      </c>
      <c r="D266" s="9">
        <v>11550</v>
      </c>
      <c r="E266" s="8">
        <f>_xlfn.XLOOKUP($A266,'SQL extract'!$B$2:$B$365,'SQL extract'!$C$2:$C$365,0)</f>
        <v>11550</v>
      </c>
      <c r="F266" s="6">
        <f t="shared" si="16"/>
        <v>0</v>
      </c>
      <c r="G266" s="9">
        <v>9240</v>
      </c>
      <c r="H266" s="8">
        <f>_xlfn.XLOOKUP($A266,'SQL extract'!$B$2:$B$365,'SQL extract'!$D$2:$D$365,0)</f>
        <v>9240</v>
      </c>
      <c r="I266" s="10">
        <f t="shared" si="17"/>
        <v>0</v>
      </c>
      <c r="J266" s="5">
        <v>0</v>
      </c>
      <c r="K266" s="9">
        <v>2089.0700000000002</v>
      </c>
      <c r="L266" s="8">
        <f>_xlfn.XLOOKUP($A266,'SQL extract'!$B$2:$B$365,'SQL extract'!$E$2:$E$365,0)</f>
        <v>2089.0700000000002</v>
      </c>
      <c r="M266" s="10">
        <f t="shared" si="18"/>
        <v>0</v>
      </c>
      <c r="N266" s="5">
        <v>2089.0700000000002</v>
      </c>
      <c r="O266" s="9">
        <v>9240</v>
      </c>
      <c r="P266" s="8">
        <f>_xlfn.XLOOKUP($A266,'SQL extract'!$B$2:$B$365,'SQL extract'!$F$2:$F$365,0)</f>
        <v>9240</v>
      </c>
      <c r="Q266" s="10">
        <f t="shared" si="19"/>
        <v>0</v>
      </c>
      <c r="R266" s="5">
        <v>0</v>
      </c>
      <c r="S266" s="5">
        <v>22.608899999999998</v>
      </c>
      <c r="T266" s="5">
        <v>2611.3279499999999</v>
      </c>
      <c r="U266" s="5">
        <v>11550</v>
      </c>
      <c r="V266" s="5">
        <v>-8938.6720000000005</v>
      </c>
      <c r="W266" s="5">
        <v>20</v>
      </c>
      <c r="X266" s="4"/>
      <c r="Y266" s="4" t="s">
        <v>392</v>
      </c>
      <c r="Z266" s="4" t="s">
        <v>454</v>
      </c>
    </row>
    <row r="267" spans="1:26" hidden="1" x14ac:dyDescent="0.25">
      <c r="A267" s="4" t="s">
        <v>307</v>
      </c>
      <c r="B267" s="4" t="s">
        <v>746</v>
      </c>
      <c r="C267" s="4" t="s">
        <v>390</v>
      </c>
      <c r="D267" s="9">
        <v>11550</v>
      </c>
      <c r="E267" s="8">
        <f>_xlfn.XLOOKUP($A267,'SQL extract'!$B$2:$B$365,'SQL extract'!$C$2:$C$365,0)</f>
        <v>11550</v>
      </c>
      <c r="F267" s="6">
        <f t="shared" si="16"/>
        <v>0</v>
      </c>
      <c r="G267" s="9">
        <v>9240</v>
      </c>
      <c r="H267" s="8">
        <f>_xlfn.XLOOKUP($A267,'SQL extract'!$B$2:$B$365,'SQL extract'!$D$2:$D$365,0)</f>
        <v>9240</v>
      </c>
      <c r="I267" s="10">
        <f t="shared" si="17"/>
        <v>0</v>
      </c>
      <c r="J267" s="5">
        <v>0</v>
      </c>
      <c r="K267" s="9">
        <v>5891.49</v>
      </c>
      <c r="L267" s="8">
        <f>_xlfn.XLOOKUP($A267,'SQL extract'!$B$2:$B$365,'SQL extract'!$E$2:$E$365,0)</f>
        <v>5891.49</v>
      </c>
      <c r="M267" s="10">
        <f t="shared" si="18"/>
        <v>0</v>
      </c>
      <c r="N267" s="5">
        <v>5891.49</v>
      </c>
      <c r="O267" s="9">
        <v>9240</v>
      </c>
      <c r="P267" s="8">
        <f>_xlfn.XLOOKUP($A267,'SQL extract'!$B$2:$B$365,'SQL extract'!$F$2:$F$365,0)</f>
        <v>9240</v>
      </c>
      <c r="Q267" s="10">
        <f t="shared" si="19"/>
        <v>0</v>
      </c>
      <c r="R267" s="5">
        <v>0</v>
      </c>
      <c r="S267" s="5">
        <v>63.7607</v>
      </c>
      <c r="T267" s="5">
        <v>7364.36085</v>
      </c>
      <c r="U267" s="5">
        <v>11550</v>
      </c>
      <c r="V267" s="5">
        <v>-4185.6390000000001</v>
      </c>
      <c r="W267" s="5">
        <v>20</v>
      </c>
      <c r="X267" s="4"/>
      <c r="Y267" s="4" t="s">
        <v>420</v>
      </c>
      <c r="Z267" s="4" t="s">
        <v>716</v>
      </c>
    </row>
    <row r="268" spans="1:26" hidden="1" x14ac:dyDescent="0.25">
      <c r="A268" s="4" t="s">
        <v>353</v>
      </c>
      <c r="B268" s="4" t="s">
        <v>747</v>
      </c>
      <c r="C268" s="4" t="s">
        <v>390</v>
      </c>
      <c r="D268" s="9">
        <v>11550</v>
      </c>
      <c r="E268" s="8">
        <f>_xlfn.XLOOKUP($A268,'SQL extract'!$B$2:$B$365,'SQL extract'!$C$2:$C$365,0)</f>
        <v>11550</v>
      </c>
      <c r="F268" s="6">
        <f t="shared" si="16"/>
        <v>0</v>
      </c>
      <c r="G268" s="9">
        <v>9240</v>
      </c>
      <c r="H268" s="8">
        <f>_xlfn.XLOOKUP($A268,'SQL extract'!$B$2:$B$365,'SQL extract'!$D$2:$D$365,0)</f>
        <v>9240</v>
      </c>
      <c r="I268" s="10">
        <f t="shared" si="17"/>
        <v>0</v>
      </c>
      <c r="J268" s="5">
        <v>0</v>
      </c>
      <c r="K268" s="9">
        <v>6546.81</v>
      </c>
      <c r="L268" s="8">
        <f>_xlfn.XLOOKUP($A268,'SQL extract'!$B$2:$B$365,'SQL extract'!$E$2:$E$365,0)</f>
        <v>6546.81</v>
      </c>
      <c r="M268" s="10">
        <f t="shared" si="18"/>
        <v>0</v>
      </c>
      <c r="N268" s="5">
        <v>6546.81</v>
      </c>
      <c r="O268" s="9">
        <v>9240</v>
      </c>
      <c r="P268" s="8">
        <f>_xlfn.XLOOKUP($A268,'SQL extract'!$B$2:$B$365,'SQL extract'!$F$2:$F$365,0)</f>
        <v>9240</v>
      </c>
      <c r="Q268" s="10">
        <f t="shared" si="19"/>
        <v>0</v>
      </c>
      <c r="R268" s="5">
        <v>0</v>
      </c>
      <c r="S268" s="5">
        <v>70.852900000000005</v>
      </c>
      <c r="T268" s="5">
        <v>8183.5099499999997</v>
      </c>
      <c r="U268" s="5">
        <v>11550</v>
      </c>
      <c r="V268" s="5">
        <v>-3366.49</v>
      </c>
      <c r="W268" s="5">
        <v>20</v>
      </c>
      <c r="X268" s="4"/>
      <c r="Y268" s="4" t="s">
        <v>392</v>
      </c>
      <c r="Z268" s="4" t="s">
        <v>454</v>
      </c>
    </row>
    <row r="269" spans="1:26" hidden="1" x14ac:dyDescent="0.25">
      <c r="A269" s="4" t="s">
        <v>369</v>
      </c>
      <c r="B269" s="4" t="s">
        <v>748</v>
      </c>
      <c r="C269" s="4" t="s">
        <v>395</v>
      </c>
      <c r="D269" s="9">
        <v>11550</v>
      </c>
      <c r="E269" s="8">
        <f>_xlfn.XLOOKUP($A269,'SQL extract'!$B$2:$B$365,'SQL extract'!$C$2:$C$365,0)</f>
        <v>11550</v>
      </c>
      <c r="F269" s="6">
        <f t="shared" si="16"/>
        <v>0</v>
      </c>
      <c r="G269" s="9">
        <v>9240</v>
      </c>
      <c r="H269" s="8">
        <f>_xlfn.XLOOKUP($A269,'SQL extract'!$B$2:$B$365,'SQL extract'!$D$2:$D$365,0)</f>
        <v>9240</v>
      </c>
      <c r="I269" s="10">
        <f t="shared" si="17"/>
        <v>0</v>
      </c>
      <c r="J269" s="5">
        <v>0</v>
      </c>
      <c r="K269" s="9">
        <v>504.98</v>
      </c>
      <c r="L269" s="8">
        <f>_xlfn.XLOOKUP($A269,'SQL extract'!$B$2:$B$365,'SQL extract'!$E$2:$E$365,0)</f>
        <v>504.98</v>
      </c>
      <c r="M269" s="10">
        <f t="shared" si="18"/>
        <v>0</v>
      </c>
      <c r="N269" s="5">
        <v>504.98</v>
      </c>
      <c r="O269" s="9">
        <v>9240</v>
      </c>
      <c r="P269" s="8">
        <f>_xlfn.XLOOKUP($A269,'SQL extract'!$B$2:$B$365,'SQL extract'!$F$2:$F$365,0)</f>
        <v>9240</v>
      </c>
      <c r="Q269" s="10">
        <f t="shared" si="19"/>
        <v>0</v>
      </c>
      <c r="R269" s="5">
        <v>0</v>
      </c>
      <c r="S269" s="5">
        <v>5.4650999999999996</v>
      </c>
      <c r="T269" s="5">
        <v>631.21905000000004</v>
      </c>
      <c r="U269" s="5"/>
      <c r="V269" s="5">
        <v>631.21900000000005</v>
      </c>
      <c r="W269" s="5">
        <v>20</v>
      </c>
      <c r="X269" s="4"/>
      <c r="Y269" s="4" t="s">
        <v>420</v>
      </c>
      <c r="Z269" s="4" t="s">
        <v>749</v>
      </c>
    </row>
    <row r="270" spans="1:26" hidden="1" x14ac:dyDescent="0.25">
      <c r="A270" s="4" t="s">
        <v>354</v>
      </c>
      <c r="B270" s="4" t="s">
        <v>750</v>
      </c>
      <c r="C270" s="4" t="s">
        <v>390</v>
      </c>
      <c r="D270" s="9">
        <v>8700</v>
      </c>
      <c r="E270" s="8">
        <f>_xlfn.XLOOKUP($A270,'SQL extract'!$B$2:$B$365,'SQL extract'!$C$2:$C$365,0)</f>
        <v>8700</v>
      </c>
      <c r="F270" s="6">
        <f t="shared" si="16"/>
        <v>0</v>
      </c>
      <c r="G270" s="9">
        <v>6960</v>
      </c>
      <c r="H270" s="8">
        <f>_xlfn.XLOOKUP($A270,'SQL extract'!$B$2:$B$365,'SQL extract'!$D$2:$D$365,0)</f>
        <v>6960</v>
      </c>
      <c r="I270" s="10">
        <f t="shared" si="17"/>
        <v>0</v>
      </c>
      <c r="J270" s="5">
        <v>0</v>
      </c>
      <c r="K270" s="9">
        <v>9208.8700000000008</v>
      </c>
      <c r="L270" s="8">
        <f>_xlfn.XLOOKUP($A270,'SQL extract'!$B$2:$B$365,'SQL extract'!$E$2:$E$365,0)</f>
        <v>9208.8700000000008</v>
      </c>
      <c r="M270" s="10">
        <f t="shared" si="18"/>
        <v>0</v>
      </c>
      <c r="N270" s="5">
        <v>9208.8700000000008</v>
      </c>
      <c r="O270" s="9">
        <v>9208.8700000000008</v>
      </c>
      <c r="P270" s="8">
        <f>_xlfn.XLOOKUP($A270,'SQL extract'!$B$2:$B$365,'SQL extract'!$F$2:$F$365,0)</f>
        <v>9208.8700000000008</v>
      </c>
      <c r="Q270" s="10">
        <f t="shared" si="19"/>
        <v>0</v>
      </c>
      <c r="R270" s="5">
        <v>0</v>
      </c>
      <c r="S270" s="5">
        <v>100</v>
      </c>
      <c r="T270" s="5">
        <v>8700</v>
      </c>
      <c r="U270" s="5">
        <v>8700</v>
      </c>
      <c r="V270" s="5">
        <v>0</v>
      </c>
      <c r="W270" s="5">
        <v>-5.8490000000000002</v>
      </c>
      <c r="X270" s="4"/>
      <c r="Y270" s="4" t="s">
        <v>392</v>
      </c>
      <c r="Z270" s="4" t="s">
        <v>603</v>
      </c>
    </row>
    <row r="271" spans="1:26" hidden="1" x14ac:dyDescent="0.25">
      <c r="A271" s="4" t="s">
        <v>142</v>
      </c>
      <c r="B271" s="4" t="s">
        <v>751</v>
      </c>
      <c r="C271" s="4" t="s">
        <v>390</v>
      </c>
      <c r="D271" s="9">
        <v>11500</v>
      </c>
      <c r="E271" s="8">
        <f>_xlfn.XLOOKUP($A271,'SQL extract'!$B$2:$B$365,'SQL extract'!$C$2:$C$365,0)</f>
        <v>11500</v>
      </c>
      <c r="F271" s="6">
        <f t="shared" si="16"/>
        <v>0</v>
      </c>
      <c r="G271" s="9">
        <v>9200</v>
      </c>
      <c r="H271" s="8">
        <f>_xlfn.XLOOKUP($A271,'SQL extract'!$B$2:$B$365,'SQL extract'!$D$2:$D$365,0)</f>
        <v>9200</v>
      </c>
      <c r="I271" s="10">
        <f t="shared" si="17"/>
        <v>0</v>
      </c>
      <c r="J271" s="5">
        <v>1749</v>
      </c>
      <c r="K271" s="9">
        <v>7495.4</v>
      </c>
      <c r="L271" s="8">
        <f>_xlfn.XLOOKUP($A271,'SQL extract'!$B$2:$B$365,'SQL extract'!$E$2:$E$365,0)</f>
        <v>7495.4</v>
      </c>
      <c r="M271" s="10">
        <f t="shared" si="18"/>
        <v>0</v>
      </c>
      <c r="N271" s="5">
        <v>7495.4</v>
      </c>
      <c r="O271" s="9">
        <v>9200</v>
      </c>
      <c r="P271" s="8">
        <f>_xlfn.XLOOKUP($A271,'SQL extract'!$B$2:$B$365,'SQL extract'!$F$2:$F$365,0)</f>
        <v>9200</v>
      </c>
      <c r="Q271" s="10">
        <f t="shared" si="19"/>
        <v>0</v>
      </c>
      <c r="R271" s="5">
        <v>0</v>
      </c>
      <c r="S271" s="5">
        <v>81.471699999999998</v>
      </c>
      <c r="T271" s="5">
        <v>9369.2455000000009</v>
      </c>
      <c r="U271" s="5">
        <v>11500</v>
      </c>
      <c r="V271" s="5">
        <v>-2130.7550000000001</v>
      </c>
      <c r="W271" s="5">
        <v>20</v>
      </c>
      <c r="X271" s="4" t="s">
        <v>696</v>
      </c>
      <c r="Y271" s="4" t="s">
        <v>420</v>
      </c>
      <c r="Z271" s="4" t="s">
        <v>716</v>
      </c>
    </row>
    <row r="272" spans="1:26" hidden="1" x14ac:dyDescent="0.25">
      <c r="A272" s="2" t="s">
        <v>104</v>
      </c>
      <c r="B272" s="2" t="s">
        <v>752</v>
      </c>
      <c r="C272" s="2" t="s">
        <v>390</v>
      </c>
      <c r="D272" s="7">
        <v>1</v>
      </c>
      <c r="E272" s="8">
        <f>_xlfn.XLOOKUP($A272,'SQL extract'!$B$2:$B$365,'SQL extract'!$C$2:$C$365,0)</f>
        <v>1</v>
      </c>
      <c r="F272" s="6">
        <f t="shared" si="16"/>
        <v>0</v>
      </c>
      <c r="G272" s="7">
        <v>0</v>
      </c>
      <c r="H272" s="8">
        <f>_xlfn.XLOOKUP($A272,'SQL extract'!$B$2:$B$365,'SQL extract'!$D$2:$D$365,0)</f>
        <v>0</v>
      </c>
      <c r="I272" s="10">
        <f t="shared" si="17"/>
        <v>0</v>
      </c>
      <c r="J272" s="3">
        <v>0</v>
      </c>
      <c r="K272" s="7">
        <v>9311.89</v>
      </c>
      <c r="L272" s="8">
        <f>_xlfn.XLOOKUP($A272,'SQL extract'!$B$2:$B$365,'SQL extract'!$E$2:$E$365,0)</f>
        <v>9311.89</v>
      </c>
      <c r="M272" s="10">
        <f t="shared" si="18"/>
        <v>0</v>
      </c>
      <c r="N272" s="3">
        <v>9311.89</v>
      </c>
      <c r="O272" s="7">
        <v>9171.2800000000007</v>
      </c>
      <c r="P272" s="8">
        <f>_xlfn.XLOOKUP($A272,'SQL extract'!$B$2:$B$365,'SQL extract'!$F$2:$F$365,0)</f>
        <v>9171.2800000000007</v>
      </c>
      <c r="Q272" s="10">
        <f t="shared" si="19"/>
        <v>0</v>
      </c>
      <c r="R272" s="3">
        <v>-140.61000000000001</v>
      </c>
      <c r="S272" s="3">
        <v>101.5331</v>
      </c>
      <c r="T272" s="3">
        <v>1.015331</v>
      </c>
      <c r="U272" s="3"/>
      <c r="V272" s="3">
        <v>1.0149999999999999</v>
      </c>
      <c r="W272" s="3">
        <v>-917028</v>
      </c>
      <c r="X272" s="2"/>
      <c r="Y272" s="2" t="s">
        <v>420</v>
      </c>
      <c r="Z272" s="2" t="s">
        <v>410</v>
      </c>
    </row>
    <row r="273" spans="1:26" hidden="1" x14ac:dyDescent="0.25">
      <c r="A273" s="4" t="s">
        <v>260</v>
      </c>
      <c r="B273" s="4" t="s">
        <v>753</v>
      </c>
      <c r="C273" s="4" t="s">
        <v>390</v>
      </c>
      <c r="D273" s="9">
        <v>2900</v>
      </c>
      <c r="E273" s="8">
        <f>_xlfn.XLOOKUP($A273,'SQL extract'!$B$2:$B$365,'SQL extract'!$C$2:$C$365,0)</f>
        <v>2900</v>
      </c>
      <c r="F273" s="6">
        <f t="shared" si="16"/>
        <v>0</v>
      </c>
      <c r="G273" s="9">
        <v>1432.63</v>
      </c>
      <c r="H273" s="8">
        <f>_xlfn.XLOOKUP($A273,'SQL extract'!$B$2:$B$365,'SQL extract'!$D$2:$D$365,0)</f>
        <v>1432.63</v>
      </c>
      <c r="I273" s="10">
        <f t="shared" si="17"/>
        <v>0</v>
      </c>
      <c r="J273" s="5">
        <v>1432.63</v>
      </c>
      <c r="K273" s="9">
        <v>8871.6299999999992</v>
      </c>
      <c r="L273" s="8">
        <f>_xlfn.XLOOKUP($A273,'SQL extract'!$B$2:$B$365,'SQL extract'!$E$2:$E$365,0)</f>
        <v>8871.6299999999992</v>
      </c>
      <c r="M273" s="10">
        <f t="shared" si="18"/>
        <v>0</v>
      </c>
      <c r="N273" s="5">
        <v>8871.6299999999992</v>
      </c>
      <c r="O273" s="9">
        <v>8871.6299999999992</v>
      </c>
      <c r="P273" s="8">
        <f>_xlfn.XLOOKUP($A273,'SQL extract'!$B$2:$B$365,'SQL extract'!$F$2:$F$365,0)</f>
        <v>8871.6299999999992</v>
      </c>
      <c r="Q273" s="10">
        <f t="shared" si="19"/>
        <v>0</v>
      </c>
      <c r="R273" s="5">
        <v>0</v>
      </c>
      <c r="S273" s="5">
        <v>100</v>
      </c>
      <c r="T273" s="5">
        <v>2900</v>
      </c>
      <c r="U273" s="5">
        <v>2900</v>
      </c>
      <c r="V273" s="5">
        <v>0</v>
      </c>
      <c r="W273" s="5">
        <v>-205.91820000000001</v>
      </c>
      <c r="X273" s="4" t="s">
        <v>696</v>
      </c>
      <c r="Y273" s="4" t="s">
        <v>392</v>
      </c>
      <c r="Z273" s="4" t="s">
        <v>468</v>
      </c>
    </row>
    <row r="274" spans="1:26" hidden="1" x14ac:dyDescent="0.25">
      <c r="A274" s="4" t="s">
        <v>229</v>
      </c>
      <c r="B274" s="4" t="s">
        <v>754</v>
      </c>
      <c r="C274" s="4" t="s">
        <v>390</v>
      </c>
      <c r="D274" s="9">
        <v>10800</v>
      </c>
      <c r="E274" s="8">
        <f>_xlfn.XLOOKUP($A274,'SQL extract'!$B$2:$B$365,'SQL extract'!$C$2:$C$365,0)</f>
        <v>10800</v>
      </c>
      <c r="F274" s="6">
        <f t="shared" si="16"/>
        <v>0</v>
      </c>
      <c r="G274" s="9">
        <v>8640</v>
      </c>
      <c r="H274" s="8">
        <f>_xlfn.XLOOKUP($A274,'SQL extract'!$B$2:$B$365,'SQL extract'!$D$2:$D$365,0)</f>
        <v>8640</v>
      </c>
      <c r="I274" s="10">
        <f t="shared" si="17"/>
        <v>0</v>
      </c>
      <c r="J274" s="5">
        <v>0</v>
      </c>
      <c r="K274" s="9">
        <v>7025.23</v>
      </c>
      <c r="L274" s="8">
        <f>_xlfn.XLOOKUP($A274,'SQL extract'!$B$2:$B$365,'SQL extract'!$E$2:$E$365,0)</f>
        <v>7025.23</v>
      </c>
      <c r="M274" s="10">
        <f t="shared" si="18"/>
        <v>0</v>
      </c>
      <c r="N274" s="5">
        <v>7025.23</v>
      </c>
      <c r="O274" s="9">
        <v>8640</v>
      </c>
      <c r="P274" s="8">
        <f>_xlfn.XLOOKUP($A274,'SQL extract'!$B$2:$B$365,'SQL extract'!$F$2:$F$365,0)</f>
        <v>8640</v>
      </c>
      <c r="Q274" s="10">
        <f t="shared" si="19"/>
        <v>0</v>
      </c>
      <c r="R274" s="5">
        <v>0</v>
      </c>
      <c r="S274" s="5">
        <v>81.310500000000005</v>
      </c>
      <c r="T274" s="5">
        <v>8781.5339999999997</v>
      </c>
      <c r="U274" s="5">
        <v>10800</v>
      </c>
      <c r="V274" s="5">
        <v>-2018.4659999999999</v>
      </c>
      <c r="W274" s="5">
        <v>20</v>
      </c>
      <c r="X274" s="4" t="s">
        <v>696</v>
      </c>
      <c r="Y274" s="4" t="s">
        <v>420</v>
      </c>
      <c r="Z274" s="4" t="s">
        <v>716</v>
      </c>
    </row>
    <row r="275" spans="1:26" hidden="1" x14ac:dyDescent="0.25">
      <c r="A275" s="4" t="s">
        <v>269</v>
      </c>
      <c r="B275" s="4" t="s">
        <v>755</v>
      </c>
      <c r="C275" s="4" t="s">
        <v>390</v>
      </c>
      <c r="D275" s="9">
        <v>10800</v>
      </c>
      <c r="E275" s="8">
        <f>_xlfn.XLOOKUP($A275,'SQL extract'!$B$2:$B$365,'SQL extract'!$C$2:$C$365,0)</f>
        <v>10800</v>
      </c>
      <c r="F275" s="6">
        <f t="shared" si="16"/>
        <v>0</v>
      </c>
      <c r="G275" s="9">
        <v>8640</v>
      </c>
      <c r="H275" s="8">
        <f>_xlfn.XLOOKUP($A275,'SQL extract'!$B$2:$B$365,'SQL extract'!$D$2:$D$365,0)</f>
        <v>8640</v>
      </c>
      <c r="I275" s="10">
        <f t="shared" si="17"/>
        <v>0</v>
      </c>
      <c r="J275" s="5">
        <v>0</v>
      </c>
      <c r="K275" s="9">
        <v>5794.97</v>
      </c>
      <c r="L275" s="8">
        <f>_xlfn.XLOOKUP($A275,'SQL extract'!$B$2:$B$365,'SQL extract'!$E$2:$E$365,0)</f>
        <v>5794.97</v>
      </c>
      <c r="M275" s="10">
        <f t="shared" si="18"/>
        <v>0</v>
      </c>
      <c r="N275" s="5">
        <v>5794.97</v>
      </c>
      <c r="O275" s="9">
        <v>8640</v>
      </c>
      <c r="P275" s="8">
        <f>_xlfn.XLOOKUP($A275,'SQL extract'!$B$2:$B$365,'SQL extract'!$F$2:$F$365,0)</f>
        <v>8640</v>
      </c>
      <c r="Q275" s="10">
        <f t="shared" si="19"/>
        <v>0</v>
      </c>
      <c r="R275" s="5">
        <v>0</v>
      </c>
      <c r="S275" s="5">
        <v>67.071399999999997</v>
      </c>
      <c r="T275" s="5">
        <v>7243.7111999999997</v>
      </c>
      <c r="U275" s="5">
        <v>10800</v>
      </c>
      <c r="V275" s="5">
        <v>-3556.2890000000002</v>
      </c>
      <c r="W275" s="5">
        <v>20</v>
      </c>
      <c r="X275" s="4"/>
      <c r="Y275" s="4" t="s">
        <v>420</v>
      </c>
      <c r="Z275" s="4" t="s">
        <v>476</v>
      </c>
    </row>
    <row r="276" spans="1:26" hidden="1" x14ac:dyDescent="0.25">
      <c r="A276" s="4" t="s">
        <v>268</v>
      </c>
      <c r="B276" s="4" t="s">
        <v>756</v>
      </c>
      <c r="C276" s="4" t="s">
        <v>390</v>
      </c>
      <c r="D276" s="9">
        <v>10600</v>
      </c>
      <c r="E276" s="8">
        <f>_xlfn.XLOOKUP($A276,'SQL extract'!$B$2:$B$365,'SQL extract'!$C$2:$C$365,0)</f>
        <v>10600</v>
      </c>
      <c r="F276" s="6">
        <f t="shared" si="16"/>
        <v>0</v>
      </c>
      <c r="G276" s="9">
        <v>8480</v>
      </c>
      <c r="H276" s="8">
        <f>_xlfn.XLOOKUP($A276,'SQL extract'!$B$2:$B$365,'SQL extract'!$D$2:$D$365,0)</f>
        <v>8480</v>
      </c>
      <c r="I276" s="10">
        <f t="shared" si="17"/>
        <v>0</v>
      </c>
      <c r="J276" s="5">
        <v>0</v>
      </c>
      <c r="K276" s="9">
        <v>2647.5</v>
      </c>
      <c r="L276" s="8">
        <f>_xlfn.XLOOKUP($A276,'SQL extract'!$B$2:$B$365,'SQL extract'!$E$2:$E$365,0)</f>
        <v>2647.5</v>
      </c>
      <c r="M276" s="10">
        <f t="shared" si="18"/>
        <v>0</v>
      </c>
      <c r="N276" s="5">
        <v>2647.5</v>
      </c>
      <c r="O276" s="9">
        <v>8480</v>
      </c>
      <c r="P276" s="8">
        <f>_xlfn.XLOOKUP($A276,'SQL extract'!$B$2:$B$365,'SQL extract'!$F$2:$F$365,0)</f>
        <v>8480</v>
      </c>
      <c r="Q276" s="10">
        <f t="shared" si="19"/>
        <v>0</v>
      </c>
      <c r="R276" s="5">
        <v>0</v>
      </c>
      <c r="S276" s="5">
        <v>31.220500000000001</v>
      </c>
      <c r="T276" s="5">
        <v>3309.373</v>
      </c>
      <c r="U276" s="5">
        <v>10600</v>
      </c>
      <c r="V276" s="5">
        <v>-7290.6270000000004</v>
      </c>
      <c r="W276" s="5">
        <v>20</v>
      </c>
      <c r="X276" s="4"/>
      <c r="Y276" s="4" t="s">
        <v>420</v>
      </c>
      <c r="Z276" s="4" t="s">
        <v>476</v>
      </c>
    </row>
    <row r="277" spans="1:26" hidden="1" x14ac:dyDescent="0.25">
      <c r="A277" s="4" t="s">
        <v>274</v>
      </c>
      <c r="B277" s="4" t="s">
        <v>757</v>
      </c>
      <c r="C277" s="4" t="s">
        <v>390</v>
      </c>
      <c r="D277" s="9">
        <v>10600</v>
      </c>
      <c r="E277" s="8">
        <f>_xlfn.XLOOKUP($A277,'SQL extract'!$B$2:$B$365,'SQL extract'!$C$2:$C$365,0)</f>
        <v>10600</v>
      </c>
      <c r="F277" s="6">
        <f t="shared" si="16"/>
        <v>0</v>
      </c>
      <c r="G277" s="9">
        <v>8480</v>
      </c>
      <c r="H277" s="8">
        <f>_xlfn.XLOOKUP($A277,'SQL extract'!$B$2:$B$365,'SQL extract'!$D$2:$D$365,0)</f>
        <v>8480</v>
      </c>
      <c r="I277" s="10">
        <f t="shared" si="17"/>
        <v>0</v>
      </c>
      <c r="J277" s="5">
        <v>0</v>
      </c>
      <c r="K277" s="9">
        <v>4604.6099999999997</v>
      </c>
      <c r="L277" s="8">
        <f>_xlfn.XLOOKUP($A277,'SQL extract'!$B$2:$B$365,'SQL extract'!$E$2:$E$365,0)</f>
        <v>4604.6099999999997</v>
      </c>
      <c r="M277" s="10">
        <f t="shared" si="18"/>
        <v>0</v>
      </c>
      <c r="N277" s="5">
        <v>4604.6099999999997</v>
      </c>
      <c r="O277" s="9">
        <v>8480</v>
      </c>
      <c r="P277" s="8">
        <f>_xlfn.XLOOKUP($A277,'SQL extract'!$B$2:$B$365,'SQL extract'!$F$2:$F$365,0)</f>
        <v>8480</v>
      </c>
      <c r="Q277" s="10">
        <f t="shared" si="19"/>
        <v>0</v>
      </c>
      <c r="R277" s="5">
        <v>0</v>
      </c>
      <c r="S277" s="5">
        <v>54.299599999999998</v>
      </c>
      <c r="T277" s="5">
        <v>5755.7575999999999</v>
      </c>
      <c r="U277" s="5">
        <v>10600</v>
      </c>
      <c r="V277" s="5">
        <v>-4844.2420000000002</v>
      </c>
      <c r="W277" s="5">
        <v>20</v>
      </c>
      <c r="X277" s="4"/>
      <c r="Y277" s="4" t="s">
        <v>392</v>
      </c>
      <c r="Z277" s="4" t="s">
        <v>454</v>
      </c>
    </row>
    <row r="278" spans="1:26" hidden="1" x14ac:dyDescent="0.25">
      <c r="A278" s="4" t="s">
        <v>284</v>
      </c>
      <c r="B278" s="4" t="s">
        <v>758</v>
      </c>
      <c r="C278" s="4" t="s">
        <v>390</v>
      </c>
      <c r="D278" s="9">
        <v>10600</v>
      </c>
      <c r="E278" s="8">
        <f>_xlfn.XLOOKUP($A278,'SQL extract'!$B$2:$B$365,'SQL extract'!$C$2:$C$365,0)</f>
        <v>10600</v>
      </c>
      <c r="F278" s="6">
        <f t="shared" si="16"/>
        <v>0</v>
      </c>
      <c r="G278" s="9">
        <v>8480</v>
      </c>
      <c r="H278" s="8">
        <f>_xlfn.XLOOKUP($A278,'SQL extract'!$B$2:$B$365,'SQL extract'!$D$2:$D$365,0)</f>
        <v>8480</v>
      </c>
      <c r="I278" s="10">
        <f t="shared" si="17"/>
        <v>0</v>
      </c>
      <c r="J278" s="5">
        <v>0</v>
      </c>
      <c r="K278" s="9">
        <v>4579.25</v>
      </c>
      <c r="L278" s="8">
        <f>_xlfn.XLOOKUP($A278,'SQL extract'!$B$2:$B$365,'SQL extract'!$E$2:$E$365,0)</f>
        <v>4579.25</v>
      </c>
      <c r="M278" s="10">
        <f t="shared" si="18"/>
        <v>0</v>
      </c>
      <c r="N278" s="5">
        <v>4579.25</v>
      </c>
      <c r="O278" s="9">
        <v>8480</v>
      </c>
      <c r="P278" s="8">
        <f>_xlfn.XLOOKUP($A278,'SQL extract'!$B$2:$B$365,'SQL extract'!$F$2:$F$365,0)</f>
        <v>8480</v>
      </c>
      <c r="Q278" s="10">
        <f t="shared" si="19"/>
        <v>0</v>
      </c>
      <c r="R278" s="5">
        <v>0</v>
      </c>
      <c r="S278" s="5">
        <v>54.000500000000002</v>
      </c>
      <c r="T278" s="5">
        <v>5724.0529999999999</v>
      </c>
      <c r="U278" s="5">
        <v>10600</v>
      </c>
      <c r="V278" s="5">
        <v>-4875.9470000000001</v>
      </c>
      <c r="W278" s="5">
        <v>20</v>
      </c>
      <c r="X278" s="4"/>
      <c r="Y278" s="4" t="s">
        <v>453</v>
      </c>
      <c r="Z278" s="4" t="s">
        <v>598</v>
      </c>
    </row>
    <row r="279" spans="1:26" hidden="1" x14ac:dyDescent="0.25">
      <c r="A279" s="4" t="s">
        <v>140</v>
      </c>
      <c r="B279" s="4" t="s">
        <v>759</v>
      </c>
      <c r="C279" s="4" t="s">
        <v>390</v>
      </c>
      <c r="D279" s="9">
        <v>10550</v>
      </c>
      <c r="E279" s="8">
        <f>_xlfn.XLOOKUP($A279,'SQL extract'!$B$2:$B$365,'SQL extract'!$C$2:$C$365,0)</f>
        <v>10550</v>
      </c>
      <c r="F279" s="6">
        <f t="shared" si="16"/>
        <v>0</v>
      </c>
      <c r="G279" s="9">
        <v>8440</v>
      </c>
      <c r="H279" s="8">
        <f>_xlfn.XLOOKUP($A279,'SQL extract'!$B$2:$B$365,'SQL extract'!$D$2:$D$365,0)</f>
        <v>8440</v>
      </c>
      <c r="I279" s="10">
        <f t="shared" si="17"/>
        <v>0</v>
      </c>
      <c r="J279" s="5">
        <v>0</v>
      </c>
      <c r="K279" s="9">
        <v>0</v>
      </c>
      <c r="L279" s="8">
        <f>_xlfn.XLOOKUP($A279,'SQL extract'!$B$2:$B$365,'SQL extract'!$E$2:$E$365,0)</f>
        <v>0</v>
      </c>
      <c r="M279" s="10">
        <f t="shared" si="18"/>
        <v>0</v>
      </c>
      <c r="N279" s="5">
        <v>0</v>
      </c>
      <c r="O279" s="9">
        <v>8440</v>
      </c>
      <c r="P279" s="8">
        <f>_xlfn.XLOOKUP($A279,'SQL extract'!$B$2:$B$365,'SQL extract'!$F$2:$F$365,0)</f>
        <v>8440</v>
      </c>
      <c r="Q279" s="10">
        <f t="shared" si="19"/>
        <v>0</v>
      </c>
      <c r="R279" s="5">
        <v>0</v>
      </c>
      <c r="S279" s="5">
        <v>0</v>
      </c>
      <c r="T279" s="5">
        <v>0</v>
      </c>
      <c r="U279" s="5"/>
      <c r="V279" s="5">
        <v>0</v>
      </c>
      <c r="W279" s="5">
        <v>20</v>
      </c>
      <c r="X279" s="4" t="s">
        <v>696</v>
      </c>
      <c r="Y279" s="4" t="s">
        <v>420</v>
      </c>
      <c r="Z279" s="4" t="s">
        <v>760</v>
      </c>
    </row>
    <row r="280" spans="1:26" hidden="1" x14ac:dyDescent="0.25">
      <c r="A280" s="4" t="s">
        <v>263</v>
      </c>
      <c r="B280" s="4" t="s">
        <v>761</v>
      </c>
      <c r="C280" s="4" t="s">
        <v>390</v>
      </c>
      <c r="D280" s="9">
        <v>6800</v>
      </c>
      <c r="E280" s="8">
        <f>_xlfn.XLOOKUP($A280,'SQL extract'!$B$2:$B$365,'SQL extract'!$C$2:$C$365,0)</f>
        <v>6800</v>
      </c>
      <c r="F280" s="6">
        <f t="shared" si="16"/>
        <v>0</v>
      </c>
      <c r="G280" s="9">
        <v>5440</v>
      </c>
      <c r="H280" s="8">
        <f>_xlfn.XLOOKUP($A280,'SQL extract'!$B$2:$B$365,'SQL extract'!$D$2:$D$365,0)</f>
        <v>5440</v>
      </c>
      <c r="I280" s="10">
        <f t="shared" si="17"/>
        <v>0</v>
      </c>
      <c r="J280" s="5">
        <v>0</v>
      </c>
      <c r="K280" s="9">
        <v>8259.2900000000009</v>
      </c>
      <c r="L280" s="8">
        <f>_xlfn.XLOOKUP($A280,'SQL extract'!$B$2:$B$365,'SQL extract'!$E$2:$E$365,0)</f>
        <v>8259.2900000000009</v>
      </c>
      <c r="M280" s="10">
        <f t="shared" si="18"/>
        <v>0</v>
      </c>
      <c r="N280" s="5">
        <v>8259.2900000000009</v>
      </c>
      <c r="O280" s="9">
        <v>8259.2900000000009</v>
      </c>
      <c r="P280" s="8">
        <f>_xlfn.XLOOKUP($A280,'SQL extract'!$B$2:$B$365,'SQL extract'!$F$2:$F$365,0)</f>
        <v>8259.2900000000009</v>
      </c>
      <c r="Q280" s="10">
        <f t="shared" si="19"/>
        <v>0</v>
      </c>
      <c r="R280" s="5">
        <v>0</v>
      </c>
      <c r="S280" s="5">
        <v>100</v>
      </c>
      <c r="T280" s="5">
        <v>6800</v>
      </c>
      <c r="U280" s="5">
        <v>6800</v>
      </c>
      <c r="V280" s="5">
        <v>0</v>
      </c>
      <c r="W280" s="5">
        <v>-21.460100000000001</v>
      </c>
      <c r="X280" s="4" t="s">
        <v>696</v>
      </c>
      <c r="Y280" s="4" t="s">
        <v>392</v>
      </c>
      <c r="Z280" s="4" t="s">
        <v>468</v>
      </c>
    </row>
    <row r="281" spans="1:26" hidden="1" x14ac:dyDescent="0.25">
      <c r="A281" s="4" t="s">
        <v>238</v>
      </c>
      <c r="B281" s="4" t="s">
        <v>762</v>
      </c>
      <c r="C281" s="4" t="s">
        <v>390</v>
      </c>
      <c r="D281" s="9">
        <v>1</v>
      </c>
      <c r="E281" s="8">
        <f>_xlfn.XLOOKUP($A281,'SQL extract'!$B$2:$B$365,'SQL extract'!$C$2:$C$365,0)</f>
        <v>1</v>
      </c>
      <c r="F281" s="6">
        <f t="shared" si="16"/>
        <v>0</v>
      </c>
      <c r="G281" s="9">
        <v>5615.86</v>
      </c>
      <c r="H281" s="8">
        <f>_xlfn.XLOOKUP($A281,'SQL extract'!$B$2:$B$365,'SQL extract'!$D$2:$D$365,0)</f>
        <v>5615.86</v>
      </c>
      <c r="I281" s="10">
        <f t="shared" si="17"/>
        <v>0</v>
      </c>
      <c r="J281" s="5">
        <v>5615.86</v>
      </c>
      <c r="K281" s="9">
        <v>7922.58</v>
      </c>
      <c r="L281" s="8">
        <f>_xlfn.XLOOKUP($A281,'SQL extract'!$B$2:$B$365,'SQL extract'!$E$2:$E$365,0)</f>
        <v>7922.58</v>
      </c>
      <c r="M281" s="10">
        <f t="shared" si="18"/>
        <v>0</v>
      </c>
      <c r="N281" s="5">
        <v>7922.58</v>
      </c>
      <c r="O281" s="9">
        <v>8022.58</v>
      </c>
      <c r="P281" s="8">
        <f>_xlfn.XLOOKUP($A281,'SQL extract'!$B$2:$B$365,'SQL extract'!$F$2:$F$365,0)</f>
        <v>8022.58</v>
      </c>
      <c r="Q281" s="10">
        <f t="shared" si="19"/>
        <v>0</v>
      </c>
      <c r="R281" s="5">
        <v>100</v>
      </c>
      <c r="S281" s="5">
        <v>98.753500000000003</v>
      </c>
      <c r="T281" s="5">
        <v>0.98753500000000005</v>
      </c>
      <c r="U281" s="5"/>
      <c r="V281" s="5">
        <v>0.98799999999999999</v>
      </c>
      <c r="W281" s="5">
        <v>-802158</v>
      </c>
      <c r="X281" s="4" t="s">
        <v>696</v>
      </c>
      <c r="Y281" s="4" t="s">
        <v>420</v>
      </c>
      <c r="Z281" s="4" t="s">
        <v>763</v>
      </c>
    </row>
    <row r="282" spans="1:26" hidden="1" x14ac:dyDescent="0.25">
      <c r="A282" s="2" t="s">
        <v>342</v>
      </c>
      <c r="B282" s="2" t="s">
        <v>764</v>
      </c>
      <c r="C282" s="2" t="s">
        <v>395</v>
      </c>
      <c r="D282" s="7">
        <v>1</v>
      </c>
      <c r="E282" s="8">
        <f>_xlfn.XLOOKUP($A282,'SQL extract'!$B$2:$B$365,'SQL extract'!$C$2:$C$365,0)</f>
        <v>1</v>
      </c>
      <c r="F282" s="6">
        <f t="shared" si="16"/>
        <v>0</v>
      </c>
      <c r="G282" s="7">
        <v>1</v>
      </c>
      <c r="H282" s="8">
        <f>_xlfn.XLOOKUP($A282,'SQL extract'!$B$2:$B$365,'SQL extract'!$D$2:$D$365,0)</f>
        <v>1</v>
      </c>
      <c r="I282" s="10">
        <f t="shared" si="17"/>
        <v>0</v>
      </c>
      <c r="J282" s="3">
        <v>0</v>
      </c>
      <c r="K282" s="7">
        <v>10488.67</v>
      </c>
      <c r="L282" s="8">
        <f>_xlfn.XLOOKUP($A282,'SQL extract'!$B$2:$B$365,'SQL extract'!$E$2:$E$365,0)</f>
        <v>10488.67</v>
      </c>
      <c r="M282" s="10">
        <f t="shared" si="18"/>
        <v>0</v>
      </c>
      <c r="N282" s="3">
        <v>10488.67</v>
      </c>
      <c r="O282" s="7">
        <v>7906.72</v>
      </c>
      <c r="P282" s="8">
        <f>_xlfn.XLOOKUP($A282,'SQL extract'!$B$2:$B$365,'SQL extract'!$F$2:$F$365,0)</f>
        <v>7906.72</v>
      </c>
      <c r="Q282" s="10">
        <f t="shared" si="19"/>
        <v>0</v>
      </c>
      <c r="R282" s="3">
        <v>-2581.9499999999998</v>
      </c>
      <c r="S282" s="3">
        <v>132.6551</v>
      </c>
      <c r="T282" s="3">
        <v>1.326551</v>
      </c>
      <c r="U282" s="3"/>
      <c r="V282" s="3">
        <v>1.327</v>
      </c>
      <c r="W282" s="3">
        <v>-790572</v>
      </c>
      <c r="X282" s="2"/>
      <c r="Y282" s="2" t="s">
        <v>420</v>
      </c>
      <c r="Z282" s="2" t="s">
        <v>410</v>
      </c>
    </row>
    <row r="283" spans="1:26" hidden="1" x14ac:dyDescent="0.25">
      <c r="A283" s="4" t="s">
        <v>340</v>
      </c>
      <c r="B283" s="4" t="s">
        <v>765</v>
      </c>
      <c r="C283" s="4" t="s">
        <v>395</v>
      </c>
      <c r="D283" s="9">
        <v>7500</v>
      </c>
      <c r="E283" s="8">
        <f>_xlfn.XLOOKUP($A283,'SQL extract'!$B$2:$B$365,'SQL extract'!$C$2:$C$365,0)</f>
        <v>7500</v>
      </c>
      <c r="F283" s="6">
        <f t="shared" si="16"/>
        <v>0</v>
      </c>
      <c r="G283" s="9">
        <v>6000</v>
      </c>
      <c r="H283" s="8">
        <f>_xlfn.XLOOKUP($A283,'SQL extract'!$B$2:$B$365,'SQL extract'!$D$2:$D$365,0)</f>
        <v>6000</v>
      </c>
      <c r="I283" s="10">
        <f t="shared" si="17"/>
        <v>0</v>
      </c>
      <c r="J283" s="5">
        <v>0</v>
      </c>
      <c r="K283" s="9">
        <v>7249.22</v>
      </c>
      <c r="L283" s="8">
        <f>_xlfn.XLOOKUP($A283,'SQL extract'!$B$2:$B$365,'SQL extract'!$E$2:$E$365,0)</f>
        <v>7249.22</v>
      </c>
      <c r="M283" s="10">
        <f t="shared" si="18"/>
        <v>0</v>
      </c>
      <c r="N283" s="5">
        <v>7249.22</v>
      </c>
      <c r="O283" s="9">
        <v>7849.22</v>
      </c>
      <c r="P283" s="8">
        <f>_xlfn.XLOOKUP($A283,'SQL extract'!$B$2:$B$365,'SQL extract'!$F$2:$F$365,0)</f>
        <v>7849.22</v>
      </c>
      <c r="Q283" s="10">
        <f t="shared" si="19"/>
        <v>0</v>
      </c>
      <c r="R283" s="5">
        <v>600</v>
      </c>
      <c r="S283" s="5">
        <v>92.355900000000005</v>
      </c>
      <c r="T283" s="5">
        <v>6926.6925000000001</v>
      </c>
      <c r="U283" s="5">
        <v>7500</v>
      </c>
      <c r="V283" s="5">
        <v>-573.30799999999999</v>
      </c>
      <c r="W283" s="5">
        <v>-4.6562000000000001</v>
      </c>
      <c r="X283" s="4"/>
      <c r="Y283" s="4" t="s">
        <v>420</v>
      </c>
      <c r="Z283" s="4" t="s">
        <v>439</v>
      </c>
    </row>
    <row r="284" spans="1:26" hidden="1" x14ac:dyDescent="0.25">
      <c r="A284" s="4" t="s">
        <v>219</v>
      </c>
      <c r="B284" s="4" t="s">
        <v>766</v>
      </c>
      <c r="C284" s="4" t="s">
        <v>390</v>
      </c>
      <c r="D284" s="9">
        <v>5000</v>
      </c>
      <c r="E284" s="8">
        <f>_xlfn.XLOOKUP($A284,'SQL extract'!$B$2:$B$365,'SQL extract'!$C$2:$C$365,0)</f>
        <v>5000</v>
      </c>
      <c r="F284" s="6">
        <f t="shared" si="16"/>
        <v>0</v>
      </c>
      <c r="G284" s="9">
        <v>4000</v>
      </c>
      <c r="H284" s="8">
        <f>_xlfn.XLOOKUP($A284,'SQL extract'!$B$2:$B$365,'SQL extract'!$D$2:$D$365,0)</f>
        <v>4000</v>
      </c>
      <c r="I284" s="10">
        <f t="shared" si="17"/>
        <v>0</v>
      </c>
      <c r="J284" s="5">
        <v>0</v>
      </c>
      <c r="K284" s="9">
        <v>7764.19</v>
      </c>
      <c r="L284" s="8">
        <f>_xlfn.XLOOKUP($A284,'SQL extract'!$B$2:$B$365,'SQL extract'!$E$2:$E$365,0)</f>
        <v>7764.19</v>
      </c>
      <c r="M284" s="10">
        <f t="shared" si="18"/>
        <v>0</v>
      </c>
      <c r="N284" s="5">
        <v>7764.19</v>
      </c>
      <c r="O284" s="9">
        <v>7764.19</v>
      </c>
      <c r="P284" s="8">
        <f>_xlfn.XLOOKUP($A284,'SQL extract'!$B$2:$B$365,'SQL extract'!$F$2:$F$365,0)</f>
        <v>7764.19</v>
      </c>
      <c r="Q284" s="10">
        <f t="shared" si="19"/>
        <v>0</v>
      </c>
      <c r="R284" s="5">
        <v>0</v>
      </c>
      <c r="S284" s="5">
        <v>100</v>
      </c>
      <c r="T284" s="5">
        <v>5000</v>
      </c>
      <c r="U284" s="5">
        <v>5000</v>
      </c>
      <c r="V284" s="5">
        <v>0</v>
      </c>
      <c r="W284" s="5">
        <v>-55.283799999999999</v>
      </c>
      <c r="X284" s="4" t="s">
        <v>696</v>
      </c>
      <c r="Y284" s="4" t="s">
        <v>453</v>
      </c>
      <c r="Z284" s="4" t="s">
        <v>439</v>
      </c>
    </row>
    <row r="285" spans="1:26" hidden="1" x14ac:dyDescent="0.25">
      <c r="A285" s="4" t="s">
        <v>267</v>
      </c>
      <c r="B285" s="4" t="s">
        <v>767</v>
      </c>
      <c r="C285" s="4" t="s">
        <v>390</v>
      </c>
      <c r="D285" s="9">
        <v>9650</v>
      </c>
      <c r="E285" s="8">
        <f>_xlfn.XLOOKUP($A285,'SQL extract'!$B$2:$B$365,'SQL extract'!$C$2:$C$365,0)</f>
        <v>9650</v>
      </c>
      <c r="F285" s="6">
        <f t="shared" si="16"/>
        <v>0</v>
      </c>
      <c r="G285" s="9">
        <v>7720</v>
      </c>
      <c r="H285" s="8">
        <f>_xlfn.XLOOKUP($A285,'SQL extract'!$B$2:$B$365,'SQL extract'!$D$2:$D$365,0)</f>
        <v>7720</v>
      </c>
      <c r="I285" s="10">
        <f t="shared" si="17"/>
        <v>0</v>
      </c>
      <c r="J285" s="5">
        <v>609.13</v>
      </c>
      <c r="K285" s="9">
        <v>3930.3</v>
      </c>
      <c r="L285" s="8">
        <f>_xlfn.XLOOKUP($A285,'SQL extract'!$B$2:$B$365,'SQL extract'!$E$2:$E$365,0)</f>
        <v>3930.3</v>
      </c>
      <c r="M285" s="10">
        <f t="shared" si="18"/>
        <v>0</v>
      </c>
      <c r="N285" s="5">
        <v>3930.3</v>
      </c>
      <c r="O285" s="9">
        <v>7720</v>
      </c>
      <c r="P285" s="8">
        <f>_xlfn.XLOOKUP($A285,'SQL extract'!$B$2:$B$365,'SQL extract'!$F$2:$F$365,0)</f>
        <v>7720</v>
      </c>
      <c r="Q285" s="10">
        <f t="shared" si="19"/>
        <v>0</v>
      </c>
      <c r="R285" s="5">
        <v>0</v>
      </c>
      <c r="S285" s="5">
        <v>50.910600000000002</v>
      </c>
      <c r="T285" s="5">
        <v>4912.8729000000003</v>
      </c>
      <c r="U285" s="5">
        <v>9650</v>
      </c>
      <c r="V285" s="5">
        <v>-4737.1270000000004</v>
      </c>
      <c r="W285" s="5">
        <v>20</v>
      </c>
      <c r="X285" s="4"/>
      <c r="Y285" s="4" t="s">
        <v>420</v>
      </c>
      <c r="Z285" s="4" t="s">
        <v>476</v>
      </c>
    </row>
    <row r="286" spans="1:26" hidden="1" x14ac:dyDescent="0.25">
      <c r="A286" s="4" t="s">
        <v>336</v>
      </c>
      <c r="B286" s="4" t="s">
        <v>768</v>
      </c>
      <c r="C286" s="4" t="s">
        <v>395</v>
      </c>
      <c r="D286" s="9">
        <v>9650</v>
      </c>
      <c r="E286" s="8">
        <f>_xlfn.XLOOKUP($A286,'SQL extract'!$B$2:$B$365,'SQL extract'!$C$2:$C$365,0)</f>
        <v>9650</v>
      </c>
      <c r="F286" s="6">
        <f t="shared" si="16"/>
        <v>0</v>
      </c>
      <c r="G286" s="9">
        <v>7720</v>
      </c>
      <c r="H286" s="8">
        <f>_xlfn.XLOOKUP($A286,'SQL extract'!$B$2:$B$365,'SQL extract'!$D$2:$D$365,0)</f>
        <v>7720</v>
      </c>
      <c r="I286" s="10">
        <f t="shared" si="17"/>
        <v>0</v>
      </c>
      <c r="J286" s="5">
        <v>166.8</v>
      </c>
      <c r="K286" s="9">
        <v>2851.81</v>
      </c>
      <c r="L286" s="8">
        <f>_xlfn.XLOOKUP($A286,'SQL extract'!$B$2:$B$365,'SQL extract'!$E$2:$E$365,0)</f>
        <v>2851.81</v>
      </c>
      <c r="M286" s="10">
        <f t="shared" si="18"/>
        <v>0</v>
      </c>
      <c r="N286" s="5">
        <v>2851.81</v>
      </c>
      <c r="O286" s="9">
        <v>7720</v>
      </c>
      <c r="P286" s="8">
        <f>_xlfn.XLOOKUP($A286,'SQL extract'!$B$2:$B$365,'SQL extract'!$F$2:$F$365,0)</f>
        <v>7720</v>
      </c>
      <c r="Q286" s="10">
        <f t="shared" si="19"/>
        <v>0</v>
      </c>
      <c r="R286" s="5">
        <v>0</v>
      </c>
      <c r="S286" s="5">
        <v>36.9405</v>
      </c>
      <c r="T286" s="5">
        <v>3564.7582499999999</v>
      </c>
      <c r="U286" s="5">
        <v>9650</v>
      </c>
      <c r="V286" s="5">
        <v>-6085.2420000000002</v>
      </c>
      <c r="W286" s="5">
        <v>20</v>
      </c>
      <c r="X286" s="4" t="s">
        <v>696</v>
      </c>
      <c r="Y286" s="4" t="s">
        <v>453</v>
      </c>
      <c r="Z286" s="4" t="s">
        <v>603</v>
      </c>
    </row>
    <row r="287" spans="1:26" hidden="1" x14ac:dyDescent="0.25">
      <c r="A287" s="4" t="s">
        <v>370</v>
      </c>
      <c r="B287" s="4" t="s">
        <v>769</v>
      </c>
      <c r="C287" s="4" t="s">
        <v>395</v>
      </c>
      <c r="D287" s="9">
        <v>9650</v>
      </c>
      <c r="E287" s="8">
        <f>_xlfn.XLOOKUP($A287,'SQL extract'!$B$2:$B$365,'SQL extract'!$C$2:$C$365,0)</f>
        <v>9650</v>
      </c>
      <c r="F287" s="6">
        <f t="shared" si="16"/>
        <v>0</v>
      </c>
      <c r="G287" s="9">
        <v>7720</v>
      </c>
      <c r="H287" s="8">
        <f>_xlfn.XLOOKUP($A287,'SQL extract'!$B$2:$B$365,'SQL extract'!$D$2:$D$365,0)</f>
        <v>7720</v>
      </c>
      <c r="I287" s="10">
        <f t="shared" si="17"/>
        <v>0</v>
      </c>
      <c r="J287" s="5">
        <v>0</v>
      </c>
      <c r="K287" s="9">
        <v>772.25</v>
      </c>
      <c r="L287" s="8">
        <f>_xlfn.XLOOKUP($A287,'SQL extract'!$B$2:$B$365,'SQL extract'!$E$2:$E$365,0)</f>
        <v>772.25</v>
      </c>
      <c r="M287" s="10">
        <f t="shared" si="18"/>
        <v>0</v>
      </c>
      <c r="N287" s="5">
        <v>772.25</v>
      </c>
      <c r="O287" s="9">
        <v>7720</v>
      </c>
      <c r="P287" s="8">
        <f>_xlfn.XLOOKUP($A287,'SQL extract'!$B$2:$B$365,'SQL extract'!$F$2:$F$365,0)</f>
        <v>7720</v>
      </c>
      <c r="Q287" s="10">
        <f t="shared" si="19"/>
        <v>0</v>
      </c>
      <c r="R287" s="5">
        <v>0</v>
      </c>
      <c r="S287" s="5">
        <v>10.0032</v>
      </c>
      <c r="T287" s="5">
        <v>965.30880000000002</v>
      </c>
      <c r="U287" s="5"/>
      <c r="V287" s="5">
        <v>965.30899999999997</v>
      </c>
      <c r="W287" s="5">
        <v>20</v>
      </c>
      <c r="X287" s="4"/>
      <c r="Y287" s="4" t="s">
        <v>571</v>
      </c>
      <c r="Z287" s="4" t="s">
        <v>714</v>
      </c>
    </row>
    <row r="288" spans="1:26" hidden="1" x14ac:dyDescent="0.25">
      <c r="A288" s="4" t="s">
        <v>292</v>
      </c>
      <c r="B288" s="4" t="s">
        <v>770</v>
      </c>
      <c r="C288" s="4" t="s">
        <v>390</v>
      </c>
      <c r="D288" s="9">
        <v>9500</v>
      </c>
      <c r="E288" s="8">
        <f>_xlfn.XLOOKUP($A288,'SQL extract'!$B$2:$B$365,'SQL extract'!$C$2:$C$365,0)</f>
        <v>9500</v>
      </c>
      <c r="F288" s="6">
        <f t="shared" si="16"/>
        <v>0</v>
      </c>
      <c r="G288" s="9">
        <v>7600</v>
      </c>
      <c r="H288" s="8">
        <f>_xlfn.XLOOKUP($A288,'SQL extract'!$B$2:$B$365,'SQL extract'!$D$2:$D$365,0)</f>
        <v>7600</v>
      </c>
      <c r="I288" s="10">
        <f t="shared" si="17"/>
        <v>0</v>
      </c>
      <c r="J288" s="5">
        <v>0</v>
      </c>
      <c r="K288" s="9">
        <v>2071.83</v>
      </c>
      <c r="L288" s="8">
        <f>_xlfn.XLOOKUP($A288,'SQL extract'!$B$2:$B$365,'SQL extract'!$E$2:$E$365,0)</f>
        <v>2071.83</v>
      </c>
      <c r="M288" s="10">
        <f t="shared" si="18"/>
        <v>0</v>
      </c>
      <c r="N288" s="5">
        <v>2071.83</v>
      </c>
      <c r="O288" s="9">
        <v>7600</v>
      </c>
      <c r="P288" s="8">
        <f>_xlfn.XLOOKUP($A288,'SQL extract'!$B$2:$B$365,'SQL extract'!$F$2:$F$365,0)</f>
        <v>7600</v>
      </c>
      <c r="Q288" s="10">
        <f t="shared" si="19"/>
        <v>0</v>
      </c>
      <c r="R288" s="5">
        <v>0</v>
      </c>
      <c r="S288" s="5">
        <v>27.260899999999999</v>
      </c>
      <c r="T288" s="5">
        <v>2589.7855</v>
      </c>
      <c r="U288" s="5">
        <v>9500</v>
      </c>
      <c r="V288" s="5">
        <v>-6910.2150000000001</v>
      </c>
      <c r="W288" s="5">
        <v>20</v>
      </c>
      <c r="X288" s="4"/>
      <c r="Y288" s="4" t="s">
        <v>420</v>
      </c>
      <c r="Z288" s="4" t="s">
        <v>741</v>
      </c>
    </row>
    <row r="289" spans="1:26" hidden="1" x14ac:dyDescent="0.25">
      <c r="A289" s="4" t="s">
        <v>348</v>
      </c>
      <c r="B289" s="4" t="s">
        <v>771</v>
      </c>
      <c r="C289" s="4" t="s">
        <v>395</v>
      </c>
      <c r="D289" s="9">
        <v>9500</v>
      </c>
      <c r="E289" s="8">
        <f>_xlfn.XLOOKUP($A289,'SQL extract'!$B$2:$B$365,'SQL extract'!$C$2:$C$365,0)</f>
        <v>9500</v>
      </c>
      <c r="F289" s="6">
        <f t="shared" si="16"/>
        <v>0</v>
      </c>
      <c r="G289" s="9">
        <v>7600</v>
      </c>
      <c r="H289" s="8">
        <f>_xlfn.XLOOKUP($A289,'SQL extract'!$B$2:$B$365,'SQL extract'!$D$2:$D$365,0)</f>
        <v>7600</v>
      </c>
      <c r="I289" s="10">
        <f t="shared" si="17"/>
        <v>0</v>
      </c>
      <c r="J289" s="5">
        <v>0</v>
      </c>
      <c r="K289" s="9">
        <v>4716.04</v>
      </c>
      <c r="L289" s="8">
        <f>_xlfn.XLOOKUP($A289,'SQL extract'!$B$2:$B$365,'SQL extract'!$E$2:$E$365,0)</f>
        <v>4716.04</v>
      </c>
      <c r="M289" s="10">
        <f t="shared" si="18"/>
        <v>0</v>
      </c>
      <c r="N289" s="5">
        <v>4716.04</v>
      </c>
      <c r="O289" s="9">
        <v>7600</v>
      </c>
      <c r="P289" s="8">
        <f>_xlfn.XLOOKUP($A289,'SQL extract'!$B$2:$B$365,'SQL extract'!$F$2:$F$365,0)</f>
        <v>7600</v>
      </c>
      <c r="Q289" s="10">
        <f t="shared" si="19"/>
        <v>0</v>
      </c>
      <c r="R289" s="5">
        <v>0</v>
      </c>
      <c r="S289" s="5">
        <v>62.053100000000001</v>
      </c>
      <c r="T289" s="5">
        <v>5895.0445</v>
      </c>
      <c r="U289" s="5">
        <v>9500</v>
      </c>
      <c r="V289" s="5">
        <v>-3604.9560000000001</v>
      </c>
      <c r="W289" s="5">
        <v>20</v>
      </c>
      <c r="X289" s="4"/>
      <c r="Y289" s="4" t="s">
        <v>420</v>
      </c>
      <c r="Z289" s="4" t="s">
        <v>741</v>
      </c>
    </row>
    <row r="290" spans="1:26" hidden="1" x14ac:dyDescent="0.25">
      <c r="A290" s="4" t="s">
        <v>82</v>
      </c>
      <c r="B290" s="4" t="s">
        <v>772</v>
      </c>
      <c r="C290" s="4" t="s">
        <v>395</v>
      </c>
      <c r="D290" s="9">
        <v>1</v>
      </c>
      <c r="E290" s="8">
        <f>_xlfn.XLOOKUP($A290,'SQL extract'!$B$2:$B$365,'SQL extract'!$C$2:$C$365,0)</f>
        <v>1</v>
      </c>
      <c r="F290" s="6">
        <f t="shared" si="16"/>
        <v>0</v>
      </c>
      <c r="G290" s="9">
        <v>7460</v>
      </c>
      <c r="H290" s="8">
        <f>_xlfn.XLOOKUP($A290,'SQL extract'!$B$2:$B$365,'SQL extract'!$D$2:$D$365,0)</f>
        <v>7460</v>
      </c>
      <c r="I290" s="10">
        <f t="shared" si="17"/>
        <v>0</v>
      </c>
      <c r="J290" s="5">
        <v>793.37</v>
      </c>
      <c r="K290" s="9">
        <v>3507.02</v>
      </c>
      <c r="L290" s="8">
        <f>_xlfn.XLOOKUP($A290,'SQL extract'!$B$2:$B$365,'SQL extract'!$E$2:$E$365,0)</f>
        <v>3507.02</v>
      </c>
      <c r="M290" s="10">
        <f t="shared" si="18"/>
        <v>0</v>
      </c>
      <c r="N290" s="5">
        <v>3507.02</v>
      </c>
      <c r="O290" s="9">
        <v>7460</v>
      </c>
      <c r="P290" s="8">
        <f>_xlfn.XLOOKUP($A290,'SQL extract'!$B$2:$B$365,'SQL extract'!$F$2:$F$365,0)</f>
        <v>7460</v>
      </c>
      <c r="Q290" s="10">
        <f t="shared" si="19"/>
        <v>0</v>
      </c>
      <c r="R290" s="5">
        <v>0</v>
      </c>
      <c r="S290" s="5">
        <v>47.010899999999999</v>
      </c>
      <c r="T290" s="5">
        <v>0.470109</v>
      </c>
      <c r="U290" s="5"/>
      <c r="V290" s="5">
        <v>0.47</v>
      </c>
      <c r="W290" s="5">
        <v>-745900</v>
      </c>
      <c r="X290" s="4" t="s">
        <v>696</v>
      </c>
      <c r="Y290" s="4" t="s">
        <v>420</v>
      </c>
      <c r="Z290" s="4" t="s">
        <v>410</v>
      </c>
    </row>
    <row r="291" spans="1:26" hidden="1" x14ac:dyDescent="0.25">
      <c r="A291" s="4" t="s">
        <v>236</v>
      </c>
      <c r="B291" s="4" t="s">
        <v>773</v>
      </c>
      <c r="C291" s="4" t="s">
        <v>390</v>
      </c>
      <c r="D291" s="9">
        <v>5000</v>
      </c>
      <c r="E291" s="8">
        <f>_xlfn.XLOOKUP($A291,'SQL extract'!$B$2:$B$365,'SQL extract'!$C$2:$C$365,0)</f>
        <v>5000</v>
      </c>
      <c r="F291" s="6">
        <f t="shared" si="16"/>
        <v>0</v>
      </c>
      <c r="G291" s="9">
        <v>3500</v>
      </c>
      <c r="H291" s="8">
        <f>_xlfn.XLOOKUP($A291,'SQL extract'!$B$2:$B$365,'SQL extract'!$D$2:$D$365,0)</f>
        <v>3500</v>
      </c>
      <c r="I291" s="10">
        <f t="shared" si="17"/>
        <v>0</v>
      </c>
      <c r="J291" s="5">
        <v>3066.92</v>
      </c>
      <c r="K291" s="9">
        <v>6786.89</v>
      </c>
      <c r="L291" s="8">
        <f>_xlfn.XLOOKUP($A291,'SQL extract'!$B$2:$B$365,'SQL extract'!$E$2:$E$365,0)</f>
        <v>6786.89</v>
      </c>
      <c r="M291" s="10">
        <f t="shared" si="18"/>
        <v>0</v>
      </c>
      <c r="N291" s="5">
        <v>6786.89</v>
      </c>
      <c r="O291" s="9">
        <v>7300</v>
      </c>
      <c r="P291" s="8">
        <f>_xlfn.XLOOKUP($A291,'SQL extract'!$B$2:$B$365,'SQL extract'!$F$2:$F$365,0)</f>
        <v>7300</v>
      </c>
      <c r="Q291" s="10">
        <f t="shared" si="19"/>
        <v>0</v>
      </c>
      <c r="R291" s="5">
        <v>513.11</v>
      </c>
      <c r="S291" s="5">
        <v>92.971000000000004</v>
      </c>
      <c r="T291" s="5">
        <v>4648.55</v>
      </c>
      <c r="U291" s="5">
        <v>5000</v>
      </c>
      <c r="V291" s="5">
        <v>-351.45</v>
      </c>
      <c r="W291" s="5">
        <v>-46</v>
      </c>
      <c r="X291" s="4" t="s">
        <v>696</v>
      </c>
      <c r="Y291" s="4" t="s">
        <v>392</v>
      </c>
      <c r="Z291" s="4" t="s">
        <v>484</v>
      </c>
    </row>
    <row r="292" spans="1:26" hidden="1" x14ac:dyDescent="0.25">
      <c r="A292" s="4" t="s">
        <v>139</v>
      </c>
      <c r="B292" s="4" t="s">
        <v>774</v>
      </c>
      <c r="C292" s="4" t="s">
        <v>390</v>
      </c>
      <c r="D292" s="9">
        <v>1</v>
      </c>
      <c r="E292" s="8">
        <f>_xlfn.XLOOKUP($A292,'SQL extract'!$B$2:$B$365,'SQL extract'!$C$2:$C$365,0)</f>
        <v>1</v>
      </c>
      <c r="F292" s="6">
        <f t="shared" si="16"/>
        <v>0</v>
      </c>
      <c r="G292" s="9">
        <v>4975.4799999999996</v>
      </c>
      <c r="H292" s="8">
        <f>_xlfn.XLOOKUP($A292,'SQL extract'!$B$2:$B$365,'SQL extract'!$D$2:$D$365,0)</f>
        <v>4975.4799999999996</v>
      </c>
      <c r="I292" s="10">
        <f t="shared" si="17"/>
        <v>0</v>
      </c>
      <c r="J292" s="5">
        <v>4975.4799999999996</v>
      </c>
      <c r="K292" s="9">
        <v>6791.38</v>
      </c>
      <c r="L292" s="8">
        <f>_xlfn.XLOOKUP($A292,'SQL extract'!$B$2:$B$365,'SQL extract'!$E$2:$E$365,0)</f>
        <v>6791.38</v>
      </c>
      <c r="M292" s="10">
        <f t="shared" si="18"/>
        <v>0</v>
      </c>
      <c r="N292" s="5">
        <v>6791.38</v>
      </c>
      <c r="O292" s="9">
        <v>7291.38</v>
      </c>
      <c r="P292" s="8">
        <f>_xlfn.XLOOKUP($A292,'SQL extract'!$B$2:$B$365,'SQL extract'!$F$2:$F$365,0)</f>
        <v>7291.38</v>
      </c>
      <c r="Q292" s="10">
        <f t="shared" si="19"/>
        <v>0</v>
      </c>
      <c r="R292" s="5">
        <v>500</v>
      </c>
      <c r="S292" s="5">
        <v>93.142499999999998</v>
      </c>
      <c r="T292" s="5">
        <v>0.93142499999999995</v>
      </c>
      <c r="U292" s="5"/>
      <c r="V292" s="5">
        <v>0.93100000000000005</v>
      </c>
      <c r="W292" s="5">
        <v>-729038</v>
      </c>
      <c r="X292" s="4" t="s">
        <v>696</v>
      </c>
      <c r="Y292" s="4" t="s">
        <v>420</v>
      </c>
      <c r="Z292" s="4" t="s">
        <v>406</v>
      </c>
    </row>
    <row r="293" spans="1:26" hidden="1" x14ac:dyDescent="0.25">
      <c r="A293" s="4" t="s">
        <v>233</v>
      </c>
      <c r="B293" s="4" t="s">
        <v>775</v>
      </c>
      <c r="C293" s="4" t="s">
        <v>390</v>
      </c>
      <c r="D293" s="9">
        <v>8700</v>
      </c>
      <c r="E293" s="8">
        <f>_xlfn.XLOOKUP($A293,'SQL extract'!$B$2:$B$365,'SQL extract'!$C$2:$C$365,0)</f>
        <v>8700</v>
      </c>
      <c r="F293" s="6">
        <f t="shared" si="16"/>
        <v>0</v>
      </c>
      <c r="G293" s="9">
        <v>6960</v>
      </c>
      <c r="H293" s="8">
        <f>_xlfn.XLOOKUP($A293,'SQL extract'!$B$2:$B$365,'SQL extract'!$D$2:$D$365,0)</f>
        <v>6960</v>
      </c>
      <c r="I293" s="10">
        <f t="shared" si="17"/>
        <v>0</v>
      </c>
      <c r="J293" s="5">
        <v>2623.61</v>
      </c>
      <c r="K293" s="9">
        <v>4017.11</v>
      </c>
      <c r="L293" s="8">
        <f>_xlfn.XLOOKUP($A293,'SQL extract'!$B$2:$B$365,'SQL extract'!$E$2:$E$365,0)</f>
        <v>4017.11</v>
      </c>
      <c r="M293" s="10">
        <f t="shared" si="18"/>
        <v>0</v>
      </c>
      <c r="N293" s="5">
        <v>4017.11</v>
      </c>
      <c r="O293" s="9">
        <v>6960</v>
      </c>
      <c r="P293" s="8">
        <f>_xlfn.XLOOKUP($A293,'SQL extract'!$B$2:$B$365,'SQL extract'!$F$2:$F$365,0)</f>
        <v>6960</v>
      </c>
      <c r="Q293" s="10">
        <f t="shared" si="19"/>
        <v>0</v>
      </c>
      <c r="R293" s="5">
        <v>0</v>
      </c>
      <c r="S293" s="5">
        <v>57.716999999999999</v>
      </c>
      <c r="T293" s="5">
        <v>5021.3789999999999</v>
      </c>
      <c r="U293" s="5">
        <v>8700</v>
      </c>
      <c r="V293" s="5">
        <v>-3678.6210000000001</v>
      </c>
      <c r="W293" s="5">
        <v>20</v>
      </c>
      <c r="X293" s="4" t="s">
        <v>391</v>
      </c>
      <c r="Y293" s="4" t="s">
        <v>420</v>
      </c>
      <c r="Z293" s="4" t="s">
        <v>454</v>
      </c>
    </row>
    <row r="294" spans="1:26" hidden="1" x14ac:dyDescent="0.25">
      <c r="A294" s="4" t="s">
        <v>243</v>
      </c>
      <c r="B294" s="4" t="s">
        <v>776</v>
      </c>
      <c r="C294" s="4" t="s">
        <v>390</v>
      </c>
      <c r="D294" s="9">
        <v>8700</v>
      </c>
      <c r="E294" s="8">
        <f>_xlfn.XLOOKUP($A294,'SQL extract'!$B$2:$B$365,'SQL extract'!$C$2:$C$365,0)</f>
        <v>8700</v>
      </c>
      <c r="F294" s="6">
        <f t="shared" si="16"/>
        <v>0</v>
      </c>
      <c r="G294" s="9">
        <v>6960</v>
      </c>
      <c r="H294" s="8">
        <f>_xlfn.XLOOKUP($A294,'SQL extract'!$B$2:$B$365,'SQL extract'!$D$2:$D$365,0)</f>
        <v>6960</v>
      </c>
      <c r="I294" s="10">
        <f t="shared" si="17"/>
        <v>0</v>
      </c>
      <c r="J294" s="5">
        <v>459.5</v>
      </c>
      <c r="K294" s="9">
        <v>6920.8</v>
      </c>
      <c r="L294" s="8">
        <f>_xlfn.XLOOKUP($A294,'SQL extract'!$B$2:$B$365,'SQL extract'!$E$2:$E$365,0)</f>
        <v>6920.8</v>
      </c>
      <c r="M294" s="10">
        <f t="shared" si="18"/>
        <v>0</v>
      </c>
      <c r="N294" s="5">
        <v>6920.8</v>
      </c>
      <c r="O294" s="9">
        <v>6960</v>
      </c>
      <c r="P294" s="8">
        <f>_xlfn.XLOOKUP($A294,'SQL extract'!$B$2:$B$365,'SQL extract'!$F$2:$F$365,0)</f>
        <v>6960</v>
      </c>
      <c r="Q294" s="10">
        <f t="shared" si="19"/>
        <v>0</v>
      </c>
      <c r="R294" s="5">
        <v>0</v>
      </c>
      <c r="S294" s="5">
        <v>99.436700000000002</v>
      </c>
      <c r="T294" s="5">
        <v>8650.9928999999993</v>
      </c>
      <c r="U294" s="5">
        <v>8700</v>
      </c>
      <c r="V294" s="5">
        <v>-49.006999999999998</v>
      </c>
      <c r="W294" s="5">
        <v>20</v>
      </c>
      <c r="X294" s="4" t="s">
        <v>696</v>
      </c>
      <c r="Y294" s="4" t="s">
        <v>420</v>
      </c>
      <c r="Z294" s="4" t="s">
        <v>619</v>
      </c>
    </row>
    <row r="295" spans="1:26" hidden="1" x14ac:dyDescent="0.25">
      <c r="A295" s="4" t="s">
        <v>265</v>
      </c>
      <c r="B295" s="4" t="s">
        <v>777</v>
      </c>
      <c r="C295" s="4" t="s">
        <v>390</v>
      </c>
      <c r="D295" s="9">
        <v>8700</v>
      </c>
      <c r="E295" s="8">
        <f>_xlfn.XLOOKUP($A295,'SQL extract'!$B$2:$B$365,'SQL extract'!$C$2:$C$365,0)</f>
        <v>8700</v>
      </c>
      <c r="F295" s="6">
        <f t="shared" si="16"/>
        <v>0</v>
      </c>
      <c r="G295" s="9">
        <v>6960</v>
      </c>
      <c r="H295" s="8">
        <f>_xlfn.XLOOKUP($A295,'SQL extract'!$B$2:$B$365,'SQL extract'!$D$2:$D$365,0)</f>
        <v>6960</v>
      </c>
      <c r="I295" s="10">
        <f t="shared" si="17"/>
        <v>0</v>
      </c>
      <c r="J295" s="5">
        <v>0</v>
      </c>
      <c r="K295" s="9">
        <v>5294.1</v>
      </c>
      <c r="L295" s="8">
        <f>_xlfn.XLOOKUP($A295,'SQL extract'!$B$2:$B$365,'SQL extract'!$E$2:$E$365,0)</f>
        <v>5294.1</v>
      </c>
      <c r="M295" s="10">
        <f t="shared" si="18"/>
        <v>0</v>
      </c>
      <c r="N295" s="5">
        <v>5294.1</v>
      </c>
      <c r="O295" s="9">
        <v>6960</v>
      </c>
      <c r="P295" s="8">
        <f>_xlfn.XLOOKUP($A295,'SQL extract'!$B$2:$B$365,'SQL extract'!$F$2:$F$365,0)</f>
        <v>6960</v>
      </c>
      <c r="Q295" s="10">
        <f t="shared" si="19"/>
        <v>0</v>
      </c>
      <c r="R295" s="5">
        <v>0</v>
      </c>
      <c r="S295" s="5">
        <v>76.064599999999999</v>
      </c>
      <c r="T295" s="5">
        <v>6617.6202000000003</v>
      </c>
      <c r="U295" s="5">
        <v>8700</v>
      </c>
      <c r="V295" s="5">
        <v>-2082.38</v>
      </c>
      <c r="W295" s="5">
        <v>20</v>
      </c>
      <c r="X295" s="4" t="s">
        <v>696</v>
      </c>
      <c r="Y295" s="4" t="s">
        <v>392</v>
      </c>
      <c r="Z295" s="4" t="s">
        <v>454</v>
      </c>
    </row>
    <row r="296" spans="1:26" hidden="1" x14ac:dyDescent="0.25">
      <c r="A296" s="4" t="s">
        <v>285</v>
      </c>
      <c r="B296" s="4" t="s">
        <v>778</v>
      </c>
      <c r="C296" s="4" t="s">
        <v>390</v>
      </c>
      <c r="D296" s="9">
        <v>8700</v>
      </c>
      <c r="E296" s="8">
        <f>_xlfn.XLOOKUP($A296,'SQL extract'!$B$2:$B$365,'SQL extract'!$C$2:$C$365,0)</f>
        <v>8700</v>
      </c>
      <c r="F296" s="6">
        <f t="shared" si="16"/>
        <v>0</v>
      </c>
      <c r="G296" s="9">
        <v>6960</v>
      </c>
      <c r="H296" s="8">
        <f>_xlfn.XLOOKUP($A296,'SQL extract'!$B$2:$B$365,'SQL extract'!$D$2:$D$365,0)</f>
        <v>6960</v>
      </c>
      <c r="I296" s="10">
        <f t="shared" si="17"/>
        <v>0</v>
      </c>
      <c r="J296" s="5">
        <v>0</v>
      </c>
      <c r="K296" s="9">
        <v>5093.1499999999996</v>
      </c>
      <c r="L296" s="8">
        <f>_xlfn.XLOOKUP($A296,'SQL extract'!$B$2:$B$365,'SQL extract'!$E$2:$E$365,0)</f>
        <v>5093.1499999999996</v>
      </c>
      <c r="M296" s="10">
        <f t="shared" si="18"/>
        <v>0</v>
      </c>
      <c r="N296" s="5">
        <v>5093.1499999999996</v>
      </c>
      <c r="O296" s="9">
        <v>6960</v>
      </c>
      <c r="P296" s="8">
        <f>_xlfn.XLOOKUP($A296,'SQL extract'!$B$2:$B$365,'SQL extract'!$F$2:$F$365,0)</f>
        <v>6960</v>
      </c>
      <c r="Q296" s="10">
        <f t="shared" si="19"/>
        <v>0</v>
      </c>
      <c r="R296" s="5">
        <v>0</v>
      </c>
      <c r="S296" s="5">
        <v>73.177400000000006</v>
      </c>
      <c r="T296" s="5">
        <v>6366.4337999999998</v>
      </c>
      <c r="U296" s="5">
        <v>8700</v>
      </c>
      <c r="V296" s="5">
        <v>-2333.5659999999998</v>
      </c>
      <c r="W296" s="5">
        <v>20</v>
      </c>
      <c r="X296" s="4"/>
      <c r="Y296" s="4" t="s">
        <v>392</v>
      </c>
      <c r="Z296" s="4" t="s">
        <v>454</v>
      </c>
    </row>
    <row r="297" spans="1:26" hidden="1" x14ac:dyDescent="0.25">
      <c r="A297" s="4" t="s">
        <v>152</v>
      </c>
      <c r="B297" s="4" t="s">
        <v>779</v>
      </c>
      <c r="C297" s="4" t="s">
        <v>390</v>
      </c>
      <c r="D297" s="9">
        <v>8650</v>
      </c>
      <c r="E297" s="8">
        <f>_xlfn.XLOOKUP($A297,'SQL extract'!$B$2:$B$365,'SQL extract'!$C$2:$C$365,0)</f>
        <v>8650</v>
      </c>
      <c r="F297" s="6">
        <f t="shared" si="16"/>
        <v>0</v>
      </c>
      <c r="G297" s="9">
        <v>6920</v>
      </c>
      <c r="H297" s="8">
        <f>_xlfn.XLOOKUP($A297,'SQL extract'!$B$2:$B$365,'SQL extract'!$D$2:$D$365,0)</f>
        <v>6920</v>
      </c>
      <c r="I297" s="10">
        <f t="shared" si="17"/>
        <v>0</v>
      </c>
      <c r="J297" s="5">
        <v>0</v>
      </c>
      <c r="K297" s="9">
        <v>51.89</v>
      </c>
      <c r="L297" s="8">
        <f>_xlfn.XLOOKUP($A297,'SQL extract'!$B$2:$B$365,'SQL extract'!$E$2:$E$365,0)</f>
        <v>51.89</v>
      </c>
      <c r="M297" s="10">
        <f t="shared" si="18"/>
        <v>0</v>
      </c>
      <c r="N297" s="5">
        <v>51.89</v>
      </c>
      <c r="O297" s="9">
        <v>6920</v>
      </c>
      <c r="P297" s="8">
        <f>_xlfn.XLOOKUP($A297,'SQL extract'!$B$2:$B$365,'SQL extract'!$F$2:$F$365,0)</f>
        <v>6920</v>
      </c>
      <c r="Q297" s="10">
        <f t="shared" si="19"/>
        <v>0</v>
      </c>
      <c r="R297" s="5">
        <v>0</v>
      </c>
      <c r="S297" s="5">
        <v>0.74980000000000002</v>
      </c>
      <c r="T297" s="5">
        <v>64.857699999999994</v>
      </c>
      <c r="U297" s="5"/>
      <c r="V297" s="5">
        <v>64.858000000000004</v>
      </c>
      <c r="W297" s="5">
        <v>20</v>
      </c>
      <c r="X297" s="4" t="s">
        <v>696</v>
      </c>
      <c r="Y297" s="4" t="s">
        <v>420</v>
      </c>
      <c r="Z297" s="4" t="s">
        <v>760</v>
      </c>
    </row>
    <row r="298" spans="1:26" hidden="1" x14ac:dyDescent="0.25">
      <c r="A298" s="4" t="s">
        <v>358</v>
      </c>
      <c r="B298" s="4" t="s">
        <v>780</v>
      </c>
      <c r="C298" s="4" t="s">
        <v>390</v>
      </c>
      <c r="D298" s="9">
        <v>8610</v>
      </c>
      <c r="E298" s="8">
        <f>_xlfn.XLOOKUP($A298,'SQL extract'!$B$2:$B$365,'SQL extract'!$C$2:$C$365,0)</f>
        <v>8610</v>
      </c>
      <c r="F298" s="6">
        <f t="shared" si="16"/>
        <v>0</v>
      </c>
      <c r="G298" s="9">
        <v>6888</v>
      </c>
      <c r="H298" s="8">
        <f>_xlfn.XLOOKUP($A298,'SQL extract'!$B$2:$B$365,'SQL extract'!$D$2:$D$365,0)</f>
        <v>6888</v>
      </c>
      <c r="I298" s="10">
        <f t="shared" si="17"/>
        <v>0</v>
      </c>
      <c r="J298" s="5">
        <v>0</v>
      </c>
      <c r="K298" s="9">
        <v>0</v>
      </c>
      <c r="L298" s="8">
        <f>_xlfn.XLOOKUP($A298,'SQL extract'!$B$2:$B$365,'SQL extract'!$E$2:$E$365,0)</f>
        <v>0</v>
      </c>
      <c r="M298" s="10">
        <f t="shared" si="18"/>
        <v>0</v>
      </c>
      <c r="N298" s="5">
        <v>0</v>
      </c>
      <c r="O298" s="9">
        <v>6888</v>
      </c>
      <c r="P298" s="8">
        <f>_xlfn.XLOOKUP($A298,'SQL extract'!$B$2:$B$365,'SQL extract'!$F$2:$F$365,0)</f>
        <v>6888</v>
      </c>
      <c r="Q298" s="10">
        <f t="shared" si="19"/>
        <v>0</v>
      </c>
      <c r="R298" s="5">
        <v>0</v>
      </c>
      <c r="S298" s="5">
        <v>0</v>
      </c>
      <c r="T298" s="5">
        <v>0</v>
      </c>
      <c r="U298" s="5"/>
      <c r="V298" s="5">
        <v>0</v>
      </c>
      <c r="W298" s="5">
        <v>20</v>
      </c>
      <c r="X298" s="4"/>
      <c r="Y298" s="4" t="s">
        <v>781</v>
      </c>
      <c r="Z298" s="4" t="s">
        <v>472</v>
      </c>
    </row>
    <row r="299" spans="1:26" hidden="1" x14ac:dyDescent="0.25">
      <c r="A299" s="4" t="s">
        <v>255</v>
      </c>
      <c r="B299" s="4" t="s">
        <v>782</v>
      </c>
      <c r="C299" s="4" t="s">
        <v>390</v>
      </c>
      <c r="D299" s="9">
        <v>10000</v>
      </c>
      <c r="E299" s="8">
        <f>_xlfn.XLOOKUP($A299,'SQL extract'!$B$2:$B$365,'SQL extract'!$C$2:$C$365,0)</f>
        <v>10000</v>
      </c>
      <c r="F299" s="6">
        <f t="shared" si="16"/>
        <v>0</v>
      </c>
      <c r="G299" s="9">
        <v>6569.22</v>
      </c>
      <c r="H299" s="8">
        <f>_xlfn.XLOOKUP($A299,'SQL extract'!$B$2:$B$365,'SQL extract'!$D$2:$D$365,0)</f>
        <v>6569.22</v>
      </c>
      <c r="I299" s="10">
        <f t="shared" si="17"/>
        <v>0</v>
      </c>
      <c r="J299" s="5">
        <v>5569.22</v>
      </c>
      <c r="K299" s="9">
        <v>6395.22</v>
      </c>
      <c r="L299" s="8">
        <f>_xlfn.XLOOKUP($A299,'SQL extract'!$B$2:$B$365,'SQL extract'!$E$2:$E$365,0)</f>
        <v>6395.22</v>
      </c>
      <c r="M299" s="10">
        <f t="shared" si="18"/>
        <v>0</v>
      </c>
      <c r="N299" s="5">
        <v>6395.22</v>
      </c>
      <c r="O299" s="9">
        <v>6569.22</v>
      </c>
      <c r="P299" s="8">
        <f>_xlfn.XLOOKUP($A299,'SQL extract'!$B$2:$B$365,'SQL extract'!$F$2:$F$365,0)</f>
        <v>6569.22</v>
      </c>
      <c r="Q299" s="10">
        <f t="shared" si="19"/>
        <v>0</v>
      </c>
      <c r="R299" s="5">
        <v>0</v>
      </c>
      <c r="S299" s="5">
        <v>97.351200000000006</v>
      </c>
      <c r="T299" s="5">
        <v>9735.1200000000008</v>
      </c>
      <c r="U299" s="5">
        <v>10000</v>
      </c>
      <c r="V299" s="5">
        <v>-264.88</v>
      </c>
      <c r="W299" s="5">
        <v>34.3078</v>
      </c>
      <c r="X299" s="4" t="s">
        <v>696</v>
      </c>
      <c r="Y299" s="4" t="s">
        <v>420</v>
      </c>
      <c r="Z299" s="4" t="s">
        <v>472</v>
      </c>
    </row>
    <row r="300" spans="1:26" hidden="1" x14ac:dyDescent="0.25">
      <c r="A300" s="4" t="s">
        <v>262</v>
      </c>
      <c r="B300" s="4" t="s">
        <v>783</v>
      </c>
      <c r="C300" s="4" t="s">
        <v>390</v>
      </c>
      <c r="D300" s="9">
        <v>1</v>
      </c>
      <c r="E300" s="8">
        <f>_xlfn.XLOOKUP($A300,'SQL extract'!$B$2:$B$365,'SQL extract'!$C$2:$C$365,0)</f>
        <v>1</v>
      </c>
      <c r="F300" s="6">
        <f t="shared" si="16"/>
        <v>0</v>
      </c>
      <c r="G300" s="9">
        <v>786.24</v>
      </c>
      <c r="H300" s="8">
        <f>_xlfn.XLOOKUP($A300,'SQL extract'!$B$2:$B$365,'SQL extract'!$D$2:$D$365,0)</f>
        <v>786.24</v>
      </c>
      <c r="I300" s="10">
        <f t="shared" si="17"/>
        <v>0</v>
      </c>
      <c r="J300" s="5">
        <v>2022.54</v>
      </c>
      <c r="K300" s="9">
        <v>6128.23</v>
      </c>
      <c r="L300" s="8">
        <f>_xlfn.XLOOKUP($A300,'SQL extract'!$B$2:$B$365,'SQL extract'!$E$2:$E$365,0)</f>
        <v>6128.23</v>
      </c>
      <c r="M300" s="10">
        <f t="shared" si="18"/>
        <v>0</v>
      </c>
      <c r="N300" s="5">
        <v>6128.23</v>
      </c>
      <c r="O300" s="9">
        <v>6439.59</v>
      </c>
      <c r="P300" s="8">
        <f>_xlfn.XLOOKUP($A300,'SQL extract'!$B$2:$B$365,'SQL extract'!$F$2:$F$365,0)</f>
        <v>6439.59</v>
      </c>
      <c r="Q300" s="10">
        <f t="shared" si="19"/>
        <v>0</v>
      </c>
      <c r="R300" s="5">
        <v>311.36</v>
      </c>
      <c r="S300" s="5">
        <v>95.164900000000003</v>
      </c>
      <c r="T300" s="5">
        <v>0.95164899999999997</v>
      </c>
      <c r="U300" s="5"/>
      <c r="V300" s="5">
        <v>0.95199999999999996</v>
      </c>
      <c r="W300" s="5">
        <v>-643859</v>
      </c>
      <c r="X300" s="4" t="s">
        <v>696</v>
      </c>
      <c r="Y300" s="4" t="s">
        <v>420</v>
      </c>
      <c r="Z300" s="4" t="s">
        <v>456</v>
      </c>
    </row>
    <row r="301" spans="1:26" hidden="1" x14ac:dyDescent="0.25">
      <c r="A301" s="4" t="s">
        <v>323</v>
      </c>
      <c r="B301" s="4" t="s">
        <v>784</v>
      </c>
      <c r="C301" s="4" t="s">
        <v>390</v>
      </c>
      <c r="D301" s="9">
        <v>7700</v>
      </c>
      <c r="E301" s="8">
        <f>_xlfn.XLOOKUP($A301,'SQL extract'!$B$2:$B$365,'SQL extract'!$C$2:$C$365,0)</f>
        <v>7700</v>
      </c>
      <c r="F301" s="6">
        <f t="shared" si="16"/>
        <v>0</v>
      </c>
      <c r="G301" s="9">
        <v>6160</v>
      </c>
      <c r="H301" s="8">
        <f>_xlfn.XLOOKUP($A301,'SQL extract'!$B$2:$B$365,'SQL extract'!$D$2:$D$365,0)</f>
        <v>6160</v>
      </c>
      <c r="I301" s="10">
        <f t="shared" si="17"/>
        <v>0</v>
      </c>
      <c r="J301" s="5">
        <v>0</v>
      </c>
      <c r="K301" s="9">
        <v>0</v>
      </c>
      <c r="L301" s="8">
        <f>_xlfn.XLOOKUP($A301,'SQL extract'!$B$2:$B$365,'SQL extract'!$E$2:$E$365,0)</f>
        <v>0</v>
      </c>
      <c r="M301" s="10">
        <f t="shared" si="18"/>
        <v>0</v>
      </c>
      <c r="N301" s="5">
        <v>0</v>
      </c>
      <c r="O301" s="9">
        <v>6160</v>
      </c>
      <c r="P301" s="8">
        <f>_xlfn.XLOOKUP($A301,'SQL extract'!$B$2:$B$365,'SQL extract'!$F$2:$F$365,0)</f>
        <v>6160</v>
      </c>
      <c r="Q301" s="10">
        <f t="shared" si="19"/>
        <v>0</v>
      </c>
      <c r="R301" s="5">
        <v>0</v>
      </c>
      <c r="S301" s="5">
        <v>0</v>
      </c>
      <c r="T301" s="5">
        <v>0</v>
      </c>
      <c r="U301" s="5"/>
      <c r="V301" s="5">
        <v>0</v>
      </c>
      <c r="W301" s="5">
        <v>20</v>
      </c>
      <c r="X301" s="4"/>
      <c r="Y301" s="4" t="s">
        <v>420</v>
      </c>
      <c r="Z301" s="4" t="s">
        <v>476</v>
      </c>
    </row>
    <row r="302" spans="1:26" hidden="1" x14ac:dyDescent="0.25">
      <c r="A302" s="4" t="s">
        <v>324</v>
      </c>
      <c r="B302" s="4" t="s">
        <v>785</v>
      </c>
      <c r="C302" s="4" t="s">
        <v>390</v>
      </c>
      <c r="D302" s="9">
        <v>7700</v>
      </c>
      <c r="E302" s="8">
        <f>_xlfn.XLOOKUP($A302,'SQL extract'!$B$2:$B$365,'SQL extract'!$C$2:$C$365,0)</f>
        <v>7700</v>
      </c>
      <c r="F302" s="6">
        <f t="shared" si="16"/>
        <v>0</v>
      </c>
      <c r="G302" s="9">
        <v>6160</v>
      </c>
      <c r="H302" s="8">
        <f>_xlfn.XLOOKUP($A302,'SQL extract'!$B$2:$B$365,'SQL extract'!$D$2:$D$365,0)</f>
        <v>6160</v>
      </c>
      <c r="I302" s="10">
        <f t="shared" si="17"/>
        <v>0</v>
      </c>
      <c r="J302" s="5">
        <v>0</v>
      </c>
      <c r="K302" s="9">
        <v>1363.47</v>
      </c>
      <c r="L302" s="8">
        <f>_xlfn.XLOOKUP($A302,'SQL extract'!$B$2:$B$365,'SQL extract'!$E$2:$E$365,0)</f>
        <v>1363.47</v>
      </c>
      <c r="M302" s="10">
        <f t="shared" si="18"/>
        <v>0</v>
      </c>
      <c r="N302" s="5">
        <v>1363.47</v>
      </c>
      <c r="O302" s="9">
        <v>6160</v>
      </c>
      <c r="P302" s="8">
        <f>_xlfn.XLOOKUP($A302,'SQL extract'!$B$2:$B$365,'SQL extract'!$F$2:$F$365,0)</f>
        <v>6160</v>
      </c>
      <c r="Q302" s="10">
        <f t="shared" si="19"/>
        <v>0</v>
      </c>
      <c r="R302" s="5">
        <v>0</v>
      </c>
      <c r="S302" s="5">
        <v>22.1342</v>
      </c>
      <c r="T302" s="5">
        <v>1704.3334</v>
      </c>
      <c r="U302" s="5"/>
      <c r="V302" s="5">
        <v>1704.3330000000001</v>
      </c>
      <c r="W302" s="5">
        <v>20</v>
      </c>
      <c r="X302" s="4"/>
      <c r="Y302" s="4" t="s">
        <v>420</v>
      </c>
      <c r="Z302" s="4" t="s">
        <v>476</v>
      </c>
    </row>
    <row r="303" spans="1:26" hidden="1" x14ac:dyDescent="0.25">
      <c r="A303" s="4" t="s">
        <v>325</v>
      </c>
      <c r="B303" s="4" t="s">
        <v>786</v>
      </c>
      <c r="C303" s="4" t="s">
        <v>390</v>
      </c>
      <c r="D303" s="9">
        <v>7700</v>
      </c>
      <c r="E303" s="8">
        <f>_xlfn.XLOOKUP($A303,'SQL extract'!$B$2:$B$365,'SQL extract'!$C$2:$C$365,0)</f>
        <v>7700</v>
      </c>
      <c r="F303" s="6">
        <f t="shared" si="16"/>
        <v>0</v>
      </c>
      <c r="G303" s="9">
        <v>6160</v>
      </c>
      <c r="H303" s="8">
        <f>_xlfn.XLOOKUP($A303,'SQL extract'!$B$2:$B$365,'SQL extract'!$D$2:$D$365,0)</f>
        <v>6160</v>
      </c>
      <c r="I303" s="10">
        <f t="shared" si="17"/>
        <v>0</v>
      </c>
      <c r="J303" s="5">
        <v>0</v>
      </c>
      <c r="K303" s="9">
        <v>0</v>
      </c>
      <c r="L303" s="8">
        <f>_xlfn.XLOOKUP($A303,'SQL extract'!$B$2:$B$365,'SQL extract'!$E$2:$E$365,0)</f>
        <v>0</v>
      </c>
      <c r="M303" s="10">
        <f t="shared" si="18"/>
        <v>0</v>
      </c>
      <c r="N303" s="5">
        <v>0</v>
      </c>
      <c r="O303" s="9">
        <v>6160</v>
      </c>
      <c r="P303" s="8">
        <f>_xlfn.XLOOKUP($A303,'SQL extract'!$B$2:$B$365,'SQL extract'!$F$2:$F$365,0)</f>
        <v>6160</v>
      </c>
      <c r="Q303" s="10">
        <f t="shared" si="19"/>
        <v>0</v>
      </c>
      <c r="R303" s="5">
        <v>0</v>
      </c>
      <c r="S303" s="5">
        <v>0</v>
      </c>
      <c r="T303" s="5">
        <v>0</v>
      </c>
      <c r="U303" s="5"/>
      <c r="V303" s="5">
        <v>0</v>
      </c>
      <c r="W303" s="5">
        <v>20</v>
      </c>
      <c r="X303" s="4"/>
      <c r="Y303" s="4" t="s">
        <v>420</v>
      </c>
      <c r="Z303" s="4" t="s">
        <v>476</v>
      </c>
    </row>
    <row r="304" spans="1:26" hidden="1" x14ac:dyDescent="0.25">
      <c r="A304" s="4" t="s">
        <v>256</v>
      </c>
      <c r="B304" s="4" t="s">
        <v>787</v>
      </c>
      <c r="C304" s="4" t="s">
        <v>390</v>
      </c>
      <c r="D304" s="9">
        <v>1</v>
      </c>
      <c r="E304" s="8">
        <f>_xlfn.XLOOKUP($A304,'SQL extract'!$B$2:$B$365,'SQL extract'!$C$2:$C$365,0)</f>
        <v>1</v>
      </c>
      <c r="F304" s="6">
        <f t="shared" si="16"/>
        <v>0</v>
      </c>
      <c r="G304" s="9">
        <v>0</v>
      </c>
      <c r="H304" s="8">
        <f>_xlfn.XLOOKUP($A304,'SQL extract'!$B$2:$B$365,'SQL extract'!$D$2:$D$365,0)</f>
        <v>0</v>
      </c>
      <c r="I304" s="10">
        <f t="shared" si="17"/>
        <v>0</v>
      </c>
      <c r="J304" s="5">
        <v>0</v>
      </c>
      <c r="K304" s="9">
        <v>6055.85</v>
      </c>
      <c r="L304" s="8">
        <f>_xlfn.XLOOKUP($A304,'SQL extract'!$B$2:$B$365,'SQL extract'!$E$2:$E$365,0)</f>
        <v>6055.85</v>
      </c>
      <c r="M304" s="10">
        <f t="shared" si="18"/>
        <v>0</v>
      </c>
      <c r="N304" s="5">
        <v>6055.85</v>
      </c>
      <c r="O304" s="9">
        <v>6055.85</v>
      </c>
      <c r="P304" s="8">
        <f>_xlfn.XLOOKUP($A304,'SQL extract'!$B$2:$B$365,'SQL extract'!$F$2:$F$365,0)</f>
        <v>6055.85</v>
      </c>
      <c r="Q304" s="10">
        <f t="shared" si="19"/>
        <v>0</v>
      </c>
      <c r="R304" s="5">
        <v>0</v>
      </c>
      <c r="S304" s="5">
        <v>100</v>
      </c>
      <c r="T304" s="5">
        <v>1</v>
      </c>
      <c r="U304" s="5"/>
      <c r="V304" s="5">
        <v>1</v>
      </c>
      <c r="W304" s="5">
        <v>-605485</v>
      </c>
      <c r="X304" s="4"/>
      <c r="Y304" s="4" t="s">
        <v>392</v>
      </c>
      <c r="Z304" s="4" t="s">
        <v>586</v>
      </c>
    </row>
    <row r="305" spans="1:26" hidden="1" x14ac:dyDescent="0.25">
      <c r="A305" s="4" t="s">
        <v>221</v>
      </c>
      <c r="B305" s="4" t="s">
        <v>788</v>
      </c>
      <c r="C305" s="4" t="s">
        <v>390</v>
      </c>
      <c r="D305" s="9">
        <v>7500</v>
      </c>
      <c r="E305" s="8">
        <f>_xlfn.XLOOKUP($A305,'SQL extract'!$B$2:$B$365,'SQL extract'!$C$2:$C$365,0)</f>
        <v>7500</v>
      </c>
      <c r="F305" s="6">
        <f t="shared" si="16"/>
        <v>0</v>
      </c>
      <c r="G305" s="9">
        <v>6000</v>
      </c>
      <c r="H305" s="8">
        <f>_xlfn.XLOOKUP($A305,'SQL extract'!$B$2:$B$365,'SQL extract'!$D$2:$D$365,0)</f>
        <v>6000</v>
      </c>
      <c r="I305" s="10">
        <f t="shared" si="17"/>
        <v>0</v>
      </c>
      <c r="J305" s="5">
        <v>261.25</v>
      </c>
      <c r="K305" s="9">
        <v>4469.6000000000004</v>
      </c>
      <c r="L305" s="8">
        <f>_xlfn.XLOOKUP($A305,'SQL extract'!$B$2:$B$365,'SQL extract'!$E$2:$E$365,0)</f>
        <v>4469.6000000000004</v>
      </c>
      <c r="M305" s="10">
        <f t="shared" si="18"/>
        <v>0</v>
      </c>
      <c r="N305" s="5">
        <v>4469.6000000000004</v>
      </c>
      <c r="O305" s="9">
        <v>6000</v>
      </c>
      <c r="P305" s="8">
        <f>_xlfn.XLOOKUP($A305,'SQL extract'!$B$2:$B$365,'SQL extract'!$F$2:$F$365,0)</f>
        <v>6000</v>
      </c>
      <c r="Q305" s="10">
        <f t="shared" si="19"/>
        <v>0</v>
      </c>
      <c r="R305" s="5">
        <v>0</v>
      </c>
      <c r="S305" s="5">
        <v>74.493300000000005</v>
      </c>
      <c r="T305" s="5">
        <v>5586.9975000000004</v>
      </c>
      <c r="U305" s="5">
        <v>7500</v>
      </c>
      <c r="V305" s="5">
        <v>-1913.0029999999999</v>
      </c>
      <c r="W305" s="5">
        <v>20</v>
      </c>
      <c r="X305" s="4" t="s">
        <v>696</v>
      </c>
      <c r="Y305" s="4" t="s">
        <v>420</v>
      </c>
      <c r="Z305" s="4" t="s">
        <v>439</v>
      </c>
    </row>
    <row r="306" spans="1:26" hidden="1" x14ac:dyDescent="0.25">
      <c r="A306" s="4" t="s">
        <v>314</v>
      </c>
      <c r="B306" s="4" t="s">
        <v>789</v>
      </c>
      <c r="C306" s="4" t="s">
        <v>390</v>
      </c>
      <c r="D306" s="9">
        <v>7500</v>
      </c>
      <c r="E306" s="8">
        <f>_xlfn.XLOOKUP($A306,'SQL extract'!$B$2:$B$365,'SQL extract'!$C$2:$C$365,0)</f>
        <v>7500</v>
      </c>
      <c r="F306" s="6">
        <f t="shared" si="16"/>
        <v>0</v>
      </c>
      <c r="G306" s="9">
        <v>6000</v>
      </c>
      <c r="H306" s="8">
        <f>_xlfn.XLOOKUP($A306,'SQL extract'!$B$2:$B$365,'SQL extract'!$D$2:$D$365,0)</f>
        <v>6000</v>
      </c>
      <c r="I306" s="10">
        <f t="shared" si="17"/>
        <v>0</v>
      </c>
      <c r="J306" s="5">
        <v>0</v>
      </c>
      <c r="K306" s="9">
        <v>5534.17</v>
      </c>
      <c r="L306" s="8">
        <f>_xlfn.XLOOKUP($A306,'SQL extract'!$B$2:$B$365,'SQL extract'!$E$2:$E$365,0)</f>
        <v>5534.17</v>
      </c>
      <c r="M306" s="10">
        <f t="shared" si="18"/>
        <v>0</v>
      </c>
      <c r="N306" s="5">
        <v>5534.17</v>
      </c>
      <c r="O306" s="9">
        <v>6000</v>
      </c>
      <c r="P306" s="8">
        <f>_xlfn.XLOOKUP($A306,'SQL extract'!$B$2:$B$365,'SQL extract'!$F$2:$F$365,0)</f>
        <v>6000</v>
      </c>
      <c r="Q306" s="10">
        <f t="shared" si="19"/>
        <v>0</v>
      </c>
      <c r="R306" s="5">
        <v>0</v>
      </c>
      <c r="S306" s="5">
        <v>92.236099999999993</v>
      </c>
      <c r="T306" s="5">
        <v>6917.7075000000004</v>
      </c>
      <c r="U306" s="5">
        <v>7500</v>
      </c>
      <c r="V306" s="5">
        <v>-582.29300000000001</v>
      </c>
      <c r="W306" s="5">
        <v>20</v>
      </c>
      <c r="X306" s="4"/>
      <c r="Y306" s="4" t="s">
        <v>420</v>
      </c>
      <c r="Z306" s="4" t="s">
        <v>472</v>
      </c>
    </row>
    <row r="307" spans="1:26" hidden="1" x14ac:dyDescent="0.25">
      <c r="A307" s="4" t="s">
        <v>326</v>
      </c>
      <c r="B307" s="4" t="s">
        <v>790</v>
      </c>
      <c r="C307" s="4" t="s">
        <v>390</v>
      </c>
      <c r="D307" s="9">
        <v>6925</v>
      </c>
      <c r="E307" s="8">
        <f>_xlfn.XLOOKUP($A307,'SQL extract'!$B$2:$B$365,'SQL extract'!$C$2:$C$365,0)</f>
        <v>6925</v>
      </c>
      <c r="F307" s="6">
        <f t="shared" si="16"/>
        <v>0</v>
      </c>
      <c r="G307" s="9">
        <v>5540</v>
      </c>
      <c r="H307" s="8">
        <f>_xlfn.XLOOKUP($A307,'SQL extract'!$B$2:$B$365,'SQL extract'!$D$2:$D$365,0)</f>
        <v>5540</v>
      </c>
      <c r="I307" s="10">
        <f t="shared" si="17"/>
        <v>0</v>
      </c>
      <c r="J307" s="5">
        <v>0</v>
      </c>
      <c r="K307" s="9">
        <v>5030.4399999999996</v>
      </c>
      <c r="L307" s="8">
        <f>_xlfn.XLOOKUP($A307,'SQL extract'!$B$2:$B$365,'SQL extract'!$E$2:$E$365,0)</f>
        <v>5030.4399999999996</v>
      </c>
      <c r="M307" s="10">
        <f t="shared" si="18"/>
        <v>0</v>
      </c>
      <c r="N307" s="5">
        <v>5030.4399999999996</v>
      </c>
      <c r="O307" s="9">
        <v>5540</v>
      </c>
      <c r="P307" s="8">
        <f>_xlfn.XLOOKUP($A307,'SQL extract'!$B$2:$B$365,'SQL extract'!$F$2:$F$365,0)</f>
        <v>5540</v>
      </c>
      <c r="Q307" s="10">
        <f t="shared" si="19"/>
        <v>0</v>
      </c>
      <c r="R307" s="5">
        <v>0</v>
      </c>
      <c r="S307" s="5">
        <v>90.802099999999996</v>
      </c>
      <c r="T307" s="5">
        <v>6288.0454250000003</v>
      </c>
      <c r="U307" s="5"/>
      <c r="V307" s="5">
        <v>6288.0450000000001</v>
      </c>
      <c r="W307" s="5">
        <v>20</v>
      </c>
      <c r="X307" s="4"/>
      <c r="Y307" s="4" t="s">
        <v>392</v>
      </c>
      <c r="Z307" s="4" t="s">
        <v>484</v>
      </c>
    </row>
    <row r="308" spans="1:26" hidden="1" x14ac:dyDescent="0.25">
      <c r="A308" s="4" t="s">
        <v>327</v>
      </c>
      <c r="B308" s="4" t="s">
        <v>791</v>
      </c>
      <c r="C308" s="4" t="s">
        <v>390</v>
      </c>
      <c r="D308" s="9">
        <v>6925</v>
      </c>
      <c r="E308" s="8">
        <f>_xlfn.XLOOKUP($A308,'SQL extract'!$B$2:$B$365,'SQL extract'!$C$2:$C$365,0)</f>
        <v>6925</v>
      </c>
      <c r="F308" s="6">
        <f t="shared" si="16"/>
        <v>0</v>
      </c>
      <c r="G308" s="9">
        <v>5540</v>
      </c>
      <c r="H308" s="8">
        <f>_xlfn.XLOOKUP($A308,'SQL extract'!$B$2:$B$365,'SQL extract'!$D$2:$D$365,0)</f>
        <v>5540</v>
      </c>
      <c r="I308" s="10">
        <f t="shared" si="17"/>
        <v>0</v>
      </c>
      <c r="J308" s="5">
        <v>0</v>
      </c>
      <c r="K308" s="9">
        <v>5104.07</v>
      </c>
      <c r="L308" s="8">
        <f>_xlfn.XLOOKUP($A308,'SQL extract'!$B$2:$B$365,'SQL extract'!$E$2:$E$365,0)</f>
        <v>5104.07</v>
      </c>
      <c r="M308" s="10">
        <f t="shared" si="18"/>
        <v>0</v>
      </c>
      <c r="N308" s="5">
        <v>5104.07</v>
      </c>
      <c r="O308" s="9">
        <v>5540</v>
      </c>
      <c r="P308" s="8">
        <f>_xlfn.XLOOKUP($A308,'SQL extract'!$B$2:$B$365,'SQL extract'!$F$2:$F$365,0)</f>
        <v>5540</v>
      </c>
      <c r="Q308" s="10">
        <f t="shared" si="19"/>
        <v>0</v>
      </c>
      <c r="R308" s="5">
        <v>0</v>
      </c>
      <c r="S308" s="5">
        <v>92.131200000000007</v>
      </c>
      <c r="T308" s="5">
        <v>6380.0856000000003</v>
      </c>
      <c r="U308" s="5">
        <v>6925</v>
      </c>
      <c r="V308" s="5">
        <v>-544.91399999999999</v>
      </c>
      <c r="W308" s="5">
        <v>20</v>
      </c>
      <c r="X308" s="4"/>
      <c r="Y308" s="4" t="s">
        <v>392</v>
      </c>
      <c r="Z308" s="4" t="s">
        <v>484</v>
      </c>
    </row>
    <row r="309" spans="1:26" hidden="1" x14ac:dyDescent="0.25">
      <c r="A309" s="4" t="s">
        <v>202</v>
      </c>
      <c r="B309" s="4" t="s">
        <v>792</v>
      </c>
      <c r="C309" s="4" t="s">
        <v>390</v>
      </c>
      <c r="D309" s="9">
        <v>5000</v>
      </c>
      <c r="E309" s="8">
        <f>_xlfn.XLOOKUP($A309,'SQL extract'!$B$2:$B$365,'SQL extract'!$C$2:$C$365,0)</f>
        <v>5000</v>
      </c>
      <c r="F309" s="6">
        <f t="shared" si="16"/>
        <v>0</v>
      </c>
      <c r="G309" s="9">
        <v>3500</v>
      </c>
      <c r="H309" s="8">
        <f>_xlfn.XLOOKUP($A309,'SQL extract'!$B$2:$B$365,'SQL extract'!$D$2:$D$365,0)</f>
        <v>3500</v>
      </c>
      <c r="I309" s="10">
        <f t="shared" si="17"/>
        <v>0</v>
      </c>
      <c r="J309" s="5">
        <v>2935.04</v>
      </c>
      <c r="K309" s="9">
        <v>5219.13</v>
      </c>
      <c r="L309" s="8">
        <f>_xlfn.XLOOKUP($A309,'SQL extract'!$B$2:$B$365,'SQL extract'!$E$2:$E$365,0)</f>
        <v>5219.13</v>
      </c>
      <c r="M309" s="10">
        <f t="shared" si="18"/>
        <v>0</v>
      </c>
      <c r="N309" s="5">
        <v>5219.13</v>
      </c>
      <c r="O309" s="9">
        <v>5219.13</v>
      </c>
      <c r="P309" s="8">
        <f>_xlfn.XLOOKUP($A309,'SQL extract'!$B$2:$B$365,'SQL extract'!$F$2:$F$365,0)</f>
        <v>5219.13</v>
      </c>
      <c r="Q309" s="10">
        <f t="shared" si="19"/>
        <v>0</v>
      </c>
      <c r="R309" s="5">
        <v>0</v>
      </c>
      <c r="S309" s="5">
        <v>100</v>
      </c>
      <c r="T309" s="5">
        <v>5000</v>
      </c>
      <c r="U309" s="5">
        <v>5000</v>
      </c>
      <c r="V309" s="5">
        <v>0</v>
      </c>
      <c r="W309" s="5">
        <v>-4.3826000000000001</v>
      </c>
      <c r="X309" s="4" t="s">
        <v>696</v>
      </c>
      <c r="Y309" s="4" t="s">
        <v>420</v>
      </c>
      <c r="Z309" s="4" t="s">
        <v>472</v>
      </c>
    </row>
    <row r="310" spans="1:26" hidden="1" x14ac:dyDescent="0.25">
      <c r="A310" s="4" t="s">
        <v>136</v>
      </c>
      <c r="B310" s="4" t="s">
        <v>793</v>
      </c>
      <c r="C310" s="4" t="s">
        <v>390</v>
      </c>
      <c r="D310" s="9">
        <v>11500</v>
      </c>
      <c r="E310" s="8">
        <f>_xlfn.XLOOKUP($A310,'SQL extract'!$B$2:$B$365,'SQL extract'!$C$2:$C$365,0)</f>
        <v>11500</v>
      </c>
      <c r="F310" s="6">
        <f t="shared" si="16"/>
        <v>0</v>
      </c>
      <c r="G310" s="9">
        <v>1859.87</v>
      </c>
      <c r="H310" s="8">
        <f>_xlfn.XLOOKUP($A310,'SQL extract'!$B$2:$B$365,'SQL extract'!$D$2:$D$365,0)</f>
        <v>1859.87</v>
      </c>
      <c r="I310" s="10">
        <f t="shared" si="17"/>
        <v>0</v>
      </c>
      <c r="J310" s="5">
        <v>1859.13</v>
      </c>
      <c r="K310" s="9">
        <v>5109.79</v>
      </c>
      <c r="L310" s="8">
        <f>_xlfn.XLOOKUP($A310,'SQL extract'!$B$2:$B$365,'SQL extract'!$E$2:$E$365,0)</f>
        <v>5109.79</v>
      </c>
      <c r="M310" s="10">
        <f t="shared" si="18"/>
        <v>0</v>
      </c>
      <c r="N310" s="5">
        <v>5109.79</v>
      </c>
      <c r="O310" s="9">
        <v>5164.87</v>
      </c>
      <c r="P310" s="8">
        <f>_xlfn.XLOOKUP($A310,'SQL extract'!$B$2:$B$365,'SQL extract'!$F$2:$F$365,0)</f>
        <v>5164.87</v>
      </c>
      <c r="Q310" s="10">
        <f t="shared" si="19"/>
        <v>0</v>
      </c>
      <c r="R310" s="5">
        <v>55.08</v>
      </c>
      <c r="S310" s="5">
        <v>98.933499999999995</v>
      </c>
      <c r="T310" s="5">
        <v>11377.352500000001</v>
      </c>
      <c r="U310" s="5">
        <v>11500</v>
      </c>
      <c r="V310" s="5">
        <v>-122.648</v>
      </c>
      <c r="W310" s="5">
        <v>55.088000000000001</v>
      </c>
      <c r="X310" s="4" t="s">
        <v>696</v>
      </c>
      <c r="Y310" s="4" t="s">
        <v>420</v>
      </c>
      <c r="Z310" s="4" t="s">
        <v>716</v>
      </c>
    </row>
    <row r="311" spans="1:26" hidden="1" x14ac:dyDescent="0.25">
      <c r="A311" s="4" t="s">
        <v>35</v>
      </c>
      <c r="B311" s="4" t="s">
        <v>794</v>
      </c>
      <c r="C311" s="4" t="s">
        <v>390</v>
      </c>
      <c r="D311" s="9">
        <v>6425</v>
      </c>
      <c r="E311" s="8">
        <f>_xlfn.XLOOKUP($A311,'SQL extract'!$B$2:$B$365,'SQL extract'!$C$2:$C$365,0)</f>
        <v>6425</v>
      </c>
      <c r="F311" s="6">
        <f t="shared" si="16"/>
        <v>0</v>
      </c>
      <c r="G311" s="9">
        <v>5140</v>
      </c>
      <c r="H311" s="8">
        <f>_xlfn.XLOOKUP($A311,'SQL extract'!$B$2:$B$365,'SQL extract'!$D$2:$D$365,0)</f>
        <v>5140</v>
      </c>
      <c r="I311" s="10">
        <f t="shared" si="17"/>
        <v>0</v>
      </c>
      <c r="J311" s="5">
        <v>480.48</v>
      </c>
      <c r="K311" s="9">
        <v>2713.29</v>
      </c>
      <c r="L311" s="8">
        <f>_xlfn.XLOOKUP($A311,'SQL extract'!$B$2:$B$365,'SQL extract'!$E$2:$E$365,0)</f>
        <v>2713.29</v>
      </c>
      <c r="M311" s="10">
        <f t="shared" si="18"/>
        <v>0</v>
      </c>
      <c r="N311" s="5">
        <v>2713.29</v>
      </c>
      <c r="O311" s="9">
        <v>5140</v>
      </c>
      <c r="P311" s="8">
        <f>_xlfn.XLOOKUP($A311,'SQL extract'!$B$2:$B$365,'SQL extract'!$F$2:$F$365,0)</f>
        <v>5140</v>
      </c>
      <c r="Q311" s="10">
        <f t="shared" si="19"/>
        <v>0</v>
      </c>
      <c r="R311" s="5">
        <v>0</v>
      </c>
      <c r="S311" s="5">
        <v>52.787700000000001</v>
      </c>
      <c r="T311" s="5">
        <v>3391.6097249999998</v>
      </c>
      <c r="U311" s="5"/>
      <c r="V311" s="5">
        <v>3391.61</v>
      </c>
      <c r="W311" s="5">
        <v>20</v>
      </c>
      <c r="X311" s="4" t="s">
        <v>696</v>
      </c>
      <c r="Y311" s="4" t="s">
        <v>420</v>
      </c>
      <c r="Z311" s="4" t="s">
        <v>795</v>
      </c>
    </row>
    <row r="312" spans="1:26" hidden="1" x14ac:dyDescent="0.25">
      <c r="A312" s="4" t="s">
        <v>220</v>
      </c>
      <c r="B312" s="4" t="s">
        <v>796</v>
      </c>
      <c r="C312" s="4" t="s">
        <v>390</v>
      </c>
      <c r="D312" s="9">
        <v>5000</v>
      </c>
      <c r="E312" s="8">
        <f>_xlfn.XLOOKUP($A312,'SQL extract'!$B$2:$B$365,'SQL extract'!$C$2:$C$365,0)</f>
        <v>5000</v>
      </c>
      <c r="F312" s="6">
        <f t="shared" si="16"/>
        <v>0</v>
      </c>
      <c r="G312" s="9">
        <v>4000</v>
      </c>
      <c r="H312" s="8">
        <f>_xlfn.XLOOKUP($A312,'SQL extract'!$B$2:$B$365,'SQL extract'!$D$2:$D$365,0)</f>
        <v>4000</v>
      </c>
      <c r="I312" s="10">
        <f t="shared" si="17"/>
        <v>0</v>
      </c>
      <c r="J312" s="5">
        <v>0</v>
      </c>
      <c r="K312" s="9">
        <v>4851.6400000000003</v>
      </c>
      <c r="L312" s="8">
        <f>_xlfn.XLOOKUP($A312,'SQL extract'!$B$2:$B$365,'SQL extract'!$E$2:$E$365,0)</f>
        <v>4851.6400000000003</v>
      </c>
      <c r="M312" s="10">
        <f t="shared" si="18"/>
        <v>0</v>
      </c>
      <c r="N312" s="5">
        <v>4851.6400000000003</v>
      </c>
      <c r="O312" s="9">
        <v>4851.6400000000003</v>
      </c>
      <c r="P312" s="8">
        <f>_xlfn.XLOOKUP($A312,'SQL extract'!$B$2:$B$365,'SQL extract'!$F$2:$F$365,0)</f>
        <v>4851.6400000000003</v>
      </c>
      <c r="Q312" s="10">
        <f t="shared" si="19"/>
        <v>0</v>
      </c>
      <c r="R312" s="5">
        <v>0</v>
      </c>
      <c r="S312" s="5">
        <v>100</v>
      </c>
      <c r="T312" s="5">
        <v>5000</v>
      </c>
      <c r="U312" s="5">
        <v>5000</v>
      </c>
      <c r="V312" s="5">
        <v>0</v>
      </c>
      <c r="W312" s="5">
        <v>2.9672000000000001</v>
      </c>
      <c r="X312" s="4" t="s">
        <v>696</v>
      </c>
      <c r="Y312" s="4" t="s">
        <v>453</v>
      </c>
      <c r="Z312" s="4" t="s">
        <v>439</v>
      </c>
    </row>
    <row r="313" spans="1:26" hidden="1" x14ac:dyDescent="0.25">
      <c r="A313" s="4" t="s">
        <v>137</v>
      </c>
      <c r="B313" s="4" t="s">
        <v>797</v>
      </c>
      <c r="C313" s="4" t="s">
        <v>390</v>
      </c>
      <c r="D313" s="9">
        <v>11500</v>
      </c>
      <c r="E313" s="8">
        <f>_xlfn.XLOOKUP($A313,'SQL extract'!$B$2:$B$365,'SQL extract'!$C$2:$C$365,0)</f>
        <v>11500</v>
      </c>
      <c r="F313" s="6">
        <f t="shared" si="16"/>
        <v>0</v>
      </c>
      <c r="G313" s="9">
        <v>4380.91</v>
      </c>
      <c r="H313" s="8">
        <f>_xlfn.XLOOKUP($A313,'SQL extract'!$B$2:$B$365,'SQL extract'!$D$2:$D$365,0)</f>
        <v>4380.91</v>
      </c>
      <c r="I313" s="10">
        <f t="shared" si="17"/>
        <v>0</v>
      </c>
      <c r="J313" s="5">
        <v>2500.5100000000002</v>
      </c>
      <c r="K313" s="9">
        <v>4840.8</v>
      </c>
      <c r="L313" s="8">
        <f>_xlfn.XLOOKUP($A313,'SQL extract'!$B$2:$B$365,'SQL extract'!$E$2:$E$365,0)</f>
        <v>4840.8</v>
      </c>
      <c r="M313" s="10">
        <f t="shared" si="18"/>
        <v>0</v>
      </c>
      <c r="N313" s="5">
        <v>4840.8</v>
      </c>
      <c r="O313" s="9">
        <v>4840.8</v>
      </c>
      <c r="P313" s="8">
        <f>_xlfn.XLOOKUP($A313,'SQL extract'!$B$2:$B$365,'SQL extract'!$F$2:$F$365,0)</f>
        <v>4840.8</v>
      </c>
      <c r="Q313" s="10">
        <f t="shared" si="19"/>
        <v>0</v>
      </c>
      <c r="R313" s="5">
        <v>0</v>
      </c>
      <c r="S313" s="5">
        <v>100</v>
      </c>
      <c r="T313" s="5">
        <v>11500</v>
      </c>
      <c r="U313" s="5">
        <v>11500</v>
      </c>
      <c r="V313" s="5">
        <v>0</v>
      </c>
      <c r="W313" s="5">
        <v>57.905999999999999</v>
      </c>
      <c r="X313" s="4" t="s">
        <v>696</v>
      </c>
      <c r="Y313" s="4" t="s">
        <v>420</v>
      </c>
      <c r="Z313" s="4" t="s">
        <v>716</v>
      </c>
    </row>
    <row r="314" spans="1:26" hidden="1" x14ac:dyDescent="0.25">
      <c r="A314" s="4" t="s">
        <v>328</v>
      </c>
      <c r="B314" s="4" t="s">
        <v>798</v>
      </c>
      <c r="C314" s="4" t="s">
        <v>390</v>
      </c>
      <c r="D314" s="9">
        <v>5500</v>
      </c>
      <c r="E314" s="8">
        <f>_xlfn.XLOOKUP($A314,'SQL extract'!$B$2:$B$365,'SQL extract'!$C$2:$C$365,0)</f>
        <v>5500</v>
      </c>
      <c r="F314" s="6">
        <f t="shared" si="16"/>
        <v>0</v>
      </c>
      <c r="G314" s="9">
        <v>4400</v>
      </c>
      <c r="H314" s="8">
        <f>_xlfn.XLOOKUP($A314,'SQL extract'!$B$2:$B$365,'SQL extract'!$D$2:$D$365,0)</f>
        <v>4400</v>
      </c>
      <c r="I314" s="10">
        <f t="shared" si="17"/>
        <v>0</v>
      </c>
      <c r="J314" s="5">
        <v>0</v>
      </c>
      <c r="K314" s="9">
        <v>4388.71</v>
      </c>
      <c r="L314" s="8">
        <f>_xlfn.XLOOKUP($A314,'SQL extract'!$B$2:$B$365,'SQL extract'!$E$2:$E$365,0)</f>
        <v>4388.71</v>
      </c>
      <c r="M314" s="10">
        <f t="shared" si="18"/>
        <v>0</v>
      </c>
      <c r="N314" s="5">
        <v>4388.71</v>
      </c>
      <c r="O314" s="9">
        <v>4400</v>
      </c>
      <c r="P314" s="8">
        <f>_xlfn.XLOOKUP($A314,'SQL extract'!$B$2:$B$365,'SQL extract'!$F$2:$F$365,0)</f>
        <v>4400</v>
      </c>
      <c r="Q314" s="10">
        <f t="shared" si="19"/>
        <v>0</v>
      </c>
      <c r="R314" s="5">
        <v>0</v>
      </c>
      <c r="S314" s="5">
        <v>99.743399999999994</v>
      </c>
      <c r="T314" s="5">
        <v>5485.8869999999997</v>
      </c>
      <c r="U314" s="5">
        <v>5500</v>
      </c>
      <c r="V314" s="5">
        <v>-14.113</v>
      </c>
      <c r="W314" s="5">
        <v>20</v>
      </c>
      <c r="X314" s="4"/>
      <c r="Y314" s="4" t="s">
        <v>392</v>
      </c>
      <c r="Z314" s="4" t="s">
        <v>484</v>
      </c>
    </row>
    <row r="315" spans="1:26" hidden="1" x14ac:dyDescent="0.25">
      <c r="A315" s="4" t="s">
        <v>329</v>
      </c>
      <c r="B315" s="4" t="s">
        <v>799</v>
      </c>
      <c r="C315" s="4" t="s">
        <v>390</v>
      </c>
      <c r="D315" s="9">
        <v>5500</v>
      </c>
      <c r="E315" s="8">
        <f>_xlfn.XLOOKUP($A315,'SQL extract'!$B$2:$B$365,'SQL extract'!$C$2:$C$365,0)</f>
        <v>5500</v>
      </c>
      <c r="F315" s="6">
        <f t="shared" si="16"/>
        <v>0</v>
      </c>
      <c r="G315" s="9">
        <v>4400</v>
      </c>
      <c r="H315" s="8">
        <f>_xlfn.XLOOKUP($A315,'SQL extract'!$B$2:$B$365,'SQL extract'!$D$2:$D$365,0)</f>
        <v>4400</v>
      </c>
      <c r="I315" s="10">
        <f t="shared" si="17"/>
        <v>0</v>
      </c>
      <c r="J315" s="5">
        <v>0</v>
      </c>
      <c r="K315" s="9">
        <v>2542.61</v>
      </c>
      <c r="L315" s="8">
        <f>_xlfn.XLOOKUP($A315,'SQL extract'!$B$2:$B$365,'SQL extract'!$E$2:$E$365,0)</f>
        <v>2542.61</v>
      </c>
      <c r="M315" s="10">
        <f t="shared" si="18"/>
        <v>0</v>
      </c>
      <c r="N315" s="5">
        <v>2542.61</v>
      </c>
      <c r="O315" s="9">
        <v>4400</v>
      </c>
      <c r="P315" s="8">
        <f>_xlfn.XLOOKUP($A315,'SQL extract'!$B$2:$B$365,'SQL extract'!$F$2:$F$365,0)</f>
        <v>4400</v>
      </c>
      <c r="Q315" s="10">
        <f t="shared" si="19"/>
        <v>0</v>
      </c>
      <c r="R315" s="5">
        <v>0</v>
      </c>
      <c r="S315" s="5">
        <v>57.786499999999997</v>
      </c>
      <c r="T315" s="5">
        <v>3178.2575000000002</v>
      </c>
      <c r="U315" s="5">
        <v>5500</v>
      </c>
      <c r="V315" s="5">
        <v>-2321.7429999999999</v>
      </c>
      <c r="W315" s="5">
        <v>20</v>
      </c>
      <c r="X315" s="4"/>
      <c r="Y315" s="4" t="s">
        <v>392</v>
      </c>
      <c r="Z315" s="4" t="s">
        <v>484</v>
      </c>
    </row>
    <row r="316" spans="1:26" hidden="1" x14ac:dyDescent="0.25">
      <c r="A316" s="4" t="s">
        <v>367</v>
      </c>
      <c r="B316" s="4" t="s">
        <v>800</v>
      </c>
      <c r="C316" s="4" t="s">
        <v>395</v>
      </c>
      <c r="D316" s="9">
        <v>1</v>
      </c>
      <c r="E316" s="8">
        <f>_xlfn.XLOOKUP($A316,'SQL extract'!$B$2:$B$365,'SQL extract'!$C$2:$C$365,0)</f>
        <v>1</v>
      </c>
      <c r="F316" s="6">
        <f t="shared" si="16"/>
        <v>0</v>
      </c>
      <c r="G316" s="9">
        <v>0</v>
      </c>
      <c r="H316" s="8">
        <f>_xlfn.XLOOKUP($A316,'SQL extract'!$B$2:$B$365,'SQL extract'!$D$2:$D$365,0)</f>
        <v>0</v>
      </c>
      <c r="I316" s="10">
        <f t="shared" si="17"/>
        <v>0</v>
      </c>
      <c r="J316" s="5">
        <v>0</v>
      </c>
      <c r="K316" s="9">
        <v>4396.72</v>
      </c>
      <c r="L316" s="8">
        <f>_xlfn.XLOOKUP($A316,'SQL extract'!$B$2:$B$365,'SQL extract'!$E$2:$E$365,0)</f>
        <v>4396.72</v>
      </c>
      <c r="M316" s="10">
        <f t="shared" si="18"/>
        <v>0</v>
      </c>
      <c r="N316" s="5">
        <v>4396.72</v>
      </c>
      <c r="O316" s="9">
        <v>4396.72</v>
      </c>
      <c r="P316" s="8">
        <f>_xlfn.XLOOKUP($A316,'SQL extract'!$B$2:$B$365,'SQL extract'!$F$2:$F$365,0)</f>
        <v>4396.72</v>
      </c>
      <c r="Q316" s="10">
        <f t="shared" si="19"/>
        <v>0</v>
      </c>
      <c r="R316" s="5">
        <v>0</v>
      </c>
      <c r="S316" s="5">
        <v>100</v>
      </c>
      <c r="T316" s="5">
        <v>1</v>
      </c>
      <c r="U316" s="5"/>
      <c r="V316" s="5">
        <v>1</v>
      </c>
      <c r="W316" s="5">
        <v>-439572</v>
      </c>
      <c r="X316" s="4"/>
      <c r="Y316" s="4" t="s">
        <v>392</v>
      </c>
      <c r="Z316" s="4" t="s">
        <v>410</v>
      </c>
    </row>
    <row r="317" spans="1:26" hidden="1" x14ac:dyDescent="0.25">
      <c r="A317" s="2" t="s">
        <v>355</v>
      </c>
      <c r="B317" s="2" t="s">
        <v>801</v>
      </c>
      <c r="C317" s="2" t="s">
        <v>390</v>
      </c>
      <c r="D317" s="7">
        <v>1</v>
      </c>
      <c r="E317" s="8">
        <f>_xlfn.XLOOKUP($A317,'SQL extract'!$B$2:$B$365,'SQL extract'!$C$2:$C$365,0)</f>
        <v>1</v>
      </c>
      <c r="F317" s="6">
        <f t="shared" si="16"/>
        <v>0</v>
      </c>
      <c r="G317" s="7">
        <v>0</v>
      </c>
      <c r="H317" s="8">
        <f>_xlfn.XLOOKUP($A317,'SQL extract'!$B$2:$B$365,'SQL extract'!$D$2:$D$365,0)</f>
        <v>0</v>
      </c>
      <c r="I317" s="10">
        <f t="shared" si="17"/>
        <v>0</v>
      </c>
      <c r="J317" s="3">
        <v>0</v>
      </c>
      <c r="K317" s="7">
        <v>16754.21</v>
      </c>
      <c r="L317" s="8">
        <f>_xlfn.XLOOKUP($A317,'SQL extract'!$B$2:$B$365,'SQL extract'!$E$2:$E$365,0)</f>
        <v>16754.21</v>
      </c>
      <c r="M317" s="10">
        <f t="shared" si="18"/>
        <v>0</v>
      </c>
      <c r="N317" s="3">
        <v>16754.21</v>
      </c>
      <c r="O317" s="7">
        <v>4061.72</v>
      </c>
      <c r="P317" s="8">
        <f>_xlfn.XLOOKUP($A317,'SQL extract'!$B$2:$B$365,'SQL extract'!$F$2:$F$365,0)</f>
        <v>4061.72</v>
      </c>
      <c r="Q317" s="10">
        <f t="shared" si="19"/>
        <v>0</v>
      </c>
      <c r="R317" s="3">
        <v>-12692.49</v>
      </c>
      <c r="S317" s="3">
        <v>412.4905</v>
      </c>
      <c r="T317" s="3">
        <v>4.124905</v>
      </c>
      <c r="U317" s="3"/>
      <c r="V317" s="3">
        <v>4.125</v>
      </c>
      <c r="W317" s="3">
        <v>-406072</v>
      </c>
      <c r="X317" s="2"/>
      <c r="Y317" s="2" t="s">
        <v>453</v>
      </c>
      <c r="Z317" s="2" t="s">
        <v>410</v>
      </c>
    </row>
    <row r="318" spans="1:26" hidden="1" x14ac:dyDescent="0.25">
      <c r="A318" s="4" t="s">
        <v>277</v>
      </c>
      <c r="B318" s="4" t="s">
        <v>802</v>
      </c>
      <c r="C318" s="4" t="s">
        <v>390</v>
      </c>
      <c r="D318" s="9">
        <v>1</v>
      </c>
      <c r="E318" s="8">
        <f>_xlfn.XLOOKUP($A318,'SQL extract'!$B$2:$B$365,'SQL extract'!$C$2:$C$365,0)</f>
        <v>1</v>
      </c>
      <c r="F318" s="6">
        <f t="shared" si="16"/>
        <v>0</v>
      </c>
      <c r="G318" s="9">
        <v>0</v>
      </c>
      <c r="H318" s="8">
        <f>_xlfn.XLOOKUP($A318,'SQL extract'!$B$2:$B$365,'SQL extract'!$D$2:$D$365,0)</f>
        <v>0</v>
      </c>
      <c r="I318" s="10">
        <f t="shared" si="17"/>
        <v>0</v>
      </c>
      <c r="J318" s="5">
        <v>0</v>
      </c>
      <c r="K318" s="9">
        <v>4056.8</v>
      </c>
      <c r="L318" s="8">
        <f>_xlfn.XLOOKUP($A318,'SQL extract'!$B$2:$B$365,'SQL extract'!$E$2:$E$365,0)</f>
        <v>4056.8</v>
      </c>
      <c r="M318" s="10">
        <f t="shared" si="18"/>
        <v>0</v>
      </c>
      <c r="N318" s="5">
        <v>4056.8</v>
      </c>
      <c r="O318" s="9">
        <v>4056.8</v>
      </c>
      <c r="P318" s="8">
        <f>_xlfn.XLOOKUP($A318,'SQL extract'!$B$2:$B$365,'SQL extract'!$F$2:$F$365,0)</f>
        <v>4056.8</v>
      </c>
      <c r="Q318" s="10">
        <f t="shared" si="19"/>
        <v>0</v>
      </c>
      <c r="R318" s="5">
        <v>0</v>
      </c>
      <c r="S318" s="5">
        <v>100</v>
      </c>
      <c r="T318" s="5">
        <v>1</v>
      </c>
      <c r="U318" s="5"/>
      <c r="V318" s="5">
        <v>1</v>
      </c>
      <c r="W318" s="5">
        <v>-405580</v>
      </c>
      <c r="X318" s="4"/>
      <c r="Y318" s="4" t="s">
        <v>420</v>
      </c>
      <c r="Z318" s="4" t="s">
        <v>716</v>
      </c>
    </row>
    <row r="319" spans="1:26" hidden="1" x14ac:dyDescent="0.25">
      <c r="A319" s="4" t="s">
        <v>33</v>
      </c>
      <c r="B319" s="4" t="s">
        <v>803</v>
      </c>
      <c r="C319" s="4" t="s">
        <v>390</v>
      </c>
      <c r="D319" s="9">
        <v>5000</v>
      </c>
      <c r="E319" s="8">
        <f>_xlfn.XLOOKUP($A319,'SQL extract'!$B$2:$B$365,'SQL extract'!$C$2:$C$365,0)</f>
        <v>5000</v>
      </c>
      <c r="F319" s="6">
        <f t="shared" si="16"/>
        <v>0</v>
      </c>
      <c r="G319" s="9">
        <v>4000</v>
      </c>
      <c r="H319" s="8">
        <f>_xlfn.XLOOKUP($A319,'SQL extract'!$B$2:$B$365,'SQL extract'!$D$2:$D$365,0)</f>
        <v>4000</v>
      </c>
      <c r="I319" s="10">
        <f t="shared" si="17"/>
        <v>0</v>
      </c>
      <c r="J319" s="5">
        <v>0</v>
      </c>
      <c r="K319" s="9">
        <v>1500</v>
      </c>
      <c r="L319" s="8">
        <f>_xlfn.XLOOKUP($A319,'SQL extract'!$B$2:$B$365,'SQL extract'!$E$2:$E$365,0)</f>
        <v>1500</v>
      </c>
      <c r="M319" s="10">
        <f t="shared" si="18"/>
        <v>0</v>
      </c>
      <c r="N319" s="5">
        <v>1500</v>
      </c>
      <c r="O319" s="9">
        <v>4000</v>
      </c>
      <c r="P319" s="8">
        <f>_xlfn.XLOOKUP($A319,'SQL extract'!$B$2:$B$365,'SQL extract'!$F$2:$F$365,0)</f>
        <v>4000</v>
      </c>
      <c r="Q319" s="10">
        <f t="shared" si="19"/>
        <v>0</v>
      </c>
      <c r="R319" s="5">
        <v>0</v>
      </c>
      <c r="S319" s="5">
        <v>37.5</v>
      </c>
      <c r="T319" s="5">
        <v>1875</v>
      </c>
      <c r="U319" s="5"/>
      <c r="V319" s="5">
        <v>1875</v>
      </c>
      <c r="W319" s="5">
        <v>20</v>
      </c>
      <c r="X319" s="4" t="s">
        <v>696</v>
      </c>
      <c r="Y319" s="4" t="s">
        <v>420</v>
      </c>
      <c r="Z319" s="4" t="s">
        <v>472</v>
      </c>
    </row>
    <row r="320" spans="1:26" hidden="1" x14ac:dyDescent="0.25">
      <c r="A320" s="4" t="s">
        <v>107</v>
      </c>
      <c r="B320" s="4" t="s">
        <v>804</v>
      </c>
      <c r="C320" s="4" t="s">
        <v>390</v>
      </c>
      <c r="D320" s="9">
        <v>5000</v>
      </c>
      <c r="E320" s="8">
        <f>_xlfn.XLOOKUP($A320,'SQL extract'!$B$2:$B$365,'SQL extract'!$C$2:$C$365,0)</f>
        <v>5000</v>
      </c>
      <c r="F320" s="6">
        <f t="shared" si="16"/>
        <v>0</v>
      </c>
      <c r="G320" s="9">
        <v>4000</v>
      </c>
      <c r="H320" s="8">
        <f>_xlfn.XLOOKUP($A320,'SQL extract'!$B$2:$B$365,'SQL extract'!$D$2:$D$365,0)</f>
        <v>4000</v>
      </c>
      <c r="I320" s="10">
        <f t="shared" si="17"/>
        <v>0</v>
      </c>
      <c r="J320" s="5">
        <v>0</v>
      </c>
      <c r="K320" s="9">
        <v>2233.5100000000002</v>
      </c>
      <c r="L320" s="8">
        <f>_xlfn.XLOOKUP($A320,'SQL extract'!$B$2:$B$365,'SQL extract'!$E$2:$E$365,0)</f>
        <v>2233.5100000000002</v>
      </c>
      <c r="M320" s="10">
        <f t="shared" si="18"/>
        <v>0</v>
      </c>
      <c r="N320" s="5">
        <v>2233.5100000000002</v>
      </c>
      <c r="O320" s="9">
        <v>4000</v>
      </c>
      <c r="P320" s="8">
        <f>_xlfn.XLOOKUP($A320,'SQL extract'!$B$2:$B$365,'SQL extract'!$F$2:$F$365,0)</f>
        <v>4000</v>
      </c>
      <c r="Q320" s="10">
        <f t="shared" si="19"/>
        <v>0</v>
      </c>
      <c r="R320" s="5">
        <v>0</v>
      </c>
      <c r="S320" s="5">
        <v>55.837699999999998</v>
      </c>
      <c r="T320" s="5">
        <v>2791.8850000000002</v>
      </c>
      <c r="U320" s="5">
        <v>5000</v>
      </c>
      <c r="V320" s="5">
        <v>-2208.1149999999998</v>
      </c>
      <c r="W320" s="5">
        <v>20</v>
      </c>
      <c r="X320" s="4" t="s">
        <v>696</v>
      </c>
      <c r="Y320" s="4" t="s">
        <v>401</v>
      </c>
      <c r="Z320" s="4" t="s">
        <v>439</v>
      </c>
    </row>
    <row r="321" spans="1:26" hidden="1" x14ac:dyDescent="0.25">
      <c r="A321" s="4" t="s">
        <v>119</v>
      </c>
      <c r="B321" s="4" t="s">
        <v>805</v>
      </c>
      <c r="C321" s="4" t="s">
        <v>390</v>
      </c>
      <c r="D321" s="9">
        <v>5000</v>
      </c>
      <c r="E321" s="8">
        <f>_xlfn.XLOOKUP($A321,'SQL extract'!$B$2:$B$365,'SQL extract'!$C$2:$C$365,0)</f>
        <v>5000</v>
      </c>
      <c r="F321" s="6">
        <f t="shared" si="16"/>
        <v>0</v>
      </c>
      <c r="G321" s="9">
        <v>4000</v>
      </c>
      <c r="H321" s="8">
        <f>_xlfn.XLOOKUP($A321,'SQL extract'!$B$2:$B$365,'SQL extract'!$D$2:$D$365,0)</f>
        <v>4000</v>
      </c>
      <c r="I321" s="10">
        <f t="shared" si="17"/>
        <v>0</v>
      </c>
      <c r="J321" s="5">
        <v>0</v>
      </c>
      <c r="K321" s="9">
        <v>0</v>
      </c>
      <c r="L321" s="8">
        <f>_xlfn.XLOOKUP($A321,'SQL extract'!$B$2:$B$365,'SQL extract'!$E$2:$E$365,0)</f>
        <v>0</v>
      </c>
      <c r="M321" s="10">
        <f t="shared" si="18"/>
        <v>0</v>
      </c>
      <c r="N321" s="5">
        <v>0</v>
      </c>
      <c r="O321" s="9">
        <v>4000</v>
      </c>
      <c r="P321" s="8">
        <f>_xlfn.XLOOKUP($A321,'SQL extract'!$B$2:$B$365,'SQL extract'!$F$2:$F$365,0)</f>
        <v>4000</v>
      </c>
      <c r="Q321" s="10">
        <f t="shared" si="19"/>
        <v>0</v>
      </c>
      <c r="R321" s="5">
        <v>0</v>
      </c>
      <c r="S321" s="5">
        <v>0</v>
      </c>
      <c r="T321" s="5">
        <v>0</v>
      </c>
      <c r="U321" s="5"/>
      <c r="V321" s="5">
        <v>0</v>
      </c>
      <c r="W321" s="5">
        <v>20</v>
      </c>
      <c r="X321" s="4" t="s">
        <v>696</v>
      </c>
      <c r="Y321" s="4" t="s">
        <v>420</v>
      </c>
      <c r="Z321" s="4" t="s">
        <v>472</v>
      </c>
    </row>
    <row r="322" spans="1:26" hidden="1" x14ac:dyDescent="0.25">
      <c r="A322" s="4" t="s">
        <v>67</v>
      </c>
      <c r="B322" s="4" t="s">
        <v>806</v>
      </c>
      <c r="C322" s="4" t="s">
        <v>390</v>
      </c>
      <c r="D322" s="9">
        <v>4500</v>
      </c>
      <c r="E322" s="8">
        <f>_xlfn.XLOOKUP($A322,'SQL extract'!$B$2:$B$365,'SQL extract'!$C$2:$C$365,0)</f>
        <v>4500</v>
      </c>
      <c r="F322" s="6">
        <f t="shared" si="16"/>
        <v>0</v>
      </c>
      <c r="G322" s="9">
        <v>3825</v>
      </c>
      <c r="H322" s="8">
        <f>_xlfn.XLOOKUP($A322,'SQL extract'!$B$2:$B$365,'SQL extract'!$D$2:$D$365,0)</f>
        <v>3825</v>
      </c>
      <c r="I322" s="10">
        <f t="shared" si="17"/>
        <v>0</v>
      </c>
      <c r="J322" s="5">
        <v>0</v>
      </c>
      <c r="K322" s="9">
        <v>0</v>
      </c>
      <c r="L322" s="8">
        <f>_xlfn.XLOOKUP($A322,'SQL extract'!$B$2:$B$365,'SQL extract'!$E$2:$E$365,0)</f>
        <v>0</v>
      </c>
      <c r="M322" s="10">
        <f t="shared" si="18"/>
        <v>0</v>
      </c>
      <c r="N322" s="5">
        <v>0</v>
      </c>
      <c r="O322" s="9">
        <v>3825</v>
      </c>
      <c r="P322" s="8">
        <f>_xlfn.XLOOKUP($A322,'SQL extract'!$B$2:$B$365,'SQL extract'!$F$2:$F$365,0)</f>
        <v>3825</v>
      </c>
      <c r="Q322" s="10">
        <f t="shared" si="19"/>
        <v>0</v>
      </c>
      <c r="R322" s="5">
        <v>0</v>
      </c>
      <c r="S322" s="5">
        <v>0</v>
      </c>
      <c r="T322" s="5">
        <v>0</v>
      </c>
      <c r="U322" s="5">
        <v>4500</v>
      </c>
      <c r="V322" s="5">
        <v>-4500</v>
      </c>
      <c r="W322" s="5">
        <v>15</v>
      </c>
      <c r="X322" s="4"/>
      <c r="Y322" s="4" t="s">
        <v>420</v>
      </c>
      <c r="Z322" s="4" t="s">
        <v>456</v>
      </c>
    </row>
    <row r="323" spans="1:26" hidden="1" x14ac:dyDescent="0.25">
      <c r="A323" s="4" t="s">
        <v>239</v>
      </c>
      <c r="B323" s="4" t="s">
        <v>807</v>
      </c>
      <c r="C323" s="4" t="s">
        <v>390</v>
      </c>
      <c r="D323" s="9">
        <v>7500</v>
      </c>
      <c r="E323" s="8">
        <f>_xlfn.XLOOKUP($A323,'SQL extract'!$B$2:$B$365,'SQL extract'!$C$2:$C$365,0)</f>
        <v>7500</v>
      </c>
      <c r="F323" s="6">
        <f t="shared" ref="F323:F365" si="20">+D323-E323</f>
        <v>0</v>
      </c>
      <c r="G323" s="9">
        <v>2957.3</v>
      </c>
      <c r="H323" s="8">
        <f>_xlfn.XLOOKUP($A323,'SQL extract'!$B$2:$B$365,'SQL extract'!$D$2:$D$365,0)</f>
        <v>2957.3</v>
      </c>
      <c r="I323" s="10">
        <f t="shared" ref="I323:I365" si="21">+G323-H323</f>
        <v>0</v>
      </c>
      <c r="J323" s="5">
        <v>2957.3</v>
      </c>
      <c r="K323" s="9">
        <v>3224.1</v>
      </c>
      <c r="L323" s="8">
        <f>_xlfn.XLOOKUP($A323,'SQL extract'!$B$2:$B$365,'SQL extract'!$E$2:$E$365,0)</f>
        <v>3224.1</v>
      </c>
      <c r="M323" s="10">
        <f t="shared" ref="M323:M365" si="22">+K323-L323</f>
        <v>0</v>
      </c>
      <c r="N323" s="5">
        <v>3224.1</v>
      </c>
      <c r="O323" s="9">
        <v>3724.1</v>
      </c>
      <c r="P323" s="8">
        <f>_xlfn.XLOOKUP($A323,'SQL extract'!$B$2:$B$365,'SQL extract'!$F$2:$F$365,0)</f>
        <v>3724.1</v>
      </c>
      <c r="Q323" s="10">
        <f t="shared" ref="Q323:Q365" si="23">+O323-P323</f>
        <v>0</v>
      </c>
      <c r="R323" s="5">
        <v>500</v>
      </c>
      <c r="S323" s="5">
        <v>86.573899999999995</v>
      </c>
      <c r="T323" s="5">
        <v>6493.0424999999996</v>
      </c>
      <c r="U323" s="5">
        <v>7500</v>
      </c>
      <c r="V323" s="5">
        <v>-1006.958</v>
      </c>
      <c r="W323" s="5">
        <v>50.345300000000002</v>
      </c>
      <c r="X323" s="4" t="s">
        <v>696</v>
      </c>
      <c r="Y323" s="4" t="s">
        <v>781</v>
      </c>
      <c r="Z323" s="4" t="s">
        <v>472</v>
      </c>
    </row>
    <row r="324" spans="1:26" hidden="1" x14ac:dyDescent="0.25">
      <c r="A324" s="4" t="s">
        <v>115</v>
      </c>
      <c r="B324" s="4" t="s">
        <v>808</v>
      </c>
      <c r="C324" s="4" t="s">
        <v>390</v>
      </c>
      <c r="D324" s="9">
        <v>5000</v>
      </c>
      <c r="E324" s="8">
        <f>_xlfn.XLOOKUP($A324,'SQL extract'!$B$2:$B$365,'SQL extract'!$C$2:$C$365,0)</f>
        <v>5000</v>
      </c>
      <c r="F324" s="6">
        <f t="shared" si="20"/>
        <v>0</v>
      </c>
      <c r="G324" s="9">
        <v>3525.71</v>
      </c>
      <c r="H324" s="8">
        <f>_xlfn.XLOOKUP($A324,'SQL extract'!$B$2:$B$365,'SQL extract'!$D$2:$D$365,0)</f>
        <v>3525.71</v>
      </c>
      <c r="I324" s="10">
        <f t="shared" si="21"/>
        <v>0</v>
      </c>
      <c r="J324" s="5">
        <v>3525.71</v>
      </c>
      <c r="K324" s="9">
        <v>3525.71</v>
      </c>
      <c r="L324" s="8">
        <f>_xlfn.XLOOKUP($A324,'SQL extract'!$B$2:$B$365,'SQL extract'!$E$2:$E$365,0)</f>
        <v>3525.71</v>
      </c>
      <c r="M324" s="10">
        <f t="shared" si="22"/>
        <v>0</v>
      </c>
      <c r="N324" s="5">
        <v>3525.71</v>
      </c>
      <c r="O324" s="9">
        <v>3525.71</v>
      </c>
      <c r="P324" s="8">
        <f>_xlfn.XLOOKUP($A324,'SQL extract'!$B$2:$B$365,'SQL extract'!$F$2:$F$365,0)</f>
        <v>3525.71</v>
      </c>
      <c r="Q324" s="10">
        <f t="shared" si="23"/>
        <v>0</v>
      </c>
      <c r="R324" s="5">
        <v>0</v>
      </c>
      <c r="S324" s="5">
        <v>100</v>
      </c>
      <c r="T324" s="5">
        <v>5000</v>
      </c>
      <c r="U324" s="5">
        <v>5000</v>
      </c>
      <c r="V324" s="5">
        <v>0</v>
      </c>
      <c r="W324" s="5">
        <v>29.485800000000001</v>
      </c>
      <c r="X324" s="4" t="s">
        <v>696</v>
      </c>
      <c r="Y324" s="4" t="s">
        <v>420</v>
      </c>
      <c r="Z324" s="4" t="s">
        <v>472</v>
      </c>
    </row>
    <row r="325" spans="1:26" hidden="1" x14ac:dyDescent="0.25">
      <c r="A325" s="4" t="s">
        <v>55</v>
      </c>
      <c r="B325" s="4" t="s">
        <v>809</v>
      </c>
      <c r="C325" s="4" t="s">
        <v>390</v>
      </c>
      <c r="D325" s="9">
        <v>1</v>
      </c>
      <c r="E325" s="8">
        <f>_xlfn.XLOOKUP($A325,'SQL extract'!$B$2:$B$365,'SQL extract'!$C$2:$C$365,0)</f>
        <v>1</v>
      </c>
      <c r="F325" s="6">
        <f t="shared" si="20"/>
        <v>0</v>
      </c>
      <c r="G325" s="9">
        <v>0</v>
      </c>
      <c r="H325" s="8">
        <f>_xlfn.XLOOKUP($A325,'SQL extract'!$B$2:$B$365,'SQL extract'!$D$2:$D$365,0)</f>
        <v>0</v>
      </c>
      <c r="I325" s="10">
        <f t="shared" si="21"/>
        <v>0</v>
      </c>
      <c r="J325" s="5">
        <v>0</v>
      </c>
      <c r="K325" s="9">
        <v>3204</v>
      </c>
      <c r="L325" s="8">
        <f>_xlfn.XLOOKUP($A325,'SQL extract'!$B$2:$B$365,'SQL extract'!$E$2:$E$365,0)</f>
        <v>3204</v>
      </c>
      <c r="M325" s="10">
        <f t="shared" si="22"/>
        <v>0</v>
      </c>
      <c r="N325" s="5">
        <v>3204</v>
      </c>
      <c r="O325" s="9">
        <v>3500</v>
      </c>
      <c r="P325" s="8">
        <f>_xlfn.XLOOKUP($A325,'SQL extract'!$B$2:$B$365,'SQL extract'!$F$2:$F$365,0)</f>
        <v>3500</v>
      </c>
      <c r="Q325" s="10">
        <f t="shared" si="23"/>
        <v>0</v>
      </c>
      <c r="R325" s="5">
        <v>296</v>
      </c>
      <c r="S325" s="5">
        <v>91.5428</v>
      </c>
      <c r="T325" s="5">
        <v>0.91542800000000002</v>
      </c>
      <c r="U325" s="5"/>
      <c r="V325" s="5">
        <v>0.91500000000000004</v>
      </c>
      <c r="W325" s="5">
        <v>-349900</v>
      </c>
      <c r="X325" s="4"/>
      <c r="Y325" s="4" t="s">
        <v>420</v>
      </c>
      <c r="Z325" s="4" t="s">
        <v>410</v>
      </c>
    </row>
    <row r="326" spans="1:26" hidden="1" x14ac:dyDescent="0.25">
      <c r="A326" s="4" t="s">
        <v>264</v>
      </c>
      <c r="B326" s="4" t="s">
        <v>510</v>
      </c>
      <c r="C326" s="4" t="s">
        <v>390</v>
      </c>
      <c r="D326" s="9">
        <v>1</v>
      </c>
      <c r="E326" s="8">
        <f>_xlfn.XLOOKUP($A326,'SQL extract'!$B$2:$B$365,'SQL extract'!$C$2:$C$365,0)</f>
        <v>1</v>
      </c>
      <c r="F326" s="6">
        <f t="shared" si="20"/>
        <v>0</v>
      </c>
      <c r="G326" s="9">
        <v>0</v>
      </c>
      <c r="H326" s="8">
        <f>_xlfn.XLOOKUP($A326,'SQL extract'!$B$2:$B$365,'SQL extract'!$D$2:$D$365,0)</f>
        <v>0</v>
      </c>
      <c r="I326" s="10">
        <f t="shared" si="21"/>
        <v>0</v>
      </c>
      <c r="J326" s="5">
        <v>0</v>
      </c>
      <c r="K326" s="9">
        <v>3500</v>
      </c>
      <c r="L326" s="8">
        <f>_xlfn.XLOOKUP($A326,'SQL extract'!$B$2:$B$365,'SQL extract'!$E$2:$E$365,0)</f>
        <v>3500</v>
      </c>
      <c r="M326" s="10">
        <f t="shared" si="22"/>
        <v>0</v>
      </c>
      <c r="N326" s="5">
        <v>3500</v>
      </c>
      <c r="O326" s="9">
        <v>3500</v>
      </c>
      <c r="P326" s="8">
        <f>_xlfn.XLOOKUP($A326,'SQL extract'!$B$2:$B$365,'SQL extract'!$F$2:$F$365,0)</f>
        <v>3500</v>
      </c>
      <c r="Q326" s="10">
        <f t="shared" si="23"/>
        <v>0</v>
      </c>
      <c r="R326" s="5">
        <v>0</v>
      </c>
      <c r="S326" s="5">
        <v>100</v>
      </c>
      <c r="T326" s="5">
        <v>1</v>
      </c>
      <c r="U326" s="5"/>
      <c r="V326" s="5">
        <v>1</v>
      </c>
      <c r="W326" s="5">
        <v>-349900</v>
      </c>
      <c r="X326" s="4"/>
      <c r="Y326" s="4" t="s">
        <v>420</v>
      </c>
      <c r="Z326" s="4" t="s">
        <v>716</v>
      </c>
    </row>
    <row r="327" spans="1:26" hidden="1" x14ac:dyDescent="0.25">
      <c r="A327" s="4" t="s">
        <v>201</v>
      </c>
      <c r="B327" s="4" t="s">
        <v>810</v>
      </c>
      <c r="C327" s="4" t="s">
        <v>390</v>
      </c>
      <c r="D327" s="9">
        <v>1</v>
      </c>
      <c r="E327" s="8">
        <f>_xlfn.XLOOKUP($A327,'SQL extract'!$B$2:$B$365,'SQL extract'!$C$2:$C$365,0)</f>
        <v>1</v>
      </c>
      <c r="F327" s="6">
        <f t="shared" si="20"/>
        <v>0</v>
      </c>
      <c r="G327" s="9">
        <v>511.82</v>
      </c>
      <c r="H327" s="8">
        <f>_xlfn.XLOOKUP($A327,'SQL extract'!$B$2:$B$365,'SQL extract'!$D$2:$D$365,0)</f>
        <v>511.82</v>
      </c>
      <c r="I327" s="10">
        <f t="shared" si="21"/>
        <v>0</v>
      </c>
      <c r="J327" s="5">
        <v>511.82</v>
      </c>
      <c r="K327" s="9">
        <v>3361.26</v>
      </c>
      <c r="L327" s="8">
        <f>_xlfn.XLOOKUP($A327,'SQL extract'!$B$2:$B$365,'SQL extract'!$E$2:$E$365,0)</f>
        <v>3361.26</v>
      </c>
      <c r="M327" s="10">
        <f t="shared" si="22"/>
        <v>0</v>
      </c>
      <c r="N327" s="5">
        <v>3361.26</v>
      </c>
      <c r="O327" s="9">
        <v>3361.26</v>
      </c>
      <c r="P327" s="8">
        <f>_xlfn.XLOOKUP($A327,'SQL extract'!$B$2:$B$365,'SQL extract'!$F$2:$F$365,0)</f>
        <v>3361.26</v>
      </c>
      <c r="Q327" s="10">
        <f t="shared" si="23"/>
        <v>0</v>
      </c>
      <c r="R327" s="5">
        <v>0</v>
      </c>
      <c r="S327" s="5">
        <v>100</v>
      </c>
      <c r="T327" s="5">
        <v>1</v>
      </c>
      <c r="U327" s="5"/>
      <c r="V327" s="5">
        <v>1</v>
      </c>
      <c r="W327" s="5">
        <v>-336026</v>
      </c>
      <c r="X327" s="4" t="s">
        <v>696</v>
      </c>
      <c r="Y327" s="4" t="s">
        <v>420</v>
      </c>
      <c r="Z327" s="4" t="s">
        <v>410</v>
      </c>
    </row>
    <row r="328" spans="1:26" hidden="1" x14ac:dyDescent="0.25">
      <c r="A328" s="4" t="s">
        <v>41</v>
      </c>
      <c r="B328" s="4" t="s">
        <v>811</v>
      </c>
      <c r="C328" s="4" t="s">
        <v>390</v>
      </c>
      <c r="D328" s="9">
        <v>1</v>
      </c>
      <c r="E328" s="8">
        <f>_xlfn.XLOOKUP($A328,'SQL extract'!$B$2:$B$365,'SQL extract'!$C$2:$C$365,0)</f>
        <v>1</v>
      </c>
      <c r="F328" s="6">
        <f t="shared" si="20"/>
        <v>0</v>
      </c>
      <c r="G328" s="9">
        <v>2637.38</v>
      </c>
      <c r="H328" s="8">
        <f>_xlfn.XLOOKUP($A328,'SQL extract'!$B$2:$B$365,'SQL extract'!$D$2:$D$365,0)</f>
        <v>2637.38</v>
      </c>
      <c r="I328" s="10">
        <f t="shared" si="21"/>
        <v>0</v>
      </c>
      <c r="J328" s="5">
        <v>2637.38</v>
      </c>
      <c r="K328" s="9">
        <v>3304.38</v>
      </c>
      <c r="L328" s="8">
        <f>_xlfn.XLOOKUP($A328,'SQL extract'!$B$2:$B$365,'SQL extract'!$E$2:$E$365,0)</f>
        <v>3304.38</v>
      </c>
      <c r="M328" s="10">
        <f t="shared" si="22"/>
        <v>0</v>
      </c>
      <c r="N328" s="5">
        <v>3304.38</v>
      </c>
      <c r="O328" s="9">
        <v>3304.38</v>
      </c>
      <c r="P328" s="8">
        <f>_xlfn.XLOOKUP($A328,'SQL extract'!$B$2:$B$365,'SQL extract'!$F$2:$F$365,0)</f>
        <v>3304.38</v>
      </c>
      <c r="Q328" s="10">
        <f t="shared" si="23"/>
        <v>0</v>
      </c>
      <c r="R328" s="5">
        <v>0</v>
      </c>
      <c r="S328" s="5">
        <v>100</v>
      </c>
      <c r="T328" s="5">
        <v>1</v>
      </c>
      <c r="U328" s="5"/>
      <c r="V328" s="5">
        <v>1</v>
      </c>
      <c r="W328" s="5">
        <v>-330338</v>
      </c>
      <c r="X328" s="4" t="s">
        <v>391</v>
      </c>
      <c r="Y328" s="4" t="s">
        <v>420</v>
      </c>
      <c r="Z328" s="4" t="s">
        <v>456</v>
      </c>
    </row>
    <row r="329" spans="1:26" hidden="1" x14ac:dyDescent="0.25">
      <c r="A329" s="4" t="s">
        <v>237</v>
      </c>
      <c r="B329" s="4" t="s">
        <v>812</v>
      </c>
      <c r="C329" s="4" t="s">
        <v>390</v>
      </c>
      <c r="D329" s="9">
        <v>1</v>
      </c>
      <c r="E329" s="8">
        <f>_xlfn.XLOOKUP($A329,'SQL extract'!$B$2:$B$365,'SQL extract'!$C$2:$C$365,0)</f>
        <v>1</v>
      </c>
      <c r="F329" s="6">
        <f t="shared" si="20"/>
        <v>0</v>
      </c>
      <c r="G329" s="9">
        <v>0</v>
      </c>
      <c r="H329" s="8">
        <f>_xlfn.XLOOKUP($A329,'SQL extract'!$B$2:$B$365,'SQL extract'!$D$2:$D$365,0)</f>
        <v>0</v>
      </c>
      <c r="I329" s="10">
        <f t="shared" si="21"/>
        <v>0</v>
      </c>
      <c r="J329" s="5">
        <v>0</v>
      </c>
      <c r="K329" s="9">
        <v>3103.49</v>
      </c>
      <c r="L329" s="8">
        <f>_xlfn.XLOOKUP($A329,'SQL extract'!$B$2:$B$365,'SQL extract'!$E$2:$E$365,0)</f>
        <v>3103.49</v>
      </c>
      <c r="M329" s="10">
        <f t="shared" si="22"/>
        <v>0</v>
      </c>
      <c r="N329" s="5">
        <v>3103.49</v>
      </c>
      <c r="O329" s="9">
        <v>3103.49</v>
      </c>
      <c r="P329" s="8">
        <f>_xlfn.XLOOKUP($A329,'SQL extract'!$B$2:$B$365,'SQL extract'!$F$2:$F$365,0)</f>
        <v>3103.49</v>
      </c>
      <c r="Q329" s="10">
        <f t="shared" si="23"/>
        <v>0</v>
      </c>
      <c r="R329" s="5">
        <v>0</v>
      </c>
      <c r="S329" s="5">
        <v>100</v>
      </c>
      <c r="T329" s="5">
        <v>1</v>
      </c>
      <c r="U329" s="5"/>
      <c r="V329" s="5">
        <v>1</v>
      </c>
      <c r="W329" s="5">
        <v>-310249</v>
      </c>
      <c r="X329" s="4"/>
      <c r="Y329" s="4" t="s">
        <v>420</v>
      </c>
      <c r="Z329" s="4" t="s">
        <v>763</v>
      </c>
    </row>
    <row r="330" spans="1:26" hidden="1" x14ac:dyDescent="0.25">
      <c r="A330" s="4" t="s">
        <v>213</v>
      </c>
      <c r="B330" s="4" t="s">
        <v>813</v>
      </c>
      <c r="C330" s="4" t="s">
        <v>390</v>
      </c>
      <c r="D330" s="9">
        <v>1</v>
      </c>
      <c r="E330" s="8">
        <f>_xlfn.XLOOKUP($A330,'SQL extract'!$B$2:$B$365,'SQL extract'!$C$2:$C$365,0)</f>
        <v>1</v>
      </c>
      <c r="F330" s="6">
        <f t="shared" si="20"/>
        <v>0</v>
      </c>
      <c r="G330" s="9">
        <v>0</v>
      </c>
      <c r="H330" s="8">
        <f>_xlfn.XLOOKUP($A330,'SQL extract'!$B$2:$B$365,'SQL extract'!$D$2:$D$365,0)</f>
        <v>0</v>
      </c>
      <c r="I330" s="10">
        <f t="shared" si="21"/>
        <v>0</v>
      </c>
      <c r="J330" s="5">
        <v>0</v>
      </c>
      <c r="K330" s="9">
        <v>1643.99</v>
      </c>
      <c r="L330" s="8">
        <f>_xlfn.XLOOKUP($A330,'SQL extract'!$B$2:$B$365,'SQL extract'!$E$2:$E$365,0)</f>
        <v>1643.99</v>
      </c>
      <c r="M330" s="10">
        <f t="shared" si="22"/>
        <v>0</v>
      </c>
      <c r="N330" s="5">
        <v>1643.99</v>
      </c>
      <c r="O330" s="9">
        <v>2946.95</v>
      </c>
      <c r="P330" s="8">
        <f>_xlfn.XLOOKUP($A330,'SQL extract'!$B$2:$B$365,'SQL extract'!$F$2:$F$365,0)</f>
        <v>2946.95</v>
      </c>
      <c r="Q330" s="10">
        <f t="shared" si="23"/>
        <v>0</v>
      </c>
      <c r="R330" s="5">
        <v>1302.96</v>
      </c>
      <c r="S330" s="5">
        <v>55.786099999999998</v>
      </c>
      <c r="T330" s="5">
        <v>0.55786100000000005</v>
      </c>
      <c r="U330" s="5"/>
      <c r="V330" s="5">
        <v>0.55800000000000005</v>
      </c>
      <c r="W330" s="5">
        <v>-294595</v>
      </c>
      <c r="X330" s="4"/>
      <c r="Y330" s="4" t="s">
        <v>420</v>
      </c>
      <c r="Z330" s="4" t="s">
        <v>410</v>
      </c>
    </row>
    <row r="331" spans="1:26" hidden="1" x14ac:dyDescent="0.25">
      <c r="A331" s="4" t="s">
        <v>144</v>
      </c>
      <c r="B331" s="4" t="s">
        <v>814</v>
      </c>
      <c r="C331" s="4" t="s">
        <v>390</v>
      </c>
      <c r="D331" s="9">
        <v>1</v>
      </c>
      <c r="E331" s="8">
        <f>_xlfn.XLOOKUP($A331,'SQL extract'!$B$2:$B$365,'SQL extract'!$C$2:$C$365,0)</f>
        <v>1</v>
      </c>
      <c r="F331" s="6">
        <f t="shared" si="20"/>
        <v>0</v>
      </c>
      <c r="G331" s="9">
        <v>0.25</v>
      </c>
      <c r="H331" s="8">
        <f>_xlfn.XLOOKUP($A331,'SQL extract'!$B$2:$B$365,'SQL extract'!$D$2:$D$365,0)</f>
        <v>0.25</v>
      </c>
      <c r="I331" s="10">
        <f t="shared" si="21"/>
        <v>0</v>
      </c>
      <c r="J331" s="5">
        <v>0</v>
      </c>
      <c r="K331" s="9">
        <v>2852.25</v>
      </c>
      <c r="L331" s="8">
        <f>_xlfn.XLOOKUP($A331,'SQL extract'!$B$2:$B$365,'SQL extract'!$E$2:$E$365,0)</f>
        <v>2852.25</v>
      </c>
      <c r="M331" s="10">
        <f t="shared" si="22"/>
        <v>0</v>
      </c>
      <c r="N331" s="5">
        <v>2852.25</v>
      </c>
      <c r="O331" s="9">
        <v>2852.25</v>
      </c>
      <c r="P331" s="8">
        <f>_xlfn.XLOOKUP($A331,'SQL extract'!$B$2:$B$365,'SQL extract'!$F$2:$F$365,0)</f>
        <v>2852.25</v>
      </c>
      <c r="Q331" s="10">
        <f t="shared" si="23"/>
        <v>0</v>
      </c>
      <c r="R331" s="5">
        <v>0</v>
      </c>
      <c r="S331" s="5">
        <v>100</v>
      </c>
      <c r="T331" s="5">
        <v>1</v>
      </c>
      <c r="U331" s="5"/>
      <c r="V331" s="5">
        <v>1</v>
      </c>
      <c r="W331" s="5">
        <v>-285125</v>
      </c>
      <c r="X331" s="4"/>
      <c r="Y331" s="4" t="s">
        <v>420</v>
      </c>
      <c r="Z331" s="4" t="s">
        <v>410</v>
      </c>
    </row>
    <row r="332" spans="1:26" hidden="1" x14ac:dyDescent="0.25">
      <c r="A332" s="4" t="s">
        <v>279</v>
      </c>
      <c r="B332" s="4" t="s">
        <v>815</v>
      </c>
      <c r="C332" s="4" t="s">
        <v>390</v>
      </c>
      <c r="D332" s="9">
        <v>1</v>
      </c>
      <c r="E332" s="8">
        <f>_xlfn.XLOOKUP($A332,'SQL extract'!$B$2:$B$365,'SQL extract'!$C$2:$C$365,0)</f>
        <v>1</v>
      </c>
      <c r="F332" s="6">
        <f t="shared" si="20"/>
        <v>0</v>
      </c>
      <c r="G332" s="9">
        <v>1</v>
      </c>
      <c r="H332" s="8">
        <f>_xlfn.XLOOKUP($A332,'SQL extract'!$B$2:$B$365,'SQL extract'!$D$2:$D$365,0)</f>
        <v>1</v>
      </c>
      <c r="I332" s="10">
        <f t="shared" si="21"/>
        <v>0</v>
      </c>
      <c r="J332" s="5">
        <v>0</v>
      </c>
      <c r="K332" s="9">
        <v>2596.54</v>
      </c>
      <c r="L332" s="8">
        <f>_xlfn.XLOOKUP($A332,'SQL extract'!$B$2:$B$365,'SQL extract'!$E$2:$E$365,0)</f>
        <v>2596.54</v>
      </c>
      <c r="M332" s="10">
        <f t="shared" si="22"/>
        <v>0</v>
      </c>
      <c r="N332" s="5">
        <v>2596.54</v>
      </c>
      <c r="O332" s="9">
        <v>2596.54</v>
      </c>
      <c r="P332" s="8">
        <f>_xlfn.XLOOKUP($A332,'SQL extract'!$B$2:$B$365,'SQL extract'!$F$2:$F$365,0)</f>
        <v>2596.54</v>
      </c>
      <c r="Q332" s="10">
        <f t="shared" si="23"/>
        <v>0</v>
      </c>
      <c r="R332" s="5">
        <v>0</v>
      </c>
      <c r="S332" s="5">
        <v>100</v>
      </c>
      <c r="T332" s="5">
        <v>1</v>
      </c>
      <c r="U332" s="5"/>
      <c r="V332" s="5">
        <v>1</v>
      </c>
      <c r="W332" s="5">
        <v>-259554</v>
      </c>
      <c r="X332" s="4"/>
      <c r="Y332" s="4" t="s">
        <v>420</v>
      </c>
      <c r="Z332" s="4" t="s">
        <v>454</v>
      </c>
    </row>
    <row r="333" spans="1:26" hidden="1" x14ac:dyDescent="0.25">
      <c r="A333" s="4" t="s">
        <v>293</v>
      </c>
      <c r="B333" s="4" t="s">
        <v>816</v>
      </c>
      <c r="C333" s="4" t="s">
        <v>390</v>
      </c>
      <c r="D333" s="9">
        <v>1</v>
      </c>
      <c r="E333" s="8">
        <f>_xlfn.XLOOKUP($A333,'SQL extract'!$B$2:$B$365,'SQL extract'!$C$2:$C$365,0)</f>
        <v>1</v>
      </c>
      <c r="F333" s="6">
        <f t="shared" si="20"/>
        <v>0</v>
      </c>
      <c r="G333" s="9">
        <v>0</v>
      </c>
      <c r="H333" s="8">
        <f>_xlfn.XLOOKUP($A333,'SQL extract'!$B$2:$B$365,'SQL extract'!$D$2:$D$365,0)</f>
        <v>0</v>
      </c>
      <c r="I333" s="10">
        <f t="shared" si="21"/>
        <v>0</v>
      </c>
      <c r="J333" s="5">
        <v>0</v>
      </c>
      <c r="K333" s="9">
        <v>2099.6799999999998</v>
      </c>
      <c r="L333" s="8">
        <f>_xlfn.XLOOKUP($A333,'SQL extract'!$B$2:$B$365,'SQL extract'!$E$2:$E$365,0)</f>
        <v>2099.6799999999998</v>
      </c>
      <c r="M333" s="10">
        <f t="shared" si="22"/>
        <v>0</v>
      </c>
      <c r="N333" s="5">
        <v>2099.6799999999998</v>
      </c>
      <c r="O333" s="9">
        <v>2099.6799999999998</v>
      </c>
      <c r="P333" s="8">
        <f>_xlfn.XLOOKUP($A333,'SQL extract'!$B$2:$B$365,'SQL extract'!$F$2:$F$365,0)</f>
        <v>2099.6799999999998</v>
      </c>
      <c r="Q333" s="10">
        <f t="shared" si="23"/>
        <v>0</v>
      </c>
      <c r="R333" s="5">
        <v>0</v>
      </c>
      <c r="S333" s="5">
        <v>100</v>
      </c>
      <c r="T333" s="5">
        <v>1</v>
      </c>
      <c r="U333" s="5"/>
      <c r="V333" s="5">
        <v>1</v>
      </c>
      <c r="W333" s="5">
        <v>-209868</v>
      </c>
      <c r="X333" s="4"/>
      <c r="Y333" s="4" t="s">
        <v>420</v>
      </c>
      <c r="Z333" s="4" t="s">
        <v>456</v>
      </c>
    </row>
    <row r="334" spans="1:26" hidden="1" x14ac:dyDescent="0.25">
      <c r="A334" s="4" t="s">
        <v>170</v>
      </c>
      <c r="B334" s="4" t="s">
        <v>817</v>
      </c>
      <c r="C334" s="4" t="s">
        <v>390</v>
      </c>
      <c r="D334" s="9">
        <v>1</v>
      </c>
      <c r="E334" s="8">
        <f>_xlfn.XLOOKUP($A334,'SQL extract'!$B$2:$B$365,'SQL extract'!$C$2:$C$365,0)</f>
        <v>1</v>
      </c>
      <c r="F334" s="6">
        <f t="shared" si="20"/>
        <v>0</v>
      </c>
      <c r="G334" s="9">
        <v>0</v>
      </c>
      <c r="H334" s="8">
        <f>_xlfn.XLOOKUP($A334,'SQL extract'!$B$2:$B$365,'SQL extract'!$D$2:$D$365,0)</f>
        <v>0</v>
      </c>
      <c r="I334" s="10">
        <f t="shared" si="21"/>
        <v>0</v>
      </c>
      <c r="J334" s="5">
        <v>261.25</v>
      </c>
      <c r="K334" s="9">
        <v>2002.24</v>
      </c>
      <c r="L334" s="8">
        <f>_xlfn.XLOOKUP($A334,'SQL extract'!$B$2:$B$365,'SQL extract'!$E$2:$E$365,0)</f>
        <v>2002.24</v>
      </c>
      <c r="M334" s="10">
        <f t="shared" si="22"/>
        <v>0</v>
      </c>
      <c r="N334" s="5">
        <v>2002.24</v>
      </c>
      <c r="O334" s="9">
        <v>2002.24</v>
      </c>
      <c r="P334" s="8">
        <f>_xlfn.XLOOKUP($A334,'SQL extract'!$B$2:$B$365,'SQL extract'!$F$2:$F$365,0)</f>
        <v>2002.24</v>
      </c>
      <c r="Q334" s="10">
        <f t="shared" si="23"/>
        <v>0</v>
      </c>
      <c r="R334" s="5">
        <v>0</v>
      </c>
      <c r="S334" s="5">
        <v>100</v>
      </c>
      <c r="T334" s="5">
        <v>1</v>
      </c>
      <c r="U334" s="5"/>
      <c r="V334" s="5">
        <v>1</v>
      </c>
      <c r="W334" s="5">
        <v>-200124</v>
      </c>
      <c r="X334" s="4"/>
      <c r="Y334" s="4" t="s">
        <v>420</v>
      </c>
      <c r="Z334" s="4" t="s">
        <v>410</v>
      </c>
    </row>
    <row r="335" spans="1:26" hidden="1" x14ac:dyDescent="0.25">
      <c r="A335" s="4" t="s">
        <v>8</v>
      </c>
      <c r="B335" s="4" t="s">
        <v>818</v>
      </c>
      <c r="C335" s="4" t="s">
        <v>395</v>
      </c>
      <c r="D335" s="9">
        <v>1</v>
      </c>
      <c r="E335" s="8">
        <f>_xlfn.XLOOKUP($A335,'SQL extract'!$B$2:$B$365,'SQL extract'!$C$2:$C$365,0)</f>
        <v>1</v>
      </c>
      <c r="F335" s="6">
        <f t="shared" si="20"/>
        <v>0</v>
      </c>
      <c r="G335" s="9">
        <v>0</v>
      </c>
      <c r="H335" s="8">
        <f>_xlfn.XLOOKUP($A335,'SQL extract'!$B$2:$B$365,'SQL extract'!$D$2:$D$365,0)</f>
        <v>0</v>
      </c>
      <c r="I335" s="10">
        <f t="shared" si="21"/>
        <v>0</v>
      </c>
      <c r="J335" s="5">
        <v>0</v>
      </c>
      <c r="K335" s="9">
        <v>1982.86</v>
      </c>
      <c r="L335" s="8">
        <f>_xlfn.XLOOKUP($A335,'SQL extract'!$B$2:$B$365,'SQL extract'!$E$2:$E$365,0)</f>
        <v>1982.86</v>
      </c>
      <c r="M335" s="10">
        <f t="shared" si="22"/>
        <v>0</v>
      </c>
      <c r="N335" s="5">
        <v>1982.86</v>
      </c>
      <c r="O335" s="9">
        <v>1982.86</v>
      </c>
      <c r="P335" s="8">
        <f>_xlfn.XLOOKUP($A335,'SQL extract'!$B$2:$B$365,'SQL extract'!$F$2:$F$365,0)</f>
        <v>1982.86</v>
      </c>
      <c r="Q335" s="10">
        <f t="shared" si="23"/>
        <v>0</v>
      </c>
      <c r="R335" s="5">
        <v>0</v>
      </c>
      <c r="S335" s="5">
        <v>100</v>
      </c>
      <c r="T335" s="5">
        <v>1</v>
      </c>
      <c r="U335" s="5"/>
      <c r="V335" s="5">
        <v>1</v>
      </c>
      <c r="W335" s="5">
        <v>-198186</v>
      </c>
      <c r="X335" s="4"/>
      <c r="Y335" s="4" t="s">
        <v>405</v>
      </c>
      <c r="Z335" s="4" t="s">
        <v>819</v>
      </c>
    </row>
    <row r="336" spans="1:26" hidden="1" x14ac:dyDescent="0.25">
      <c r="A336" s="4" t="s">
        <v>73</v>
      </c>
      <c r="B336" s="4" t="s">
        <v>820</v>
      </c>
      <c r="C336" s="4" t="s">
        <v>444</v>
      </c>
      <c r="D336" s="9">
        <v>1</v>
      </c>
      <c r="E336" s="8">
        <f>_xlfn.XLOOKUP($A336,'SQL extract'!$B$2:$B$365,'SQL extract'!$C$2:$C$365,0)</f>
        <v>1</v>
      </c>
      <c r="F336" s="6">
        <f t="shared" si="20"/>
        <v>0</v>
      </c>
      <c r="G336" s="9">
        <v>0.85</v>
      </c>
      <c r="H336" s="8">
        <f>_xlfn.XLOOKUP($A336,'SQL extract'!$B$2:$B$365,'SQL extract'!$D$2:$D$365,0)</f>
        <v>0.85</v>
      </c>
      <c r="I336" s="10">
        <f t="shared" si="21"/>
        <v>0</v>
      </c>
      <c r="J336" s="5">
        <v>0</v>
      </c>
      <c r="K336" s="9">
        <v>1950.85</v>
      </c>
      <c r="L336" s="8">
        <f>_xlfn.XLOOKUP($A336,'SQL extract'!$B$2:$B$365,'SQL extract'!$E$2:$E$365,0)</f>
        <v>1950.85</v>
      </c>
      <c r="M336" s="10">
        <f t="shared" si="22"/>
        <v>0</v>
      </c>
      <c r="N336" s="5">
        <v>1950.85</v>
      </c>
      <c r="O336" s="9">
        <v>1950.85</v>
      </c>
      <c r="P336" s="8">
        <f>_xlfn.XLOOKUP($A336,'SQL extract'!$B$2:$B$365,'SQL extract'!$F$2:$F$365,0)</f>
        <v>1950.85</v>
      </c>
      <c r="Q336" s="10">
        <f t="shared" si="23"/>
        <v>0</v>
      </c>
      <c r="R336" s="5">
        <v>0</v>
      </c>
      <c r="S336" s="5">
        <v>100</v>
      </c>
      <c r="T336" s="5">
        <v>1</v>
      </c>
      <c r="U336" s="5"/>
      <c r="V336" s="5">
        <v>1</v>
      </c>
      <c r="W336" s="5">
        <v>-194985</v>
      </c>
      <c r="X336" s="4"/>
      <c r="Y336" s="4" t="s">
        <v>420</v>
      </c>
      <c r="Z336" s="4" t="s">
        <v>410</v>
      </c>
    </row>
    <row r="337" spans="1:26" hidden="1" x14ac:dyDescent="0.25">
      <c r="A337" s="4" t="s">
        <v>343</v>
      </c>
      <c r="B337" s="4" t="s">
        <v>821</v>
      </c>
      <c r="C337" s="4" t="s">
        <v>395</v>
      </c>
      <c r="D337" s="9">
        <v>37728.22</v>
      </c>
      <c r="E337" s="8">
        <f>_xlfn.XLOOKUP($A337,'SQL extract'!$B$2:$B$365,'SQL extract'!$C$2:$C$365,0)</f>
        <v>37728.22</v>
      </c>
      <c r="F337" s="6">
        <f t="shared" si="20"/>
        <v>0</v>
      </c>
      <c r="G337" s="9">
        <v>1799.25</v>
      </c>
      <c r="H337" s="8">
        <f>_xlfn.XLOOKUP($A337,'SQL extract'!$B$2:$B$365,'SQL extract'!$D$2:$D$365,0)</f>
        <v>1799.25</v>
      </c>
      <c r="I337" s="10">
        <f t="shared" si="21"/>
        <v>0</v>
      </c>
      <c r="J337" s="5">
        <v>0</v>
      </c>
      <c r="K337" s="9">
        <v>1799.25</v>
      </c>
      <c r="L337" s="8">
        <f>_xlfn.XLOOKUP($A337,'SQL extract'!$B$2:$B$365,'SQL extract'!$E$2:$E$365,0)</f>
        <v>1799.25</v>
      </c>
      <c r="M337" s="10">
        <f t="shared" si="22"/>
        <v>0</v>
      </c>
      <c r="N337" s="5">
        <v>1799.25</v>
      </c>
      <c r="O337" s="9">
        <v>1799.25</v>
      </c>
      <c r="P337" s="8">
        <f>_xlfn.XLOOKUP($A337,'SQL extract'!$B$2:$B$365,'SQL extract'!$F$2:$F$365,0)</f>
        <v>1799.25</v>
      </c>
      <c r="Q337" s="10">
        <f t="shared" si="23"/>
        <v>0</v>
      </c>
      <c r="R337" s="5">
        <v>0</v>
      </c>
      <c r="S337" s="5">
        <v>100</v>
      </c>
      <c r="T337" s="5">
        <v>37728.22</v>
      </c>
      <c r="U337" s="5">
        <v>67478.22</v>
      </c>
      <c r="V337" s="5">
        <v>-29750</v>
      </c>
      <c r="W337" s="5">
        <v>95.230999999999995</v>
      </c>
      <c r="X337" s="4"/>
      <c r="Y337" s="4" t="s">
        <v>689</v>
      </c>
      <c r="Z337" s="4" t="s">
        <v>690</v>
      </c>
    </row>
    <row r="338" spans="1:26" hidden="1" x14ac:dyDescent="0.25">
      <c r="A338" s="2" t="s">
        <v>126</v>
      </c>
      <c r="B338" s="2" t="s">
        <v>822</v>
      </c>
      <c r="C338" s="2" t="s">
        <v>390</v>
      </c>
      <c r="D338" s="7">
        <v>1</v>
      </c>
      <c r="E338" s="8">
        <f>_xlfn.XLOOKUP($A338,'SQL extract'!$B$2:$B$365,'SQL extract'!$C$2:$C$365,0)</f>
        <v>1</v>
      </c>
      <c r="F338" s="6">
        <f t="shared" si="20"/>
        <v>0</v>
      </c>
      <c r="G338" s="7">
        <v>416</v>
      </c>
      <c r="H338" s="8">
        <f>_xlfn.XLOOKUP($A338,'SQL extract'!$B$2:$B$365,'SQL extract'!$D$2:$D$365,0)</f>
        <v>416</v>
      </c>
      <c r="I338" s="10">
        <f t="shared" si="21"/>
        <v>0</v>
      </c>
      <c r="J338" s="3">
        <v>416</v>
      </c>
      <c r="K338" s="7">
        <v>4809.93</v>
      </c>
      <c r="L338" s="8">
        <f>_xlfn.XLOOKUP($A338,'SQL extract'!$B$2:$B$365,'SQL extract'!$E$2:$E$365,0)</f>
        <v>4809.93</v>
      </c>
      <c r="M338" s="10">
        <f t="shared" si="22"/>
        <v>0</v>
      </c>
      <c r="N338" s="3">
        <v>4809.93</v>
      </c>
      <c r="O338" s="7">
        <v>1772.32</v>
      </c>
      <c r="P338" s="8">
        <f>_xlfn.XLOOKUP($A338,'SQL extract'!$B$2:$B$365,'SQL extract'!$F$2:$F$365,0)</f>
        <v>1772.32</v>
      </c>
      <c r="Q338" s="10">
        <f t="shared" si="23"/>
        <v>0</v>
      </c>
      <c r="R338" s="3">
        <v>-3037.61</v>
      </c>
      <c r="S338" s="3">
        <v>271.39170000000001</v>
      </c>
      <c r="T338" s="3">
        <v>2.7139169999999999</v>
      </c>
      <c r="U338" s="3"/>
      <c r="V338" s="3">
        <v>2.714</v>
      </c>
      <c r="W338" s="3">
        <v>-177132</v>
      </c>
      <c r="X338" s="2" t="s">
        <v>696</v>
      </c>
      <c r="Y338" s="2" t="s">
        <v>453</v>
      </c>
      <c r="Z338" s="2" t="s">
        <v>410</v>
      </c>
    </row>
    <row r="339" spans="1:26" hidden="1" x14ac:dyDescent="0.25">
      <c r="A339" s="4" t="s">
        <v>10</v>
      </c>
      <c r="B339" s="4" t="s">
        <v>823</v>
      </c>
      <c r="C339" s="4" t="s">
        <v>390</v>
      </c>
      <c r="D339" s="9">
        <v>1942.63</v>
      </c>
      <c r="E339" s="8">
        <f>_xlfn.XLOOKUP($A339,'SQL extract'!$B$2:$B$365,'SQL extract'!$C$2:$C$365,0)</f>
        <v>1942.63</v>
      </c>
      <c r="F339" s="6">
        <f t="shared" si="20"/>
        <v>0</v>
      </c>
      <c r="G339" s="9">
        <v>1651.02</v>
      </c>
      <c r="H339" s="8">
        <f>_xlfn.XLOOKUP($A339,'SQL extract'!$B$2:$B$365,'SQL extract'!$D$2:$D$365,0)</f>
        <v>1651.02</v>
      </c>
      <c r="I339" s="10">
        <f t="shared" si="21"/>
        <v>0</v>
      </c>
      <c r="J339" s="5">
        <v>0</v>
      </c>
      <c r="K339" s="9">
        <v>0</v>
      </c>
      <c r="L339" s="8">
        <f>_xlfn.XLOOKUP($A339,'SQL extract'!$B$2:$B$365,'SQL extract'!$E$2:$E$365,0)</f>
        <v>0</v>
      </c>
      <c r="M339" s="10">
        <f t="shared" si="22"/>
        <v>0</v>
      </c>
      <c r="N339" s="5">
        <v>0</v>
      </c>
      <c r="O339" s="9">
        <v>1651.02</v>
      </c>
      <c r="P339" s="8">
        <f>_xlfn.XLOOKUP($A339,'SQL extract'!$B$2:$B$365,'SQL extract'!$F$2:$F$365,0)</f>
        <v>1651.02</v>
      </c>
      <c r="Q339" s="10">
        <f t="shared" si="23"/>
        <v>0</v>
      </c>
      <c r="R339" s="5">
        <v>0</v>
      </c>
      <c r="S339" s="5">
        <v>0</v>
      </c>
      <c r="T339" s="5">
        <v>0</v>
      </c>
      <c r="U339" s="5">
        <v>1942.38</v>
      </c>
      <c r="V339" s="5">
        <v>-1942.38</v>
      </c>
      <c r="W339" s="5">
        <v>15.010999999999999</v>
      </c>
      <c r="X339" s="4"/>
      <c r="Y339" s="4" t="s">
        <v>453</v>
      </c>
      <c r="Z339" s="4" t="s">
        <v>410</v>
      </c>
    </row>
    <row r="340" spans="1:26" hidden="1" x14ac:dyDescent="0.25">
      <c r="A340" s="4" t="s">
        <v>207</v>
      </c>
      <c r="B340" s="4" t="s">
        <v>824</v>
      </c>
      <c r="C340" s="4" t="s">
        <v>390</v>
      </c>
      <c r="D340" s="9">
        <v>1</v>
      </c>
      <c r="E340" s="8">
        <f>_xlfn.XLOOKUP($A340,'SQL extract'!$B$2:$B$365,'SQL extract'!$C$2:$C$365,0)</f>
        <v>1</v>
      </c>
      <c r="F340" s="6">
        <f t="shared" si="20"/>
        <v>0</v>
      </c>
      <c r="G340" s="9">
        <v>0</v>
      </c>
      <c r="H340" s="8">
        <f>_xlfn.XLOOKUP($A340,'SQL extract'!$B$2:$B$365,'SQL extract'!$D$2:$D$365,0)</f>
        <v>0</v>
      </c>
      <c r="I340" s="10">
        <f t="shared" si="21"/>
        <v>0</v>
      </c>
      <c r="J340" s="5">
        <v>783.75</v>
      </c>
      <c r="K340" s="9">
        <v>977.37</v>
      </c>
      <c r="L340" s="8">
        <f>_xlfn.XLOOKUP($A340,'SQL extract'!$B$2:$B$365,'SQL extract'!$E$2:$E$365,0)</f>
        <v>977.37</v>
      </c>
      <c r="M340" s="10">
        <f t="shared" si="22"/>
        <v>0</v>
      </c>
      <c r="N340" s="5">
        <v>977.37</v>
      </c>
      <c r="O340" s="9">
        <v>1500</v>
      </c>
      <c r="P340" s="8">
        <f>_xlfn.XLOOKUP($A340,'SQL extract'!$B$2:$B$365,'SQL extract'!$F$2:$F$365,0)</f>
        <v>1500</v>
      </c>
      <c r="Q340" s="10">
        <f t="shared" si="23"/>
        <v>0</v>
      </c>
      <c r="R340" s="5">
        <v>522.63</v>
      </c>
      <c r="S340" s="5">
        <v>65.158000000000001</v>
      </c>
      <c r="T340" s="5">
        <v>0.65158000000000005</v>
      </c>
      <c r="U340" s="5"/>
      <c r="V340" s="5">
        <v>0.65200000000000002</v>
      </c>
      <c r="W340" s="5">
        <v>-149900</v>
      </c>
      <c r="X340" s="4"/>
      <c r="Y340" s="4" t="s">
        <v>420</v>
      </c>
      <c r="Z340" s="4" t="s">
        <v>410</v>
      </c>
    </row>
    <row r="341" spans="1:26" hidden="1" x14ac:dyDescent="0.25">
      <c r="A341" s="4" t="s">
        <v>18</v>
      </c>
      <c r="B341" s="4" t="s">
        <v>825</v>
      </c>
      <c r="C341" s="4" t="s">
        <v>390</v>
      </c>
      <c r="D341" s="9">
        <v>1</v>
      </c>
      <c r="E341" s="8">
        <f>_xlfn.XLOOKUP($A341,'SQL extract'!$B$2:$B$365,'SQL extract'!$C$2:$C$365,0)</f>
        <v>1</v>
      </c>
      <c r="F341" s="6">
        <f t="shared" si="20"/>
        <v>0</v>
      </c>
      <c r="G341" s="9">
        <v>1456</v>
      </c>
      <c r="H341" s="8">
        <f>_xlfn.XLOOKUP($A341,'SQL extract'!$B$2:$B$365,'SQL extract'!$D$2:$D$365,0)</f>
        <v>1456</v>
      </c>
      <c r="I341" s="10">
        <f t="shared" si="21"/>
        <v>0</v>
      </c>
      <c r="J341" s="5">
        <v>1456</v>
      </c>
      <c r="K341" s="9">
        <v>1456</v>
      </c>
      <c r="L341" s="8">
        <f>_xlfn.XLOOKUP($A341,'SQL extract'!$B$2:$B$365,'SQL extract'!$E$2:$E$365,0)</f>
        <v>1456</v>
      </c>
      <c r="M341" s="10">
        <f t="shared" si="22"/>
        <v>0</v>
      </c>
      <c r="N341" s="5">
        <v>1456</v>
      </c>
      <c r="O341" s="9">
        <v>1456</v>
      </c>
      <c r="P341" s="8">
        <f>_xlfn.XLOOKUP($A341,'SQL extract'!$B$2:$B$365,'SQL extract'!$F$2:$F$365,0)</f>
        <v>1456</v>
      </c>
      <c r="Q341" s="10">
        <f t="shared" si="23"/>
        <v>0</v>
      </c>
      <c r="R341" s="5">
        <v>0</v>
      </c>
      <c r="S341" s="5">
        <v>100</v>
      </c>
      <c r="T341" s="5">
        <v>1</v>
      </c>
      <c r="U341" s="5"/>
      <c r="V341" s="5">
        <v>1</v>
      </c>
      <c r="W341" s="5">
        <v>-145500</v>
      </c>
      <c r="X341" s="4" t="s">
        <v>391</v>
      </c>
      <c r="Y341" s="4" t="s">
        <v>392</v>
      </c>
      <c r="Z341" s="4" t="s">
        <v>393</v>
      </c>
    </row>
    <row r="342" spans="1:26" hidden="1" x14ac:dyDescent="0.25">
      <c r="A342" s="4" t="s">
        <v>27</v>
      </c>
      <c r="B342" s="4" t="s">
        <v>826</v>
      </c>
      <c r="C342" s="4" t="s">
        <v>395</v>
      </c>
      <c r="D342" s="9">
        <v>1</v>
      </c>
      <c r="E342" s="8">
        <f>_xlfn.XLOOKUP($A342,'SQL extract'!$B$2:$B$365,'SQL extract'!$C$2:$C$365,0)</f>
        <v>1</v>
      </c>
      <c r="F342" s="6">
        <f t="shared" si="20"/>
        <v>0</v>
      </c>
      <c r="G342" s="9">
        <v>1248</v>
      </c>
      <c r="H342" s="8">
        <f>_xlfn.XLOOKUP($A342,'SQL extract'!$B$2:$B$365,'SQL extract'!$D$2:$D$365,0)</f>
        <v>1248</v>
      </c>
      <c r="I342" s="10">
        <f t="shared" si="21"/>
        <v>0</v>
      </c>
      <c r="J342" s="5">
        <v>1248</v>
      </c>
      <c r="K342" s="9">
        <v>1248</v>
      </c>
      <c r="L342" s="8">
        <f>_xlfn.XLOOKUP($A342,'SQL extract'!$B$2:$B$365,'SQL extract'!$E$2:$E$365,0)</f>
        <v>1248</v>
      </c>
      <c r="M342" s="10">
        <f t="shared" si="22"/>
        <v>0</v>
      </c>
      <c r="N342" s="5">
        <v>1248</v>
      </c>
      <c r="O342" s="9">
        <v>1248</v>
      </c>
      <c r="P342" s="8">
        <f>_xlfn.XLOOKUP($A342,'SQL extract'!$B$2:$B$365,'SQL extract'!$F$2:$F$365,0)</f>
        <v>1248</v>
      </c>
      <c r="Q342" s="10">
        <f t="shared" si="23"/>
        <v>0</v>
      </c>
      <c r="R342" s="5">
        <v>0</v>
      </c>
      <c r="S342" s="5">
        <v>100</v>
      </c>
      <c r="T342" s="5">
        <v>1</v>
      </c>
      <c r="U342" s="5"/>
      <c r="V342" s="5">
        <v>1</v>
      </c>
      <c r="W342" s="5">
        <v>-124700</v>
      </c>
      <c r="X342" s="4" t="s">
        <v>696</v>
      </c>
      <c r="Y342" s="4" t="s">
        <v>392</v>
      </c>
      <c r="Z342" s="4" t="s">
        <v>393</v>
      </c>
    </row>
    <row r="343" spans="1:26" hidden="1" x14ac:dyDescent="0.25">
      <c r="A343" s="4" t="s">
        <v>141</v>
      </c>
      <c r="B343" s="4" t="s">
        <v>827</v>
      </c>
      <c r="C343" s="4" t="s">
        <v>390</v>
      </c>
      <c r="D343" s="9">
        <v>4402.8</v>
      </c>
      <c r="E343" s="8">
        <f>_xlfn.XLOOKUP($A343,'SQL extract'!$B$2:$B$365,'SQL extract'!$C$2:$C$365,0)</f>
        <v>4402.8</v>
      </c>
      <c r="F343" s="6">
        <f t="shared" si="20"/>
        <v>0</v>
      </c>
      <c r="G343" s="9">
        <v>94.8</v>
      </c>
      <c r="H343" s="8">
        <f>_xlfn.XLOOKUP($A343,'SQL extract'!$B$2:$B$365,'SQL extract'!$D$2:$D$365,0)</f>
        <v>94.8</v>
      </c>
      <c r="I343" s="10">
        <f t="shared" si="21"/>
        <v>0</v>
      </c>
      <c r="J343" s="5">
        <v>1193.4000000000001</v>
      </c>
      <c r="K343" s="9">
        <v>1193.4000000000001</v>
      </c>
      <c r="L343" s="8">
        <f>_xlfn.XLOOKUP($A343,'SQL extract'!$B$2:$B$365,'SQL extract'!$E$2:$E$365,0)</f>
        <v>1193.4000000000001</v>
      </c>
      <c r="M343" s="10">
        <f t="shared" si="22"/>
        <v>0</v>
      </c>
      <c r="N343" s="5">
        <v>1193.4000000000001</v>
      </c>
      <c r="O343" s="9">
        <v>1193.4000000000001</v>
      </c>
      <c r="P343" s="8">
        <f>_xlfn.XLOOKUP($A343,'SQL extract'!$B$2:$B$365,'SQL extract'!$F$2:$F$365,0)</f>
        <v>1193.4000000000001</v>
      </c>
      <c r="Q343" s="10">
        <f t="shared" si="23"/>
        <v>0</v>
      </c>
      <c r="R343" s="5">
        <v>0</v>
      </c>
      <c r="S343" s="5">
        <v>100</v>
      </c>
      <c r="T343" s="5">
        <v>4402.8</v>
      </c>
      <c r="U343" s="5">
        <v>4402.8</v>
      </c>
      <c r="V343" s="5">
        <v>0</v>
      </c>
      <c r="W343" s="5">
        <v>72.894499999999994</v>
      </c>
      <c r="X343" s="4" t="s">
        <v>391</v>
      </c>
      <c r="Y343" s="4" t="s">
        <v>453</v>
      </c>
      <c r="Z343" s="4" t="s">
        <v>828</v>
      </c>
    </row>
    <row r="344" spans="1:26" hidden="1" x14ac:dyDescent="0.25">
      <c r="A344" s="4" t="s">
        <v>168</v>
      </c>
      <c r="B344" s="4" t="s">
        <v>829</v>
      </c>
      <c r="C344" s="4" t="s">
        <v>390</v>
      </c>
      <c r="D344" s="9">
        <v>1</v>
      </c>
      <c r="E344" s="8">
        <f>_xlfn.XLOOKUP($A344,'SQL extract'!$B$2:$B$365,'SQL extract'!$C$2:$C$365,0)</f>
        <v>1</v>
      </c>
      <c r="F344" s="6">
        <f t="shared" si="20"/>
        <v>0</v>
      </c>
      <c r="G344" s="9">
        <v>416</v>
      </c>
      <c r="H344" s="8">
        <f>_xlfn.XLOOKUP($A344,'SQL extract'!$B$2:$B$365,'SQL extract'!$D$2:$D$365,0)</f>
        <v>416</v>
      </c>
      <c r="I344" s="10">
        <f t="shared" si="21"/>
        <v>0</v>
      </c>
      <c r="J344" s="5">
        <v>416</v>
      </c>
      <c r="K344" s="9">
        <v>1040.57</v>
      </c>
      <c r="L344" s="8">
        <f>_xlfn.XLOOKUP($A344,'SQL extract'!$B$2:$B$365,'SQL extract'!$E$2:$E$365,0)</f>
        <v>1040.57</v>
      </c>
      <c r="M344" s="10">
        <f t="shared" si="22"/>
        <v>0</v>
      </c>
      <c r="N344" s="5">
        <v>1040.57</v>
      </c>
      <c r="O344" s="9">
        <v>1040.57</v>
      </c>
      <c r="P344" s="8">
        <f>_xlfn.XLOOKUP($A344,'SQL extract'!$B$2:$B$365,'SQL extract'!$F$2:$F$365,0)</f>
        <v>1040.57</v>
      </c>
      <c r="Q344" s="10">
        <f t="shared" si="23"/>
        <v>0</v>
      </c>
      <c r="R344" s="5">
        <v>0</v>
      </c>
      <c r="S344" s="5">
        <v>100</v>
      </c>
      <c r="T344" s="5">
        <v>1</v>
      </c>
      <c r="U344" s="5"/>
      <c r="V344" s="5">
        <v>1</v>
      </c>
      <c r="W344" s="5">
        <v>-103957</v>
      </c>
      <c r="X344" s="4" t="s">
        <v>391</v>
      </c>
      <c r="Y344" s="4" t="s">
        <v>420</v>
      </c>
      <c r="Z344" s="4" t="s">
        <v>410</v>
      </c>
    </row>
    <row r="345" spans="1:26" hidden="1" x14ac:dyDescent="0.25">
      <c r="A345" s="4" t="s">
        <v>54</v>
      </c>
      <c r="B345" s="4" t="s">
        <v>830</v>
      </c>
      <c r="C345" s="4" t="s">
        <v>390</v>
      </c>
      <c r="D345" s="9">
        <v>1</v>
      </c>
      <c r="E345" s="8">
        <f>_xlfn.XLOOKUP($A345,'SQL extract'!$B$2:$B$365,'SQL extract'!$C$2:$C$365,0)</f>
        <v>1</v>
      </c>
      <c r="F345" s="6">
        <f t="shared" si="20"/>
        <v>0</v>
      </c>
      <c r="G345" s="9">
        <v>260</v>
      </c>
      <c r="H345" s="8">
        <f>_xlfn.XLOOKUP($A345,'SQL extract'!$B$2:$B$365,'SQL extract'!$D$2:$D$365,0)</f>
        <v>260</v>
      </c>
      <c r="I345" s="10">
        <f t="shared" si="21"/>
        <v>0</v>
      </c>
      <c r="J345" s="5">
        <v>260</v>
      </c>
      <c r="K345" s="9">
        <v>908.21</v>
      </c>
      <c r="L345" s="8">
        <f>_xlfn.XLOOKUP($A345,'SQL extract'!$B$2:$B$365,'SQL extract'!$E$2:$E$365,0)</f>
        <v>908.21</v>
      </c>
      <c r="M345" s="10">
        <f t="shared" si="22"/>
        <v>0</v>
      </c>
      <c r="N345" s="5">
        <v>908.21</v>
      </c>
      <c r="O345" s="9">
        <v>908.21</v>
      </c>
      <c r="P345" s="8">
        <f>_xlfn.XLOOKUP($A345,'SQL extract'!$B$2:$B$365,'SQL extract'!$F$2:$F$365,0)</f>
        <v>908.21</v>
      </c>
      <c r="Q345" s="10">
        <f t="shared" si="23"/>
        <v>0</v>
      </c>
      <c r="R345" s="5">
        <v>0</v>
      </c>
      <c r="S345" s="5">
        <v>100</v>
      </c>
      <c r="T345" s="5">
        <v>1</v>
      </c>
      <c r="U345" s="5"/>
      <c r="V345" s="5">
        <v>1</v>
      </c>
      <c r="W345" s="5">
        <v>-90721</v>
      </c>
      <c r="X345" s="4" t="s">
        <v>391</v>
      </c>
      <c r="Y345" s="4" t="s">
        <v>420</v>
      </c>
      <c r="Z345" s="4" t="s">
        <v>410</v>
      </c>
    </row>
    <row r="346" spans="1:26" hidden="1" x14ac:dyDescent="0.25">
      <c r="A346" s="2" t="s">
        <v>210</v>
      </c>
      <c r="B346" s="2" t="s">
        <v>831</v>
      </c>
      <c r="C346" s="2" t="s">
        <v>390</v>
      </c>
      <c r="D346" s="7">
        <v>1</v>
      </c>
      <c r="E346" s="8">
        <f>_xlfn.XLOOKUP($A346,'SQL extract'!$B$2:$B$365,'SQL extract'!$C$2:$C$365,0)</f>
        <v>1</v>
      </c>
      <c r="F346" s="6">
        <f t="shared" si="20"/>
        <v>0</v>
      </c>
      <c r="G346" s="7">
        <v>0</v>
      </c>
      <c r="H346" s="8">
        <f>_xlfn.XLOOKUP($A346,'SQL extract'!$B$2:$B$365,'SQL extract'!$D$2:$D$365,0)</f>
        <v>0</v>
      </c>
      <c r="I346" s="10">
        <f t="shared" si="21"/>
        <v>0</v>
      </c>
      <c r="J346" s="3">
        <v>0</v>
      </c>
      <c r="K346" s="7">
        <v>7207.67</v>
      </c>
      <c r="L346" s="8">
        <f>_xlfn.XLOOKUP($A346,'SQL extract'!$B$2:$B$365,'SQL extract'!$E$2:$E$365,0)</f>
        <v>7207.67</v>
      </c>
      <c r="M346" s="10">
        <f t="shared" si="22"/>
        <v>0</v>
      </c>
      <c r="N346" s="3">
        <v>7207.67</v>
      </c>
      <c r="O346" s="7">
        <v>672.53</v>
      </c>
      <c r="P346" s="8">
        <f>_xlfn.XLOOKUP($A346,'SQL extract'!$B$2:$B$365,'SQL extract'!$F$2:$F$365,0)</f>
        <v>672.53</v>
      </c>
      <c r="Q346" s="10">
        <f t="shared" si="23"/>
        <v>0</v>
      </c>
      <c r="R346" s="3">
        <v>-6535.14</v>
      </c>
      <c r="S346" s="3">
        <v>1071.7246</v>
      </c>
      <c r="T346" s="3">
        <v>10.717245999999999</v>
      </c>
      <c r="U346" s="3"/>
      <c r="V346" s="3">
        <v>10.717000000000001</v>
      </c>
      <c r="W346" s="3">
        <v>-67153</v>
      </c>
      <c r="X346" s="2"/>
      <c r="Y346" s="2" t="s">
        <v>420</v>
      </c>
      <c r="Z346" s="2" t="s">
        <v>410</v>
      </c>
    </row>
    <row r="347" spans="1:26" hidden="1" x14ac:dyDescent="0.25">
      <c r="A347" s="4" t="s">
        <v>205</v>
      </c>
      <c r="B347" s="4" t="s">
        <v>832</v>
      </c>
      <c r="C347" s="4" t="s">
        <v>390</v>
      </c>
      <c r="D347" s="9">
        <v>1</v>
      </c>
      <c r="E347" s="8">
        <f>_xlfn.XLOOKUP($A347,'SQL extract'!$B$2:$B$365,'SQL extract'!$C$2:$C$365,0)</f>
        <v>1</v>
      </c>
      <c r="F347" s="6">
        <f t="shared" si="20"/>
        <v>0</v>
      </c>
      <c r="G347" s="9">
        <v>450.93</v>
      </c>
      <c r="H347" s="8">
        <f>_xlfn.XLOOKUP($A347,'SQL extract'!$B$2:$B$365,'SQL extract'!$D$2:$D$365,0)</f>
        <v>450.93</v>
      </c>
      <c r="I347" s="10">
        <f t="shared" si="21"/>
        <v>0</v>
      </c>
      <c r="J347" s="5">
        <v>450.93</v>
      </c>
      <c r="K347" s="9">
        <v>450.93</v>
      </c>
      <c r="L347" s="8">
        <f>_xlfn.XLOOKUP($A347,'SQL extract'!$B$2:$B$365,'SQL extract'!$E$2:$E$365,0)</f>
        <v>450.93</v>
      </c>
      <c r="M347" s="10">
        <f t="shared" si="22"/>
        <v>0</v>
      </c>
      <c r="N347" s="5">
        <v>450.93</v>
      </c>
      <c r="O347" s="9">
        <v>450.93</v>
      </c>
      <c r="P347" s="8">
        <f>_xlfn.XLOOKUP($A347,'SQL extract'!$B$2:$B$365,'SQL extract'!$F$2:$F$365,0)</f>
        <v>450.93</v>
      </c>
      <c r="Q347" s="10">
        <f t="shared" si="23"/>
        <v>0</v>
      </c>
      <c r="R347" s="5">
        <v>0</v>
      </c>
      <c r="S347" s="5">
        <v>100</v>
      </c>
      <c r="T347" s="5">
        <v>1</v>
      </c>
      <c r="U347" s="5"/>
      <c r="V347" s="5">
        <v>1</v>
      </c>
      <c r="W347" s="5">
        <v>-44993</v>
      </c>
      <c r="X347" s="4" t="s">
        <v>696</v>
      </c>
      <c r="Y347" s="4" t="s">
        <v>571</v>
      </c>
      <c r="Z347" s="4" t="s">
        <v>833</v>
      </c>
    </row>
    <row r="348" spans="1:26" hidden="1" x14ac:dyDescent="0.25">
      <c r="A348" s="4" t="s">
        <v>278</v>
      </c>
      <c r="B348" s="4" t="s">
        <v>834</v>
      </c>
      <c r="C348" s="4" t="s">
        <v>390</v>
      </c>
      <c r="D348" s="9">
        <v>1</v>
      </c>
      <c r="E348" s="8">
        <f>_xlfn.XLOOKUP($A348,'SQL extract'!$B$2:$B$365,'SQL extract'!$C$2:$C$365,0)</f>
        <v>1</v>
      </c>
      <c r="F348" s="6">
        <f t="shared" si="20"/>
        <v>0</v>
      </c>
      <c r="G348" s="9">
        <v>1</v>
      </c>
      <c r="H348" s="8">
        <f>_xlfn.XLOOKUP($A348,'SQL extract'!$B$2:$B$365,'SQL extract'!$D$2:$D$365,0)</f>
        <v>1</v>
      </c>
      <c r="I348" s="10">
        <f t="shared" si="21"/>
        <v>0</v>
      </c>
      <c r="J348" s="5">
        <v>0</v>
      </c>
      <c r="K348" s="9">
        <v>251.28</v>
      </c>
      <c r="L348" s="8">
        <f>_xlfn.XLOOKUP($A348,'SQL extract'!$B$2:$B$365,'SQL extract'!$E$2:$E$365,0)</f>
        <v>251.28</v>
      </c>
      <c r="M348" s="10">
        <f t="shared" si="22"/>
        <v>0</v>
      </c>
      <c r="N348" s="5">
        <v>251.28</v>
      </c>
      <c r="O348" s="9">
        <v>251.28</v>
      </c>
      <c r="P348" s="8">
        <f>_xlfn.XLOOKUP($A348,'SQL extract'!$B$2:$B$365,'SQL extract'!$F$2:$F$365,0)</f>
        <v>251.28</v>
      </c>
      <c r="Q348" s="10">
        <f t="shared" si="23"/>
        <v>0</v>
      </c>
      <c r="R348" s="5">
        <v>0</v>
      </c>
      <c r="S348" s="5">
        <v>100</v>
      </c>
      <c r="T348" s="5">
        <v>1</v>
      </c>
      <c r="U348" s="5"/>
      <c r="V348" s="5">
        <v>1</v>
      </c>
      <c r="W348" s="5">
        <v>-25028</v>
      </c>
      <c r="X348" s="4"/>
      <c r="Y348" s="4" t="s">
        <v>420</v>
      </c>
      <c r="Z348" s="4" t="s">
        <v>454</v>
      </c>
    </row>
    <row r="349" spans="1:26" hidden="1" x14ac:dyDescent="0.25">
      <c r="A349" s="4" t="s">
        <v>349</v>
      </c>
      <c r="B349" s="4" t="s">
        <v>835</v>
      </c>
      <c r="C349" s="4" t="s">
        <v>395</v>
      </c>
      <c r="D349" s="9">
        <v>1</v>
      </c>
      <c r="E349" s="8">
        <f>_xlfn.XLOOKUP($A349,'SQL extract'!$B$2:$B$365,'SQL extract'!$C$2:$C$365,0)</f>
        <v>1</v>
      </c>
      <c r="F349" s="6">
        <f t="shared" si="20"/>
        <v>0</v>
      </c>
      <c r="G349" s="9">
        <v>0</v>
      </c>
      <c r="H349" s="8">
        <f>_xlfn.XLOOKUP($A349,'SQL extract'!$B$2:$B$365,'SQL extract'!$D$2:$D$365,0)</f>
        <v>0</v>
      </c>
      <c r="I349" s="10">
        <f t="shared" si="21"/>
        <v>0</v>
      </c>
      <c r="J349" s="5">
        <v>0</v>
      </c>
      <c r="K349" s="9">
        <v>250</v>
      </c>
      <c r="L349" s="8">
        <f>_xlfn.XLOOKUP($A349,'SQL extract'!$B$2:$B$365,'SQL extract'!$E$2:$E$365,0)</f>
        <v>250</v>
      </c>
      <c r="M349" s="10">
        <f t="shared" si="22"/>
        <v>0</v>
      </c>
      <c r="N349" s="5">
        <v>250</v>
      </c>
      <c r="O349" s="9">
        <v>250</v>
      </c>
      <c r="P349" s="8">
        <f>_xlfn.XLOOKUP($A349,'SQL extract'!$B$2:$B$365,'SQL extract'!$F$2:$F$365,0)</f>
        <v>250</v>
      </c>
      <c r="Q349" s="10">
        <f t="shared" si="23"/>
        <v>0</v>
      </c>
      <c r="R349" s="5">
        <v>0</v>
      </c>
      <c r="S349" s="5">
        <v>100</v>
      </c>
      <c r="T349" s="5">
        <v>1</v>
      </c>
      <c r="U349" s="5"/>
      <c r="V349" s="5">
        <v>1</v>
      </c>
      <c r="W349" s="5">
        <v>-24900</v>
      </c>
      <c r="X349" s="4"/>
      <c r="Y349" s="4" t="s">
        <v>707</v>
      </c>
      <c r="Z349" s="4" t="s">
        <v>410</v>
      </c>
    </row>
    <row r="350" spans="1:26" hidden="1" x14ac:dyDescent="0.25">
      <c r="A350" s="4" t="s">
        <v>58</v>
      </c>
      <c r="B350" s="4" t="s">
        <v>836</v>
      </c>
      <c r="C350" s="4" t="s">
        <v>390</v>
      </c>
      <c r="D350" s="9">
        <v>1</v>
      </c>
      <c r="E350" s="8">
        <f>_xlfn.XLOOKUP($A350,'SQL extract'!$B$2:$B$365,'SQL extract'!$C$2:$C$365,0)</f>
        <v>1</v>
      </c>
      <c r="F350" s="6">
        <f t="shared" si="20"/>
        <v>0</v>
      </c>
      <c r="G350" s="9">
        <v>103</v>
      </c>
      <c r="H350" s="8">
        <f>_xlfn.XLOOKUP($A350,'SQL extract'!$B$2:$B$365,'SQL extract'!$D$2:$D$365,0)</f>
        <v>103</v>
      </c>
      <c r="I350" s="10">
        <f t="shared" si="21"/>
        <v>0</v>
      </c>
      <c r="J350" s="5">
        <v>42.56</v>
      </c>
      <c r="K350" s="9">
        <v>0</v>
      </c>
      <c r="L350" s="8">
        <f>_xlfn.XLOOKUP($A350,'SQL extract'!$B$2:$B$365,'SQL extract'!$E$2:$E$365,0)</f>
        <v>0</v>
      </c>
      <c r="M350" s="10">
        <f t="shared" si="22"/>
        <v>0</v>
      </c>
      <c r="N350" s="5">
        <v>42.56</v>
      </c>
      <c r="O350" s="9">
        <v>103</v>
      </c>
      <c r="P350" s="8">
        <f>_xlfn.XLOOKUP($A350,'SQL extract'!$B$2:$B$365,'SQL extract'!$F$2:$F$365,0)</f>
        <v>103</v>
      </c>
      <c r="Q350" s="10">
        <f t="shared" si="23"/>
        <v>0</v>
      </c>
      <c r="R350" s="5">
        <v>0</v>
      </c>
      <c r="S350" s="5">
        <v>0</v>
      </c>
      <c r="T350" s="5">
        <v>0</v>
      </c>
      <c r="U350" s="5"/>
      <c r="V350" s="5">
        <v>0</v>
      </c>
      <c r="W350" s="5">
        <v>-10200</v>
      </c>
      <c r="X350" s="4"/>
      <c r="Y350" s="4" t="s">
        <v>453</v>
      </c>
      <c r="Z350" s="4" t="s">
        <v>406</v>
      </c>
    </row>
    <row r="351" spans="1:26" hidden="1" x14ac:dyDescent="0.25">
      <c r="A351" s="4" t="s">
        <v>204</v>
      </c>
      <c r="B351" s="4" t="s">
        <v>837</v>
      </c>
      <c r="C351" s="4" t="s">
        <v>390</v>
      </c>
      <c r="D351" s="9">
        <v>1</v>
      </c>
      <c r="E351" s="8">
        <f>_xlfn.XLOOKUP($A351,'SQL extract'!$B$2:$B$365,'SQL extract'!$C$2:$C$365,0)</f>
        <v>1</v>
      </c>
      <c r="F351" s="6">
        <f t="shared" si="20"/>
        <v>0</v>
      </c>
      <c r="G351" s="9">
        <v>1</v>
      </c>
      <c r="H351" s="8">
        <f>_xlfn.XLOOKUP($A351,'SQL extract'!$B$2:$B$365,'SQL extract'!$D$2:$D$365,0)</f>
        <v>1</v>
      </c>
      <c r="I351" s="10">
        <f t="shared" si="21"/>
        <v>0</v>
      </c>
      <c r="J351" s="5">
        <v>0</v>
      </c>
      <c r="K351" s="9">
        <v>35.049999999999997</v>
      </c>
      <c r="L351" s="8">
        <f>_xlfn.XLOOKUP($A351,'SQL extract'!$B$2:$B$365,'SQL extract'!$E$2:$E$365,0)</f>
        <v>35.049999999999997</v>
      </c>
      <c r="M351" s="10">
        <f t="shared" si="22"/>
        <v>0</v>
      </c>
      <c r="N351" s="5">
        <v>35.049999999999997</v>
      </c>
      <c r="O351" s="9">
        <v>35.049999999999997</v>
      </c>
      <c r="P351" s="8">
        <f>_xlfn.XLOOKUP($A351,'SQL extract'!$B$2:$B$365,'SQL extract'!$F$2:$F$365,0)</f>
        <v>35.049999999999997</v>
      </c>
      <c r="Q351" s="10">
        <f t="shared" si="23"/>
        <v>0</v>
      </c>
      <c r="R351" s="5">
        <v>0</v>
      </c>
      <c r="S351" s="5">
        <v>100</v>
      </c>
      <c r="T351" s="5">
        <v>1</v>
      </c>
      <c r="U351" s="5"/>
      <c r="V351" s="5">
        <v>1</v>
      </c>
      <c r="W351" s="5">
        <v>-3405</v>
      </c>
      <c r="X351" s="4"/>
      <c r="Y351" s="4" t="s">
        <v>401</v>
      </c>
      <c r="Z351" s="4" t="s">
        <v>410</v>
      </c>
    </row>
    <row r="352" spans="1:26" hidden="1" x14ac:dyDescent="0.25">
      <c r="A352" s="4" t="s">
        <v>308</v>
      </c>
      <c r="B352" s="4" t="s">
        <v>838</v>
      </c>
      <c r="C352" s="4" t="s">
        <v>390</v>
      </c>
      <c r="D352" s="9">
        <v>1</v>
      </c>
      <c r="E352" s="8">
        <f>_xlfn.XLOOKUP($A352,'SQL extract'!$B$2:$B$365,'SQL extract'!$C$2:$C$365,0)</f>
        <v>1</v>
      </c>
      <c r="F352" s="6">
        <f t="shared" si="20"/>
        <v>0</v>
      </c>
      <c r="G352" s="9">
        <v>1</v>
      </c>
      <c r="H352" s="8">
        <f>_xlfn.XLOOKUP($A352,'SQL extract'!$B$2:$B$365,'SQL extract'!$D$2:$D$365,0)</f>
        <v>1</v>
      </c>
      <c r="I352" s="10">
        <f t="shared" si="21"/>
        <v>0</v>
      </c>
      <c r="J352" s="5">
        <v>0</v>
      </c>
      <c r="K352" s="9">
        <v>0</v>
      </c>
      <c r="L352" s="8">
        <f>_xlfn.XLOOKUP($A352,'SQL extract'!$B$2:$B$365,'SQL extract'!$E$2:$E$365,0)</f>
        <v>0</v>
      </c>
      <c r="M352" s="10">
        <f t="shared" si="22"/>
        <v>0</v>
      </c>
      <c r="N352" s="5">
        <v>0</v>
      </c>
      <c r="O352" s="9">
        <v>1</v>
      </c>
      <c r="P352" s="8">
        <f>_xlfn.XLOOKUP($A352,'SQL extract'!$B$2:$B$365,'SQL extract'!$F$2:$F$365,0)</f>
        <v>1</v>
      </c>
      <c r="Q352" s="10">
        <f t="shared" si="23"/>
        <v>0</v>
      </c>
      <c r="R352" s="5">
        <v>0</v>
      </c>
      <c r="S352" s="5">
        <v>0</v>
      </c>
      <c r="T352" s="5">
        <v>0</v>
      </c>
      <c r="U352" s="5"/>
      <c r="V352" s="5">
        <v>0</v>
      </c>
      <c r="W352" s="5">
        <v>0</v>
      </c>
      <c r="X352" s="4"/>
      <c r="Y352" s="4" t="s">
        <v>420</v>
      </c>
      <c r="Z352" s="4" t="s">
        <v>410</v>
      </c>
    </row>
    <row r="353" spans="1:26" hidden="1" x14ac:dyDescent="0.25">
      <c r="A353" s="4" t="s">
        <v>17</v>
      </c>
      <c r="B353" s="4" t="s">
        <v>839</v>
      </c>
      <c r="C353" s="4" t="s">
        <v>390</v>
      </c>
      <c r="D353" s="9">
        <v>1</v>
      </c>
      <c r="E353" s="8">
        <f>_xlfn.XLOOKUP($A353,'SQL extract'!$B$2:$B$365,'SQL extract'!$C$2:$C$365,0)</f>
        <v>1</v>
      </c>
      <c r="F353" s="6">
        <f t="shared" si="20"/>
        <v>0</v>
      </c>
      <c r="G353" s="9">
        <v>0</v>
      </c>
      <c r="H353" s="8">
        <f>_xlfn.XLOOKUP($A353,'SQL extract'!$B$2:$B$365,'SQL extract'!$D$2:$D$365,0)</f>
        <v>0</v>
      </c>
      <c r="I353" s="10">
        <f t="shared" si="21"/>
        <v>0</v>
      </c>
      <c r="J353" s="5">
        <v>88311.48</v>
      </c>
      <c r="K353" s="9">
        <v>0</v>
      </c>
      <c r="L353" s="8">
        <f>_xlfn.XLOOKUP($A353,'SQL extract'!$B$2:$B$365,'SQL extract'!$E$2:$E$365,0)</f>
        <v>0</v>
      </c>
      <c r="M353" s="10">
        <f t="shared" si="22"/>
        <v>0</v>
      </c>
      <c r="N353" s="5">
        <v>88311.48</v>
      </c>
      <c r="O353" s="9">
        <v>0</v>
      </c>
      <c r="P353" s="8">
        <f>_xlfn.XLOOKUP($A353,'SQL extract'!$B$2:$B$365,'SQL extract'!$F$2:$F$365,0)</f>
        <v>0</v>
      </c>
      <c r="Q353" s="10">
        <f t="shared" si="23"/>
        <v>0</v>
      </c>
      <c r="R353" s="5">
        <v>0</v>
      </c>
      <c r="S353" s="5">
        <v>0</v>
      </c>
      <c r="T353" s="5">
        <v>0</v>
      </c>
      <c r="U353" s="5"/>
      <c r="V353" s="5">
        <v>0</v>
      </c>
      <c r="W353" s="5">
        <v>100</v>
      </c>
      <c r="X353" s="4" t="s">
        <v>391</v>
      </c>
      <c r="Y353" s="4" t="s">
        <v>401</v>
      </c>
      <c r="Z353" s="4" t="s">
        <v>503</v>
      </c>
    </row>
    <row r="354" spans="1:26" hidden="1" x14ac:dyDescent="0.25">
      <c r="A354" s="2" t="s">
        <v>63</v>
      </c>
      <c r="B354" s="2" t="s">
        <v>840</v>
      </c>
      <c r="C354" s="2" t="s">
        <v>390</v>
      </c>
      <c r="D354" s="7">
        <v>1</v>
      </c>
      <c r="E354" s="8">
        <f>_xlfn.XLOOKUP($A354,'SQL extract'!$B$2:$B$365,'SQL extract'!$C$2:$C$365,0)</f>
        <v>1</v>
      </c>
      <c r="F354" s="6">
        <f t="shared" si="20"/>
        <v>0</v>
      </c>
      <c r="G354" s="7">
        <v>0</v>
      </c>
      <c r="H354" s="8">
        <f>_xlfn.XLOOKUP($A354,'SQL extract'!$B$2:$B$365,'SQL extract'!$D$2:$D$365,0)</f>
        <v>0</v>
      </c>
      <c r="I354" s="10">
        <f t="shared" si="21"/>
        <v>0</v>
      </c>
      <c r="J354" s="3">
        <v>0</v>
      </c>
      <c r="K354" s="7">
        <v>6237.57</v>
      </c>
      <c r="L354" s="8">
        <f>_xlfn.XLOOKUP($A354,'SQL extract'!$B$2:$B$365,'SQL extract'!$E$2:$E$365,0)</f>
        <v>6237.57</v>
      </c>
      <c r="M354" s="10">
        <f t="shared" si="22"/>
        <v>0</v>
      </c>
      <c r="N354" s="3">
        <v>6237.57</v>
      </c>
      <c r="O354" s="7">
        <v>0</v>
      </c>
      <c r="P354" s="8">
        <f>_xlfn.XLOOKUP($A354,'SQL extract'!$B$2:$B$365,'SQL extract'!$F$2:$F$365,0)</f>
        <v>0</v>
      </c>
      <c r="Q354" s="10">
        <f t="shared" si="23"/>
        <v>0</v>
      </c>
      <c r="R354" s="3">
        <v>-6237.57</v>
      </c>
      <c r="S354" s="3">
        <v>0</v>
      </c>
      <c r="T354" s="3">
        <v>0</v>
      </c>
      <c r="U354" s="3"/>
      <c r="V354" s="3">
        <v>0</v>
      </c>
      <c r="W354" s="3">
        <v>100</v>
      </c>
      <c r="X354" s="2"/>
      <c r="Y354" s="2" t="s">
        <v>420</v>
      </c>
      <c r="Z354" s="2" t="s">
        <v>763</v>
      </c>
    </row>
    <row r="355" spans="1:26" hidden="1" x14ac:dyDescent="0.25">
      <c r="A355" s="2" t="s">
        <v>145</v>
      </c>
      <c r="B355" s="2" t="s">
        <v>841</v>
      </c>
      <c r="C355" s="2" t="s">
        <v>390</v>
      </c>
      <c r="D355" s="7">
        <v>1808431</v>
      </c>
      <c r="E355" s="8">
        <f>_xlfn.XLOOKUP($A355,'SQL extract'!$B$2:$B$365,'SQL extract'!$C$2:$C$365,0)</f>
        <v>1808431</v>
      </c>
      <c r="F355" s="6">
        <f t="shared" si="20"/>
        <v>0</v>
      </c>
      <c r="G355" s="7">
        <v>1406846.46</v>
      </c>
      <c r="H355" s="8">
        <f>_xlfn.XLOOKUP($A355,'SQL extract'!$B$2:$B$365,'SQL extract'!$D$2:$D$365,0)</f>
        <v>1406846.46</v>
      </c>
      <c r="I355" s="10">
        <f t="shared" si="21"/>
        <v>0</v>
      </c>
      <c r="J355" s="3">
        <v>0</v>
      </c>
      <c r="K355" s="7">
        <v>0</v>
      </c>
      <c r="L355" s="8">
        <f>_xlfn.XLOOKUP($A355,'SQL extract'!$B$2:$B$365,'SQL extract'!$E$2:$E$365,0)</f>
        <v>0</v>
      </c>
      <c r="M355" s="10">
        <f t="shared" si="22"/>
        <v>0</v>
      </c>
      <c r="N355" s="3">
        <v>0</v>
      </c>
      <c r="O355" s="7">
        <v>0</v>
      </c>
      <c r="P355" s="8">
        <f>_xlfn.XLOOKUP($A355,'SQL extract'!$B$2:$B$365,'SQL extract'!$F$2:$F$365,0)</f>
        <v>0</v>
      </c>
      <c r="Q355" s="10">
        <f t="shared" si="23"/>
        <v>0</v>
      </c>
      <c r="R355" s="3">
        <v>-1406846.46</v>
      </c>
      <c r="S355" s="3">
        <v>0</v>
      </c>
      <c r="T355" s="3">
        <v>0</v>
      </c>
      <c r="U355" s="3">
        <v>0</v>
      </c>
      <c r="V355" s="3">
        <v>0</v>
      </c>
      <c r="W355" s="3">
        <v>100</v>
      </c>
      <c r="X355" s="2" t="s">
        <v>519</v>
      </c>
      <c r="Y355" s="2" t="s">
        <v>420</v>
      </c>
      <c r="Z355" s="2" t="s">
        <v>439</v>
      </c>
    </row>
    <row r="356" spans="1:26" hidden="1" x14ac:dyDescent="0.25">
      <c r="A356" s="4" t="s">
        <v>234</v>
      </c>
      <c r="B356" s="4" t="s">
        <v>842</v>
      </c>
      <c r="C356" s="4" t="s">
        <v>390</v>
      </c>
      <c r="D356" s="9">
        <v>1</v>
      </c>
      <c r="E356" s="8">
        <f>_xlfn.XLOOKUP($A356,'SQL extract'!$B$2:$B$365,'SQL extract'!$C$2:$C$365,0)</f>
        <v>1</v>
      </c>
      <c r="F356" s="6">
        <f t="shared" si="20"/>
        <v>0</v>
      </c>
      <c r="G356" s="9">
        <v>0</v>
      </c>
      <c r="H356" s="8">
        <f>_xlfn.XLOOKUP($A356,'SQL extract'!$B$2:$B$365,'SQL extract'!$D$2:$D$365,0)</f>
        <v>0</v>
      </c>
      <c r="I356" s="10">
        <f t="shared" si="21"/>
        <v>0</v>
      </c>
      <c r="J356" s="5">
        <v>0</v>
      </c>
      <c r="K356" s="9">
        <v>0</v>
      </c>
      <c r="L356" s="8">
        <f>_xlfn.XLOOKUP($A356,'SQL extract'!$B$2:$B$365,'SQL extract'!$E$2:$E$365,0)</f>
        <v>0</v>
      </c>
      <c r="M356" s="10">
        <f t="shared" si="22"/>
        <v>0</v>
      </c>
      <c r="N356" s="5">
        <v>0</v>
      </c>
      <c r="O356" s="9">
        <v>0</v>
      </c>
      <c r="P356" s="8">
        <f>_xlfn.XLOOKUP($A356,'SQL extract'!$B$2:$B$365,'SQL extract'!$F$2:$F$365,0)</f>
        <v>0</v>
      </c>
      <c r="Q356" s="10">
        <f t="shared" si="23"/>
        <v>0</v>
      </c>
      <c r="R356" s="5">
        <v>0</v>
      </c>
      <c r="S356" s="5">
        <v>0</v>
      </c>
      <c r="T356" s="5">
        <v>0</v>
      </c>
      <c r="U356" s="5"/>
      <c r="V356" s="5">
        <v>0</v>
      </c>
      <c r="W356" s="5">
        <v>100</v>
      </c>
      <c r="X356" s="4"/>
      <c r="Y356" s="4" t="s">
        <v>453</v>
      </c>
      <c r="Z356" s="4" t="s">
        <v>763</v>
      </c>
    </row>
    <row r="357" spans="1:26" hidden="1" x14ac:dyDescent="0.25">
      <c r="A357" s="4" t="s">
        <v>247</v>
      </c>
      <c r="B357" s="4" t="s">
        <v>843</v>
      </c>
      <c r="C357" s="4" t="s">
        <v>390</v>
      </c>
      <c r="D357" s="9">
        <v>1</v>
      </c>
      <c r="E357" s="8">
        <f>_xlfn.XLOOKUP($A357,'SQL extract'!$B$2:$B$365,'SQL extract'!$C$2:$C$365,0)</f>
        <v>1</v>
      </c>
      <c r="F357" s="6">
        <f t="shared" si="20"/>
        <v>0</v>
      </c>
      <c r="G357" s="9">
        <v>0</v>
      </c>
      <c r="H357" s="8">
        <f>_xlfn.XLOOKUP($A357,'SQL extract'!$B$2:$B$365,'SQL extract'!$D$2:$D$365,0)</f>
        <v>0</v>
      </c>
      <c r="I357" s="10">
        <f t="shared" si="21"/>
        <v>0</v>
      </c>
      <c r="J357" s="5">
        <v>0</v>
      </c>
      <c r="K357" s="9">
        <v>0</v>
      </c>
      <c r="L357" s="8">
        <f>_xlfn.XLOOKUP($A357,'SQL extract'!$B$2:$B$365,'SQL extract'!$E$2:$E$365,0)</f>
        <v>0</v>
      </c>
      <c r="M357" s="10">
        <f t="shared" si="22"/>
        <v>0</v>
      </c>
      <c r="N357" s="5">
        <v>0</v>
      </c>
      <c r="O357" s="9">
        <v>0</v>
      </c>
      <c r="P357" s="8">
        <f>_xlfn.XLOOKUP($A357,'SQL extract'!$B$2:$B$365,'SQL extract'!$F$2:$F$365,0)</f>
        <v>0</v>
      </c>
      <c r="Q357" s="10">
        <f t="shared" si="23"/>
        <v>0</v>
      </c>
      <c r="R357" s="5">
        <v>0</v>
      </c>
      <c r="S357" s="5">
        <v>0</v>
      </c>
      <c r="T357" s="5">
        <v>0</v>
      </c>
      <c r="U357" s="5"/>
      <c r="V357" s="5">
        <v>0</v>
      </c>
      <c r="W357" s="5">
        <v>100</v>
      </c>
      <c r="X357" s="4"/>
      <c r="Y357" s="4" t="s">
        <v>420</v>
      </c>
      <c r="Z357" s="4" t="s">
        <v>406</v>
      </c>
    </row>
    <row r="358" spans="1:26" hidden="1" x14ac:dyDescent="0.25">
      <c r="A358" s="2" t="s">
        <v>357</v>
      </c>
      <c r="B358" s="2" t="s">
        <v>844</v>
      </c>
      <c r="C358" s="2" t="s">
        <v>390</v>
      </c>
      <c r="D358" s="7">
        <v>1</v>
      </c>
      <c r="E358" s="8">
        <f>_xlfn.XLOOKUP($A358,'SQL extract'!$B$2:$B$365,'SQL extract'!$C$2:$C$365,0)</f>
        <v>1</v>
      </c>
      <c r="F358" s="6">
        <f t="shared" si="20"/>
        <v>0</v>
      </c>
      <c r="G358" s="7">
        <v>0</v>
      </c>
      <c r="H358" s="8">
        <f>_xlfn.XLOOKUP($A358,'SQL extract'!$B$2:$B$365,'SQL extract'!$D$2:$D$365,0)</f>
        <v>0</v>
      </c>
      <c r="I358" s="10">
        <f t="shared" si="21"/>
        <v>0</v>
      </c>
      <c r="J358" s="3">
        <v>0</v>
      </c>
      <c r="K358" s="7">
        <v>2086.8000000000002</v>
      </c>
      <c r="L358" s="8">
        <f>_xlfn.XLOOKUP($A358,'SQL extract'!$B$2:$B$365,'SQL extract'!$E$2:$E$365,0)</f>
        <v>2086.8000000000002</v>
      </c>
      <c r="M358" s="10">
        <f t="shared" si="22"/>
        <v>0</v>
      </c>
      <c r="N358" s="3">
        <v>2086.8000000000002</v>
      </c>
      <c r="O358" s="7">
        <v>0</v>
      </c>
      <c r="P358" s="8">
        <f>_xlfn.XLOOKUP($A358,'SQL extract'!$B$2:$B$365,'SQL extract'!$F$2:$F$365,0)</f>
        <v>0</v>
      </c>
      <c r="Q358" s="10">
        <f t="shared" si="23"/>
        <v>0</v>
      </c>
      <c r="R358" s="3">
        <v>-2086.8000000000002</v>
      </c>
      <c r="S358" s="3">
        <v>0</v>
      </c>
      <c r="T358" s="3">
        <v>0</v>
      </c>
      <c r="U358" s="3"/>
      <c r="V358" s="3">
        <v>0</v>
      </c>
      <c r="W358" s="3">
        <v>100</v>
      </c>
      <c r="X358" s="2"/>
      <c r="Y358" s="2" t="s">
        <v>420</v>
      </c>
      <c r="Z358" s="2" t="s">
        <v>410</v>
      </c>
    </row>
    <row r="359" spans="1:26" hidden="1" x14ac:dyDescent="0.25">
      <c r="A359" s="2" t="s">
        <v>362</v>
      </c>
      <c r="B359" s="2" t="s">
        <v>845</v>
      </c>
      <c r="C359" s="2" t="s">
        <v>390</v>
      </c>
      <c r="D359" s="7">
        <v>1</v>
      </c>
      <c r="E359" s="8">
        <f>_xlfn.XLOOKUP($A359,'SQL extract'!$B$2:$B$365,'SQL extract'!$C$2:$C$365,0)</f>
        <v>1</v>
      </c>
      <c r="F359" s="6">
        <f t="shared" si="20"/>
        <v>0</v>
      </c>
      <c r="G359" s="7">
        <v>0</v>
      </c>
      <c r="H359" s="8">
        <f>_xlfn.XLOOKUP($A359,'SQL extract'!$B$2:$B$365,'SQL extract'!$D$2:$D$365,0)</f>
        <v>0</v>
      </c>
      <c r="I359" s="10">
        <f t="shared" si="21"/>
        <v>0</v>
      </c>
      <c r="J359" s="3">
        <v>0</v>
      </c>
      <c r="K359" s="7">
        <v>15217.95</v>
      </c>
      <c r="L359" s="8">
        <f>_xlfn.XLOOKUP($A359,'SQL extract'!$B$2:$B$365,'SQL extract'!$E$2:$E$365,0)</f>
        <v>15217.95</v>
      </c>
      <c r="M359" s="10">
        <f t="shared" si="22"/>
        <v>0</v>
      </c>
      <c r="N359" s="3">
        <v>15217.95</v>
      </c>
      <c r="O359" s="7">
        <v>0</v>
      </c>
      <c r="P359" s="8">
        <f>_xlfn.XLOOKUP($A359,'SQL extract'!$B$2:$B$365,'SQL extract'!$F$2:$F$365,0)</f>
        <v>0</v>
      </c>
      <c r="Q359" s="10">
        <f t="shared" si="23"/>
        <v>0</v>
      </c>
      <c r="R359" s="3">
        <v>-15217.95</v>
      </c>
      <c r="S359" s="3">
        <v>0</v>
      </c>
      <c r="T359" s="3">
        <v>0</v>
      </c>
      <c r="U359" s="3"/>
      <c r="V359" s="3">
        <v>0</v>
      </c>
      <c r="W359" s="3">
        <v>100</v>
      </c>
      <c r="X359" s="2"/>
      <c r="Y359" s="2" t="s">
        <v>453</v>
      </c>
      <c r="Z359" s="2" t="s">
        <v>406</v>
      </c>
    </row>
    <row r="360" spans="1:26" hidden="1" x14ac:dyDescent="0.25">
      <c r="A360" s="2" t="s">
        <v>22</v>
      </c>
      <c r="B360" s="2" t="s">
        <v>846</v>
      </c>
      <c r="C360" s="2" t="s">
        <v>395</v>
      </c>
      <c r="D360" s="7">
        <v>1</v>
      </c>
      <c r="E360" s="8">
        <f>_xlfn.XLOOKUP($A360,'SQL extract'!$B$2:$B$365,'SQL extract'!$C$2:$C$365,0)</f>
        <v>1</v>
      </c>
      <c r="F360" s="6">
        <f t="shared" si="20"/>
        <v>0</v>
      </c>
      <c r="G360" s="7">
        <v>0</v>
      </c>
      <c r="H360" s="8">
        <f>_xlfn.XLOOKUP($A360,'SQL extract'!$B$2:$B$365,'SQL extract'!$D$2:$D$365,0)</f>
        <v>0</v>
      </c>
      <c r="I360" s="10">
        <f t="shared" si="21"/>
        <v>0</v>
      </c>
      <c r="J360" s="3">
        <v>1383.54</v>
      </c>
      <c r="K360" s="7">
        <v>176.89</v>
      </c>
      <c r="L360" s="8">
        <f>_xlfn.XLOOKUP($A360,'SQL extract'!$B$2:$B$365,'SQL extract'!$E$2:$E$365,0)</f>
        <v>176.89</v>
      </c>
      <c r="M360" s="10">
        <f t="shared" si="22"/>
        <v>0</v>
      </c>
      <c r="N360" s="3">
        <v>1383.54</v>
      </c>
      <c r="O360" s="7">
        <v>0</v>
      </c>
      <c r="P360" s="8">
        <f>_xlfn.XLOOKUP($A360,'SQL extract'!$B$2:$B$365,'SQL extract'!$F$2:$F$365,0)</f>
        <v>0</v>
      </c>
      <c r="Q360" s="10">
        <f t="shared" si="23"/>
        <v>0</v>
      </c>
      <c r="R360" s="3">
        <v>-176.89</v>
      </c>
      <c r="S360" s="3">
        <v>0</v>
      </c>
      <c r="T360" s="3">
        <v>0</v>
      </c>
      <c r="U360" s="3"/>
      <c r="V360" s="3">
        <v>0</v>
      </c>
      <c r="W360" s="3">
        <v>100</v>
      </c>
      <c r="X360" s="2"/>
      <c r="Y360" s="2" t="s">
        <v>847</v>
      </c>
      <c r="Z360" s="2" t="s">
        <v>848</v>
      </c>
    </row>
    <row r="361" spans="1:26" hidden="1" x14ac:dyDescent="0.25">
      <c r="A361" s="4" t="s">
        <v>81</v>
      </c>
      <c r="B361" s="4" t="s">
        <v>849</v>
      </c>
      <c r="C361" s="4" t="s">
        <v>395</v>
      </c>
      <c r="D361" s="9">
        <v>1</v>
      </c>
      <c r="E361" s="8">
        <f>_xlfn.XLOOKUP($A361,'SQL extract'!$B$2:$B$365,'SQL extract'!$C$2:$C$365,0)</f>
        <v>1</v>
      </c>
      <c r="F361" s="6">
        <f t="shared" si="20"/>
        <v>0</v>
      </c>
      <c r="G361" s="9">
        <v>0</v>
      </c>
      <c r="H361" s="8">
        <f>_xlfn.XLOOKUP($A361,'SQL extract'!$B$2:$B$365,'SQL extract'!$D$2:$D$365,0)</f>
        <v>0</v>
      </c>
      <c r="I361" s="10">
        <f t="shared" si="21"/>
        <v>0</v>
      </c>
      <c r="J361" s="5">
        <v>754.47</v>
      </c>
      <c r="K361" s="9">
        <v>0</v>
      </c>
      <c r="L361" s="8">
        <f>_xlfn.XLOOKUP($A361,'SQL extract'!$B$2:$B$365,'SQL extract'!$E$2:$E$365,0)</f>
        <v>0</v>
      </c>
      <c r="M361" s="10">
        <f t="shared" si="22"/>
        <v>0</v>
      </c>
      <c r="N361" s="5">
        <v>754.47</v>
      </c>
      <c r="O361" s="9">
        <v>0</v>
      </c>
      <c r="P361" s="8">
        <f>_xlfn.XLOOKUP($A361,'SQL extract'!$B$2:$B$365,'SQL extract'!$F$2:$F$365,0)</f>
        <v>0</v>
      </c>
      <c r="Q361" s="10">
        <f t="shared" si="23"/>
        <v>0</v>
      </c>
      <c r="R361" s="5">
        <v>0</v>
      </c>
      <c r="S361" s="5">
        <v>0</v>
      </c>
      <c r="T361" s="5">
        <v>0</v>
      </c>
      <c r="U361" s="5"/>
      <c r="V361" s="5">
        <v>0</v>
      </c>
      <c r="W361" s="5">
        <v>100</v>
      </c>
      <c r="X361" s="4"/>
      <c r="Y361" s="4" t="s">
        <v>392</v>
      </c>
      <c r="Z361" s="4" t="s">
        <v>850</v>
      </c>
    </row>
    <row r="362" spans="1:26" hidden="1" x14ac:dyDescent="0.25">
      <c r="A362" s="2" t="s">
        <v>364</v>
      </c>
      <c r="B362" s="2" t="s">
        <v>851</v>
      </c>
      <c r="C362" s="2" t="s">
        <v>395</v>
      </c>
      <c r="D362" s="7">
        <v>1</v>
      </c>
      <c r="E362" s="8">
        <f>_xlfn.XLOOKUP($A362,'SQL extract'!$B$2:$B$365,'SQL extract'!$C$2:$C$365,0)</f>
        <v>1</v>
      </c>
      <c r="F362" s="6">
        <f t="shared" si="20"/>
        <v>0</v>
      </c>
      <c r="G362" s="7">
        <v>0</v>
      </c>
      <c r="H362" s="8">
        <f>_xlfn.XLOOKUP($A362,'SQL extract'!$B$2:$B$365,'SQL extract'!$D$2:$D$365,0)</f>
        <v>0</v>
      </c>
      <c r="I362" s="10">
        <f t="shared" si="21"/>
        <v>0</v>
      </c>
      <c r="J362" s="3">
        <v>0</v>
      </c>
      <c r="K362" s="7">
        <v>426</v>
      </c>
      <c r="L362" s="8">
        <f>_xlfn.XLOOKUP($A362,'SQL extract'!$B$2:$B$365,'SQL extract'!$E$2:$E$365,0)</f>
        <v>426</v>
      </c>
      <c r="M362" s="10">
        <f t="shared" si="22"/>
        <v>0</v>
      </c>
      <c r="N362" s="3">
        <v>426</v>
      </c>
      <c r="O362" s="7">
        <v>0</v>
      </c>
      <c r="P362" s="8">
        <f>_xlfn.XLOOKUP($A362,'SQL extract'!$B$2:$B$365,'SQL extract'!$F$2:$F$365,0)</f>
        <v>0</v>
      </c>
      <c r="Q362" s="10">
        <f t="shared" si="23"/>
        <v>0</v>
      </c>
      <c r="R362" s="3">
        <v>-426</v>
      </c>
      <c r="S362" s="3">
        <v>0</v>
      </c>
      <c r="T362" s="3">
        <v>0</v>
      </c>
      <c r="U362" s="3"/>
      <c r="V362" s="3">
        <v>0</v>
      </c>
      <c r="W362" s="3">
        <v>100</v>
      </c>
      <c r="X362" s="2"/>
      <c r="Y362" s="2" t="s">
        <v>420</v>
      </c>
      <c r="Z362" s="2" t="s">
        <v>410</v>
      </c>
    </row>
    <row r="363" spans="1:26" hidden="1" x14ac:dyDescent="0.25">
      <c r="A363" s="4" t="s">
        <v>365</v>
      </c>
      <c r="B363" s="4" t="s">
        <v>852</v>
      </c>
      <c r="C363" s="4" t="s">
        <v>395</v>
      </c>
      <c r="D363" s="9">
        <v>1</v>
      </c>
      <c r="E363" s="8">
        <f>_xlfn.XLOOKUP($A363,'SQL extract'!$B$2:$B$365,'SQL extract'!$C$2:$C$365,0)</f>
        <v>1</v>
      </c>
      <c r="F363" s="6">
        <f t="shared" si="20"/>
        <v>0</v>
      </c>
      <c r="G363" s="9">
        <v>0</v>
      </c>
      <c r="H363" s="8">
        <f>_xlfn.XLOOKUP($A363,'SQL extract'!$B$2:$B$365,'SQL extract'!$D$2:$D$365,0)</f>
        <v>0</v>
      </c>
      <c r="I363" s="10">
        <f t="shared" si="21"/>
        <v>0</v>
      </c>
      <c r="J363" s="5">
        <v>0</v>
      </c>
      <c r="K363" s="9">
        <v>0</v>
      </c>
      <c r="L363" s="8">
        <f>_xlfn.XLOOKUP($A363,'SQL extract'!$B$2:$B$365,'SQL extract'!$E$2:$E$365,0)</f>
        <v>0</v>
      </c>
      <c r="M363" s="10">
        <f t="shared" si="22"/>
        <v>0</v>
      </c>
      <c r="N363" s="5">
        <v>0</v>
      </c>
      <c r="O363" s="9">
        <v>0</v>
      </c>
      <c r="P363" s="8">
        <f>_xlfn.XLOOKUP($A363,'SQL extract'!$B$2:$B$365,'SQL extract'!$F$2:$F$365,0)</f>
        <v>0</v>
      </c>
      <c r="Q363" s="10">
        <f t="shared" si="23"/>
        <v>0</v>
      </c>
      <c r="R363" s="5">
        <v>0</v>
      </c>
      <c r="S363" s="5">
        <v>0</v>
      </c>
      <c r="T363" s="5">
        <v>0</v>
      </c>
      <c r="U363" s="5"/>
      <c r="V363" s="5">
        <v>0</v>
      </c>
      <c r="W363" s="5">
        <v>100</v>
      </c>
      <c r="X363" s="4"/>
      <c r="Y363" s="4" t="s">
        <v>420</v>
      </c>
      <c r="Z363" s="4" t="s">
        <v>410</v>
      </c>
    </row>
    <row r="364" spans="1:26" hidden="1" x14ac:dyDescent="0.25">
      <c r="A364" s="4" t="s">
        <v>366</v>
      </c>
      <c r="B364" s="4" t="s">
        <v>853</v>
      </c>
      <c r="C364" s="4" t="s">
        <v>395</v>
      </c>
      <c r="D364" s="9">
        <v>1</v>
      </c>
      <c r="E364" s="8">
        <f>_xlfn.XLOOKUP($A364,'SQL extract'!$B$2:$B$365,'SQL extract'!$C$2:$C$365,0)</f>
        <v>1</v>
      </c>
      <c r="F364" s="6">
        <f t="shared" si="20"/>
        <v>0</v>
      </c>
      <c r="G364" s="9">
        <v>0</v>
      </c>
      <c r="H364" s="8">
        <f>_xlfn.XLOOKUP($A364,'SQL extract'!$B$2:$B$365,'SQL extract'!$D$2:$D$365,0)</f>
        <v>0</v>
      </c>
      <c r="I364" s="10">
        <f t="shared" si="21"/>
        <v>0</v>
      </c>
      <c r="J364" s="5">
        <v>0</v>
      </c>
      <c r="K364" s="9">
        <v>0</v>
      </c>
      <c r="L364" s="8">
        <f>_xlfn.XLOOKUP($A364,'SQL extract'!$B$2:$B$365,'SQL extract'!$E$2:$E$365,0)</f>
        <v>0</v>
      </c>
      <c r="M364" s="10">
        <f t="shared" si="22"/>
        <v>0</v>
      </c>
      <c r="N364" s="5">
        <v>0</v>
      </c>
      <c r="O364" s="9">
        <v>0</v>
      </c>
      <c r="P364" s="8">
        <f>_xlfn.XLOOKUP($A364,'SQL extract'!$B$2:$B$365,'SQL extract'!$F$2:$F$365,0)</f>
        <v>0</v>
      </c>
      <c r="Q364" s="10">
        <f t="shared" si="23"/>
        <v>0</v>
      </c>
      <c r="R364" s="5">
        <v>0</v>
      </c>
      <c r="S364" s="5">
        <v>0</v>
      </c>
      <c r="T364" s="5">
        <v>0</v>
      </c>
      <c r="U364" s="5"/>
      <c r="V364" s="5">
        <v>0</v>
      </c>
      <c r="W364" s="5">
        <v>100</v>
      </c>
      <c r="X364" s="4"/>
      <c r="Y364" s="4" t="s">
        <v>420</v>
      </c>
      <c r="Z364" s="4" t="s">
        <v>410</v>
      </c>
    </row>
    <row r="365" spans="1:26" hidden="1" x14ac:dyDescent="0.25">
      <c r="A365" s="2" t="s">
        <v>368</v>
      </c>
      <c r="B365" s="2" t="s">
        <v>854</v>
      </c>
      <c r="C365" s="2" t="s">
        <v>395</v>
      </c>
      <c r="D365" s="7">
        <v>1</v>
      </c>
      <c r="E365" s="8">
        <f>_xlfn.XLOOKUP($A365,'SQL extract'!$B$2:$B$365,'SQL extract'!$C$2:$C$365,0)</f>
        <v>1</v>
      </c>
      <c r="F365" s="6">
        <f t="shared" si="20"/>
        <v>0</v>
      </c>
      <c r="G365" s="7">
        <v>0</v>
      </c>
      <c r="H365" s="8">
        <f>_xlfn.XLOOKUP($A365,'SQL extract'!$B$2:$B$365,'SQL extract'!$D$2:$D$365,0)</f>
        <v>0</v>
      </c>
      <c r="I365" s="10">
        <f t="shared" si="21"/>
        <v>0</v>
      </c>
      <c r="J365" s="3">
        <v>0</v>
      </c>
      <c r="K365" s="7">
        <v>2479.36</v>
      </c>
      <c r="L365" s="8">
        <f>_xlfn.XLOOKUP($A365,'SQL extract'!$B$2:$B$365,'SQL extract'!$E$2:$E$365,0)</f>
        <v>2479.36</v>
      </c>
      <c r="M365" s="10">
        <f t="shared" si="22"/>
        <v>0</v>
      </c>
      <c r="N365" s="3">
        <v>2479.36</v>
      </c>
      <c r="O365" s="7">
        <v>0</v>
      </c>
      <c r="P365" s="8">
        <f>_xlfn.XLOOKUP($A365,'SQL extract'!$B$2:$B$365,'SQL extract'!$F$2:$F$365,0)</f>
        <v>0</v>
      </c>
      <c r="Q365" s="10">
        <f t="shared" si="23"/>
        <v>0</v>
      </c>
      <c r="R365" s="3">
        <v>-2479.36</v>
      </c>
      <c r="S365" s="3">
        <v>0</v>
      </c>
      <c r="T365" s="3">
        <v>0</v>
      </c>
      <c r="U365" s="3"/>
      <c r="V365" s="3">
        <v>0</v>
      </c>
      <c r="W365" s="3">
        <v>100</v>
      </c>
      <c r="X365" s="2"/>
      <c r="Y365" s="2" t="s">
        <v>420</v>
      </c>
      <c r="Z365" s="2" t="s">
        <v>410</v>
      </c>
    </row>
    <row r="378" spans="17:19" x14ac:dyDescent="0.25">
      <c r="Q378">
        <v>82</v>
      </c>
      <c r="R378">
        <v>57</v>
      </c>
      <c r="S378">
        <f>+Q378-R378</f>
        <v>25</v>
      </c>
    </row>
    <row r="379" spans="17:19" x14ac:dyDescent="0.25">
      <c r="Q379">
        <v>54</v>
      </c>
      <c r="R379">
        <v>30</v>
      </c>
      <c r="S379">
        <f>+Q379-R379</f>
        <v>24</v>
      </c>
    </row>
  </sheetData>
  <autoFilter ref="A1:Z365" xr:uid="{38549485-EB73-4DDB-9539-F730E86B8505}">
    <filterColumn colId="0">
      <filters>
        <filter val="192439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B704-6CB0-4A04-A768-7C604D90E161}">
  <sheetPr>
    <outlinePr summaryBelow="0"/>
  </sheetPr>
  <dimension ref="A1:R365"/>
  <sheetViews>
    <sheetView topLeftCell="A332" workbookViewId="0">
      <selection activeCell="A2" sqref="A2:A365"/>
    </sheetView>
  </sheetViews>
  <sheetFormatPr defaultColWidth="9.140625" defaultRowHeight="15" x14ac:dyDescent="0.25"/>
  <cols>
    <col min="1" max="1" width="14.5703125" customWidth="1"/>
    <col min="2" max="2" width="15.42578125" customWidth="1"/>
    <col min="3" max="3" width="18" customWidth="1"/>
    <col min="4" max="4" width="14.140625" customWidth="1"/>
    <col min="5" max="5" width="16.28515625" customWidth="1"/>
    <col min="6" max="6" width="17.85546875" customWidth="1"/>
    <col min="7" max="7" width="15.5703125" customWidth="1"/>
    <col min="8" max="8" width="23.7109375" customWidth="1"/>
    <col min="9" max="10" width="18" customWidth="1"/>
    <col min="11" max="11" width="19.85546875" customWidth="1"/>
    <col min="12" max="12" width="19.42578125" customWidth="1"/>
    <col min="13" max="13" width="11.7109375" customWidth="1"/>
    <col min="14" max="14" width="21" customWidth="1"/>
    <col min="15" max="15" width="21.140625" customWidth="1"/>
    <col min="16" max="16" width="19" customWidth="1"/>
    <col min="17" max="18" width="14.85546875" customWidth="1"/>
  </cols>
  <sheetData>
    <row r="1" spans="1:18" x14ac:dyDescent="0.2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  <c r="K1" s="1" t="s">
        <v>381</v>
      </c>
      <c r="L1" s="1" t="s">
        <v>382</v>
      </c>
      <c r="M1" s="1" t="s">
        <v>383</v>
      </c>
      <c r="N1" s="1" t="s">
        <v>384</v>
      </c>
      <c r="O1" s="1" t="s">
        <v>385</v>
      </c>
      <c r="P1" s="1" t="s">
        <v>386</v>
      </c>
      <c r="Q1" s="1" t="s">
        <v>387</v>
      </c>
      <c r="R1" s="1" t="s">
        <v>388</v>
      </c>
    </row>
    <row r="2" spans="1:18" x14ac:dyDescent="0.25">
      <c r="A2" s="2" t="s">
        <v>169</v>
      </c>
      <c r="B2" s="2" t="s">
        <v>389</v>
      </c>
      <c r="C2" s="2" t="s">
        <v>390</v>
      </c>
      <c r="D2" s="3">
        <v>22422207</v>
      </c>
      <c r="E2" s="3">
        <v>18245474.52</v>
      </c>
      <c r="F2" s="3">
        <v>7492611.1900000004</v>
      </c>
      <c r="G2" s="3">
        <v>14393732.949999999</v>
      </c>
      <c r="H2" s="3">
        <v>15050003.41</v>
      </c>
      <c r="I2" s="3">
        <v>17882050.620000001</v>
      </c>
      <c r="J2" s="3">
        <v>-363423.9</v>
      </c>
      <c r="K2" s="3">
        <v>80.492599999999996</v>
      </c>
      <c r="L2" s="3">
        <v>18048217.391681999</v>
      </c>
      <c r="M2" s="3">
        <v>17937765.300000001</v>
      </c>
      <c r="N2" s="3">
        <v>110452.092</v>
      </c>
      <c r="O2" s="3">
        <v>20.2484</v>
      </c>
      <c r="P2" s="2" t="s">
        <v>391</v>
      </c>
      <c r="Q2" s="2" t="s">
        <v>392</v>
      </c>
      <c r="R2" s="2" t="s">
        <v>393</v>
      </c>
    </row>
    <row r="3" spans="1:18" x14ac:dyDescent="0.25">
      <c r="A3" s="2" t="s">
        <v>75</v>
      </c>
      <c r="B3" s="2" t="s">
        <v>394</v>
      </c>
      <c r="C3" s="2" t="s">
        <v>395</v>
      </c>
      <c r="D3" s="3">
        <v>19761930.969999999</v>
      </c>
      <c r="E3" s="3">
        <v>16675963.939999999</v>
      </c>
      <c r="F3" s="3">
        <v>10079393.439999999</v>
      </c>
      <c r="G3" s="3">
        <v>15107264.76</v>
      </c>
      <c r="H3" s="3">
        <v>15418521.02</v>
      </c>
      <c r="I3" s="3">
        <v>15944272.34</v>
      </c>
      <c r="J3" s="3">
        <v>-731691.6</v>
      </c>
      <c r="K3" s="3">
        <v>94.750399999999999</v>
      </c>
      <c r="L3" s="3">
        <v>18724508.641798999</v>
      </c>
      <c r="M3" s="3">
        <v>15809544.76</v>
      </c>
      <c r="N3" s="3">
        <v>2914963.8820000002</v>
      </c>
      <c r="O3" s="3">
        <v>19.318200000000001</v>
      </c>
      <c r="P3" s="2" t="s">
        <v>391</v>
      </c>
      <c r="Q3" s="2" t="s">
        <v>392</v>
      </c>
      <c r="R3" s="2" t="s">
        <v>396</v>
      </c>
    </row>
    <row r="4" spans="1:18" x14ac:dyDescent="0.25">
      <c r="A4" s="4" t="s">
        <v>53</v>
      </c>
      <c r="B4" s="4" t="s">
        <v>397</v>
      </c>
      <c r="C4" s="4" t="s">
        <v>390</v>
      </c>
      <c r="D4" s="5">
        <v>15766146.630000001</v>
      </c>
      <c r="E4" s="5">
        <v>11764289.140000001</v>
      </c>
      <c r="F4" s="5">
        <v>11752207.27</v>
      </c>
      <c r="G4" s="5">
        <v>11800527.880000001</v>
      </c>
      <c r="H4" s="5">
        <v>11800527.880000001</v>
      </c>
      <c r="I4" s="5">
        <v>11800527.880000001</v>
      </c>
      <c r="J4" s="5">
        <v>0</v>
      </c>
      <c r="K4" s="5">
        <v>100</v>
      </c>
      <c r="L4" s="5">
        <v>15766146.630000001</v>
      </c>
      <c r="M4" s="5">
        <v>15766146.630000001</v>
      </c>
      <c r="N4" s="5">
        <v>0</v>
      </c>
      <c r="O4" s="5">
        <v>25.152699999999999</v>
      </c>
      <c r="P4" s="4" t="s">
        <v>391</v>
      </c>
      <c r="Q4" s="4" t="s">
        <v>398</v>
      </c>
      <c r="R4" s="4" t="s">
        <v>399</v>
      </c>
    </row>
    <row r="5" spans="1:18" x14ac:dyDescent="0.25">
      <c r="A5" s="2" t="s">
        <v>45</v>
      </c>
      <c r="B5" s="2" t="s">
        <v>400</v>
      </c>
      <c r="C5" s="2" t="s">
        <v>390</v>
      </c>
      <c r="D5" s="3">
        <v>8620079.1899999995</v>
      </c>
      <c r="E5" s="3">
        <v>6654953.6600000001</v>
      </c>
      <c r="F5" s="3">
        <v>1618545.43</v>
      </c>
      <c r="G5" s="3">
        <v>2691268.36</v>
      </c>
      <c r="H5" s="3">
        <v>2691268.36</v>
      </c>
      <c r="I5" s="3">
        <v>6383040.6900000004</v>
      </c>
      <c r="J5" s="3">
        <v>-271912.96999999997</v>
      </c>
      <c r="K5" s="3">
        <v>42.162700000000001</v>
      </c>
      <c r="L5" s="3">
        <v>3634458.1286419998</v>
      </c>
      <c r="M5" s="3">
        <v>7157544.3300000001</v>
      </c>
      <c r="N5" s="3">
        <v>-3523086.2009999999</v>
      </c>
      <c r="O5" s="3">
        <v>25.9514</v>
      </c>
      <c r="P5" s="2"/>
      <c r="Q5" s="2" t="s">
        <v>401</v>
      </c>
      <c r="R5" s="2" t="s">
        <v>402</v>
      </c>
    </row>
    <row r="6" spans="1:18" x14ac:dyDescent="0.25">
      <c r="A6" s="2" t="s">
        <v>224</v>
      </c>
      <c r="B6" s="2" t="s">
        <v>403</v>
      </c>
      <c r="C6" s="2" t="s">
        <v>390</v>
      </c>
      <c r="D6" s="3">
        <v>8676955</v>
      </c>
      <c r="E6" s="3">
        <v>6460027.25</v>
      </c>
      <c r="F6" s="3">
        <v>3235440.29</v>
      </c>
      <c r="G6" s="3">
        <v>3995216.52</v>
      </c>
      <c r="H6" s="3">
        <v>3999144.07</v>
      </c>
      <c r="I6" s="3">
        <v>6208958.6399999997</v>
      </c>
      <c r="J6" s="3">
        <v>-251068.61</v>
      </c>
      <c r="K6" s="3">
        <v>64.3459</v>
      </c>
      <c r="L6" s="3">
        <v>5583264.7873449996</v>
      </c>
      <c r="M6" s="3">
        <v>5974482.9000000004</v>
      </c>
      <c r="N6" s="3">
        <v>-391218.11300000001</v>
      </c>
      <c r="O6" s="3">
        <v>28.443100000000001</v>
      </c>
      <c r="P6" s="2" t="s">
        <v>404</v>
      </c>
      <c r="Q6" s="2" t="s">
        <v>405</v>
      </c>
      <c r="R6" s="2" t="s">
        <v>406</v>
      </c>
    </row>
    <row r="7" spans="1:18" x14ac:dyDescent="0.25">
      <c r="A7" s="4" t="s">
        <v>156</v>
      </c>
      <c r="B7" s="4" t="s">
        <v>407</v>
      </c>
      <c r="C7" s="4" t="s">
        <v>390</v>
      </c>
      <c r="D7" s="5">
        <v>6925260</v>
      </c>
      <c r="E7" s="5">
        <v>5392136.5800000001</v>
      </c>
      <c r="F7" s="5">
        <v>260</v>
      </c>
      <c r="G7" s="5">
        <v>660</v>
      </c>
      <c r="H7" s="5">
        <v>660</v>
      </c>
      <c r="I7" s="5">
        <v>5392536.5800000001</v>
      </c>
      <c r="J7" s="5">
        <v>400</v>
      </c>
      <c r="K7" s="5">
        <v>1.2200000000000001E-2</v>
      </c>
      <c r="L7" s="5">
        <v>844.88171999999997</v>
      </c>
      <c r="M7" s="5">
        <v>687767.25</v>
      </c>
      <c r="N7" s="5">
        <v>-686922.36800000002</v>
      </c>
      <c r="O7" s="5">
        <v>22.132300000000001</v>
      </c>
      <c r="P7" s="4" t="s">
        <v>391</v>
      </c>
      <c r="Q7" s="4" t="s">
        <v>398</v>
      </c>
      <c r="R7" s="4" t="s">
        <v>408</v>
      </c>
    </row>
    <row r="8" spans="1:18" x14ac:dyDescent="0.25">
      <c r="A8" s="2" t="s">
        <v>90</v>
      </c>
      <c r="B8" s="2" t="s">
        <v>409</v>
      </c>
      <c r="C8" s="2" t="s">
        <v>395</v>
      </c>
      <c r="D8" s="3">
        <v>4361066.82</v>
      </c>
      <c r="E8" s="3">
        <v>4679248.91</v>
      </c>
      <c r="F8" s="3">
        <v>4564034.83</v>
      </c>
      <c r="G8" s="3">
        <v>4586244.67</v>
      </c>
      <c r="H8" s="3">
        <v>4586244.67</v>
      </c>
      <c r="I8" s="3">
        <v>4593618.33</v>
      </c>
      <c r="J8" s="3">
        <v>-85630.58</v>
      </c>
      <c r="K8" s="3">
        <v>99.839399999999998</v>
      </c>
      <c r="L8" s="3">
        <v>4354062.9466869999</v>
      </c>
      <c r="M8" s="3">
        <v>4361066.82</v>
      </c>
      <c r="N8" s="3">
        <v>-7003.8729999999996</v>
      </c>
      <c r="O8" s="3">
        <v>-5.3323999999999998</v>
      </c>
      <c r="P8" s="2" t="s">
        <v>404</v>
      </c>
      <c r="Q8" s="2" t="s">
        <v>392</v>
      </c>
      <c r="R8" s="2" t="s">
        <v>410</v>
      </c>
    </row>
    <row r="9" spans="1:18" x14ac:dyDescent="0.25">
      <c r="A9" s="4" t="s">
        <v>153</v>
      </c>
      <c r="B9" s="4" t="s">
        <v>411</v>
      </c>
      <c r="C9" s="4" t="s">
        <v>390</v>
      </c>
      <c r="D9" s="5">
        <v>6291977.7999999998</v>
      </c>
      <c r="E9" s="5">
        <v>4461601.5999999996</v>
      </c>
      <c r="F9" s="5">
        <v>4454816.54</v>
      </c>
      <c r="G9" s="5">
        <v>4491229.43</v>
      </c>
      <c r="H9" s="5">
        <v>4491229.43</v>
      </c>
      <c r="I9" s="5">
        <v>4491229.43</v>
      </c>
      <c r="J9" s="5">
        <v>0</v>
      </c>
      <c r="K9" s="5">
        <v>100</v>
      </c>
      <c r="L9" s="5">
        <v>6291977.7999999998</v>
      </c>
      <c r="M9" s="5">
        <v>6291977.7999999998</v>
      </c>
      <c r="N9" s="5">
        <v>0</v>
      </c>
      <c r="O9" s="5">
        <v>28.619700000000002</v>
      </c>
      <c r="P9" s="4" t="s">
        <v>412</v>
      </c>
      <c r="Q9" s="4" t="s">
        <v>392</v>
      </c>
      <c r="R9" s="4" t="s">
        <v>413</v>
      </c>
    </row>
    <row r="10" spans="1:18" x14ac:dyDescent="0.25">
      <c r="A10" s="4" t="s">
        <v>49</v>
      </c>
      <c r="B10" s="4" t="s">
        <v>414</v>
      </c>
      <c r="C10" s="4" t="s">
        <v>390</v>
      </c>
      <c r="D10" s="5">
        <v>5371130.5499999998</v>
      </c>
      <c r="E10" s="5">
        <v>4365054</v>
      </c>
      <c r="F10" s="5">
        <v>4336209.17</v>
      </c>
      <c r="G10" s="5">
        <v>4382383.7300000004</v>
      </c>
      <c r="H10" s="5">
        <v>4382383.7300000004</v>
      </c>
      <c r="I10" s="5">
        <v>4382383.7300000004</v>
      </c>
      <c r="J10" s="5">
        <v>0</v>
      </c>
      <c r="K10" s="5">
        <v>100</v>
      </c>
      <c r="L10" s="5">
        <v>5371130.5499999998</v>
      </c>
      <c r="M10" s="5">
        <v>5371130.5499999998</v>
      </c>
      <c r="N10" s="5">
        <v>0</v>
      </c>
      <c r="O10" s="5">
        <v>18.4085</v>
      </c>
      <c r="P10" s="4" t="s">
        <v>404</v>
      </c>
      <c r="Q10" s="4" t="s">
        <v>415</v>
      </c>
      <c r="R10" s="4" t="s">
        <v>416</v>
      </c>
    </row>
    <row r="11" spans="1:18" x14ac:dyDescent="0.25">
      <c r="A11" s="2" t="s">
        <v>14</v>
      </c>
      <c r="B11" s="2" t="s">
        <v>417</v>
      </c>
      <c r="C11" s="2" t="s">
        <v>390</v>
      </c>
      <c r="D11" s="3">
        <v>5388579.2000000002</v>
      </c>
      <c r="E11" s="3">
        <v>4024259.57</v>
      </c>
      <c r="F11" s="3">
        <v>3898933.57</v>
      </c>
      <c r="G11" s="3">
        <v>3898933.57</v>
      </c>
      <c r="H11" s="3">
        <v>3898933.57</v>
      </c>
      <c r="I11" s="3">
        <v>3898933.57</v>
      </c>
      <c r="J11" s="3">
        <v>-125326</v>
      </c>
      <c r="K11" s="3">
        <v>100</v>
      </c>
      <c r="L11" s="3">
        <v>5388579.2000000002</v>
      </c>
      <c r="M11" s="3">
        <v>5388579.2000000002</v>
      </c>
      <c r="N11" s="3">
        <v>0</v>
      </c>
      <c r="O11" s="3">
        <v>27.644400000000001</v>
      </c>
      <c r="P11" s="2" t="s">
        <v>391</v>
      </c>
      <c r="Q11" s="2" t="s">
        <v>398</v>
      </c>
      <c r="R11" s="2" t="s">
        <v>393</v>
      </c>
    </row>
    <row r="12" spans="1:18" x14ac:dyDescent="0.25">
      <c r="A12" s="4" t="s">
        <v>187</v>
      </c>
      <c r="B12" s="4" t="s">
        <v>418</v>
      </c>
      <c r="C12" s="4" t="s">
        <v>395</v>
      </c>
      <c r="D12" s="5">
        <v>3411530.95</v>
      </c>
      <c r="E12" s="5">
        <v>2450574.9300000002</v>
      </c>
      <c r="F12" s="5">
        <v>1347006.01</v>
      </c>
      <c r="G12" s="5">
        <v>3632818.73</v>
      </c>
      <c r="H12" s="5">
        <v>3647395.34</v>
      </c>
      <c r="I12" s="5">
        <v>3796574.93</v>
      </c>
      <c r="J12" s="5">
        <v>149179.59</v>
      </c>
      <c r="K12" s="5">
        <v>95.686700000000002</v>
      </c>
      <c r="L12" s="5">
        <v>3264381.3855340001</v>
      </c>
      <c r="M12" s="5">
        <v>3025412</v>
      </c>
      <c r="N12" s="5">
        <v>238969.386</v>
      </c>
      <c r="O12" s="5">
        <v>-11.2865</v>
      </c>
      <c r="P12" s="4" t="s">
        <v>419</v>
      </c>
      <c r="Q12" s="4" t="s">
        <v>420</v>
      </c>
      <c r="R12" s="4" t="s">
        <v>410</v>
      </c>
    </row>
    <row r="13" spans="1:18" x14ac:dyDescent="0.25">
      <c r="A13" s="2" t="s">
        <v>77</v>
      </c>
      <c r="B13" s="2" t="s">
        <v>421</v>
      </c>
      <c r="C13" s="2" t="s">
        <v>395</v>
      </c>
      <c r="D13" s="3">
        <v>3489797.25</v>
      </c>
      <c r="E13" s="3">
        <v>3584413.57</v>
      </c>
      <c r="F13" s="3">
        <v>3522950.03</v>
      </c>
      <c r="G13" s="3">
        <v>3539769.79</v>
      </c>
      <c r="H13" s="3">
        <v>3539769.79</v>
      </c>
      <c r="I13" s="3">
        <v>3539769.79</v>
      </c>
      <c r="J13" s="3">
        <v>-44643.78</v>
      </c>
      <c r="K13" s="3">
        <v>100</v>
      </c>
      <c r="L13" s="3">
        <v>3489797.25</v>
      </c>
      <c r="M13" s="3">
        <v>3489797.25</v>
      </c>
      <c r="N13" s="3">
        <v>0</v>
      </c>
      <c r="O13" s="3">
        <v>-1.4319</v>
      </c>
      <c r="P13" s="2" t="s">
        <v>404</v>
      </c>
      <c r="Q13" s="2" t="s">
        <v>420</v>
      </c>
      <c r="R13" s="2" t="s">
        <v>410</v>
      </c>
    </row>
    <row r="14" spans="1:18" x14ac:dyDescent="0.25">
      <c r="A14" s="4" t="s">
        <v>16</v>
      </c>
      <c r="B14" s="4" t="s">
        <v>422</v>
      </c>
      <c r="C14" s="4" t="s">
        <v>390</v>
      </c>
      <c r="D14" s="5">
        <v>4845808.25</v>
      </c>
      <c r="E14" s="5">
        <v>3372745.91</v>
      </c>
      <c r="F14" s="5">
        <v>624</v>
      </c>
      <c r="G14" s="5">
        <v>2588.34</v>
      </c>
      <c r="H14" s="5">
        <v>2588.34</v>
      </c>
      <c r="I14" s="5">
        <v>3374424.91</v>
      </c>
      <c r="J14" s="5">
        <v>1679</v>
      </c>
      <c r="K14" s="5">
        <v>7.6700000000000004E-2</v>
      </c>
      <c r="L14" s="5">
        <v>3716.7349279999999</v>
      </c>
      <c r="M14" s="5">
        <v>484580.8</v>
      </c>
      <c r="N14" s="5">
        <v>-480864.065</v>
      </c>
      <c r="O14" s="5">
        <v>30.364000000000001</v>
      </c>
      <c r="P14" s="4" t="s">
        <v>391</v>
      </c>
      <c r="Q14" s="4" t="s">
        <v>423</v>
      </c>
      <c r="R14" s="4" t="s">
        <v>424</v>
      </c>
    </row>
    <row r="15" spans="1:18" x14ac:dyDescent="0.25">
      <c r="A15" s="2" t="s">
        <v>30</v>
      </c>
      <c r="B15" s="2" t="s">
        <v>425</v>
      </c>
      <c r="C15" s="2" t="s">
        <v>390</v>
      </c>
      <c r="D15" s="3">
        <v>4783964.8600000003</v>
      </c>
      <c r="E15" s="3">
        <v>3873227.4</v>
      </c>
      <c r="F15" s="3">
        <v>1199235.46</v>
      </c>
      <c r="G15" s="3">
        <v>3052009.78</v>
      </c>
      <c r="H15" s="3">
        <v>3106102.92</v>
      </c>
      <c r="I15" s="3">
        <v>3052009.78</v>
      </c>
      <c r="J15" s="3">
        <v>-821217.62</v>
      </c>
      <c r="K15" s="3">
        <v>100</v>
      </c>
      <c r="L15" s="3">
        <v>4783964.8600000003</v>
      </c>
      <c r="M15" s="3">
        <v>4783964.84</v>
      </c>
      <c r="N15" s="3">
        <v>0.02</v>
      </c>
      <c r="O15" s="3">
        <v>36.203299999999999</v>
      </c>
      <c r="P15" s="2" t="s">
        <v>404</v>
      </c>
      <c r="Q15" s="2" t="s">
        <v>401</v>
      </c>
      <c r="R15" s="2" t="s">
        <v>426</v>
      </c>
    </row>
    <row r="16" spans="1:18" x14ac:dyDescent="0.25">
      <c r="A16" s="2" t="s">
        <v>26</v>
      </c>
      <c r="B16" s="2" t="s">
        <v>427</v>
      </c>
      <c r="C16" s="2" t="s">
        <v>395</v>
      </c>
      <c r="D16" s="3">
        <v>2956208.99</v>
      </c>
      <c r="E16" s="3">
        <v>3033525.99</v>
      </c>
      <c r="F16" s="3">
        <v>3034683.54</v>
      </c>
      <c r="G16" s="3">
        <v>3049851.96</v>
      </c>
      <c r="H16" s="3">
        <v>3049851.96</v>
      </c>
      <c r="I16" s="3">
        <v>3037673.17</v>
      </c>
      <c r="J16" s="3">
        <v>-12178.79</v>
      </c>
      <c r="K16" s="3">
        <v>100.40089999999999</v>
      </c>
      <c r="L16" s="3">
        <v>2968060.431841</v>
      </c>
      <c r="M16" s="3">
        <v>2931338.99</v>
      </c>
      <c r="N16" s="3">
        <v>36721.442000000003</v>
      </c>
      <c r="O16" s="3">
        <v>-2.7555999999999998</v>
      </c>
      <c r="P16" s="2" t="s">
        <v>412</v>
      </c>
      <c r="Q16" s="2" t="s">
        <v>392</v>
      </c>
      <c r="R16" s="2" t="s">
        <v>393</v>
      </c>
    </row>
    <row r="17" spans="1:18" x14ac:dyDescent="0.25">
      <c r="A17" s="4" t="s">
        <v>188</v>
      </c>
      <c r="B17" s="4" t="s">
        <v>428</v>
      </c>
      <c r="C17" s="4" t="s">
        <v>395</v>
      </c>
      <c r="D17" s="5">
        <v>3121358.75</v>
      </c>
      <c r="E17" s="5">
        <v>2972104.57</v>
      </c>
      <c r="F17" s="5">
        <v>2932089</v>
      </c>
      <c r="G17" s="5">
        <v>3006774.03</v>
      </c>
      <c r="H17" s="5">
        <v>3006774.03</v>
      </c>
      <c r="I17" s="5">
        <v>3034533.73</v>
      </c>
      <c r="J17" s="5">
        <v>27759.7</v>
      </c>
      <c r="K17" s="5">
        <v>99.0852</v>
      </c>
      <c r="L17" s="5">
        <v>3092804.5601550001</v>
      </c>
      <c r="M17" s="5">
        <v>3121358.75</v>
      </c>
      <c r="N17" s="5">
        <v>-28554.19</v>
      </c>
      <c r="O17" s="5">
        <v>2.7816000000000001</v>
      </c>
      <c r="P17" s="4" t="s">
        <v>404</v>
      </c>
      <c r="Q17" s="4" t="s">
        <v>392</v>
      </c>
      <c r="R17" s="4" t="s">
        <v>410</v>
      </c>
    </row>
    <row r="18" spans="1:18" x14ac:dyDescent="0.25">
      <c r="A18" s="4" t="s">
        <v>266</v>
      </c>
      <c r="B18" s="4" t="s">
        <v>429</v>
      </c>
      <c r="C18" s="4" t="s">
        <v>390</v>
      </c>
      <c r="D18" s="5">
        <v>4015671</v>
      </c>
      <c r="E18" s="5">
        <v>3029105.66</v>
      </c>
      <c r="F18" s="5">
        <v>2140332.5099999998</v>
      </c>
      <c r="G18" s="5">
        <v>12722.22</v>
      </c>
      <c r="H18" s="5">
        <v>2137901.94</v>
      </c>
      <c r="I18" s="5">
        <v>3029105.66</v>
      </c>
      <c r="J18" s="5">
        <v>0</v>
      </c>
      <c r="K18" s="5">
        <v>0.4199</v>
      </c>
      <c r="L18" s="5">
        <v>16861.802529000001</v>
      </c>
      <c r="M18" s="5">
        <v>0</v>
      </c>
      <c r="N18" s="5">
        <v>16861.803</v>
      </c>
      <c r="O18" s="5">
        <v>24.567799999999998</v>
      </c>
      <c r="P18" s="4"/>
      <c r="Q18" s="4" t="s">
        <v>401</v>
      </c>
      <c r="R18" s="4" t="s">
        <v>426</v>
      </c>
    </row>
    <row r="19" spans="1:18" x14ac:dyDescent="0.25">
      <c r="A19" s="2" t="s">
        <v>15</v>
      </c>
      <c r="B19" s="2" t="s">
        <v>430</v>
      </c>
      <c r="C19" s="2" t="s">
        <v>390</v>
      </c>
      <c r="D19" s="3">
        <v>4294731.16</v>
      </c>
      <c r="E19" s="3">
        <v>3647648.71</v>
      </c>
      <c r="F19" s="3">
        <v>3028078.6</v>
      </c>
      <c r="G19" s="3">
        <v>3018958.49</v>
      </c>
      <c r="H19" s="3">
        <v>3253638.07</v>
      </c>
      <c r="I19" s="3">
        <v>3018958.49</v>
      </c>
      <c r="J19" s="3">
        <v>-628690.22</v>
      </c>
      <c r="K19" s="3">
        <v>100</v>
      </c>
      <c r="L19" s="3">
        <v>4294731.16</v>
      </c>
      <c r="M19" s="3">
        <v>4434952.92</v>
      </c>
      <c r="N19" s="3">
        <v>-140221.76000000001</v>
      </c>
      <c r="O19" s="3">
        <v>29.705500000000001</v>
      </c>
      <c r="P19" s="2" t="s">
        <v>404</v>
      </c>
      <c r="Q19" s="2" t="s">
        <v>423</v>
      </c>
      <c r="R19" s="2" t="s">
        <v>424</v>
      </c>
    </row>
    <row r="20" spans="1:18" x14ac:dyDescent="0.25">
      <c r="A20" s="2" t="s">
        <v>182</v>
      </c>
      <c r="B20" s="2" t="s">
        <v>431</v>
      </c>
      <c r="C20" s="2" t="s">
        <v>395</v>
      </c>
      <c r="D20" s="3">
        <v>4414904.45</v>
      </c>
      <c r="E20" s="3">
        <v>2827868.96</v>
      </c>
      <c r="F20" s="3">
        <v>2708928.8</v>
      </c>
      <c r="G20" s="3">
        <v>2808886.18</v>
      </c>
      <c r="H20" s="3">
        <v>2811224.21</v>
      </c>
      <c r="I20" s="3">
        <v>2823386.96</v>
      </c>
      <c r="J20" s="3">
        <v>-4482</v>
      </c>
      <c r="K20" s="3">
        <v>99.486400000000003</v>
      </c>
      <c r="L20" s="3">
        <v>4392229.5007450003</v>
      </c>
      <c r="M20" s="3">
        <v>4414364.45</v>
      </c>
      <c r="N20" s="3">
        <v>-22134.949000000001</v>
      </c>
      <c r="O20" s="3">
        <v>36.048699999999997</v>
      </c>
      <c r="P20" s="2" t="s">
        <v>419</v>
      </c>
      <c r="Q20" s="2" t="s">
        <v>420</v>
      </c>
      <c r="R20" s="2" t="s">
        <v>410</v>
      </c>
    </row>
    <row r="21" spans="1:18" x14ac:dyDescent="0.25">
      <c r="A21" s="4" t="s">
        <v>195</v>
      </c>
      <c r="B21" s="4" t="s">
        <v>432</v>
      </c>
      <c r="C21" s="4" t="s">
        <v>395</v>
      </c>
      <c r="D21" s="5">
        <v>2975535.21</v>
      </c>
      <c r="E21" s="5">
        <v>2459147.16</v>
      </c>
      <c r="F21" s="5">
        <v>737243.46</v>
      </c>
      <c r="G21" s="5">
        <v>2732422.11</v>
      </c>
      <c r="H21" s="5">
        <v>2732422.11</v>
      </c>
      <c r="I21" s="5">
        <v>2794897.5</v>
      </c>
      <c r="J21" s="5">
        <v>62475.39</v>
      </c>
      <c r="K21" s="5">
        <v>97.764600000000002</v>
      </c>
      <c r="L21" s="5">
        <v>2909020.0959160002</v>
      </c>
      <c r="M21" s="5">
        <v>2629160.21</v>
      </c>
      <c r="N21" s="5">
        <v>279859.886</v>
      </c>
      <c r="O21" s="5">
        <v>6.0707000000000004</v>
      </c>
      <c r="P21" s="4" t="s">
        <v>419</v>
      </c>
      <c r="Q21" s="4" t="s">
        <v>392</v>
      </c>
      <c r="R21" s="4" t="s">
        <v>410</v>
      </c>
    </row>
    <row r="22" spans="1:18" x14ac:dyDescent="0.25">
      <c r="A22" s="2" t="s">
        <v>89</v>
      </c>
      <c r="B22" s="2" t="s">
        <v>433</v>
      </c>
      <c r="C22" s="2" t="s">
        <v>395</v>
      </c>
      <c r="D22" s="3">
        <v>3198945.18</v>
      </c>
      <c r="E22" s="3">
        <v>2773758.83</v>
      </c>
      <c r="F22" s="3">
        <v>2667979.58</v>
      </c>
      <c r="G22" s="3">
        <v>2722048.71</v>
      </c>
      <c r="H22" s="3">
        <v>2722048.71</v>
      </c>
      <c r="I22" s="3">
        <v>2771944.8</v>
      </c>
      <c r="J22" s="3">
        <v>-1814.03</v>
      </c>
      <c r="K22" s="3">
        <v>98.1999</v>
      </c>
      <c r="L22" s="3">
        <v>3141360.9678150001</v>
      </c>
      <c r="M22" s="3">
        <v>3198945.18</v>
      </c>
      <c r="N22" s="3">
        <v>-57584.212</v>
      </c>
      <c r="O22" s="3">
        <v>13.348100000000001</v>
      </c>
      <c r="P22" s="2" t="s">
        <v>404</v>
      </c>
      <c r="Q22" s="2" t="s">
        <v>392</v>
      </c>
      <c r="R22" s="2" t="s">
        <v>410</v>
      </c>
    </row>
    <row r="23" spans="1:18" x14ac:dyDescent="0.25">
      <c r="A23" s="4" t="s">
        <v>157</v>
      </c>
      <c r="B23" s="4" t="s">
        <v>434</v>
      </c>
      <c r="C23" s="4" t="s">
        <v>390</v>
      </c>
      <c r="D23" s="5">
        <v>3404080</v>
      </c>
      <c r="E23" s="5">
        <v>2650530.39</v>
      </c>
      <c r="F23" s="5">
        <v>1214717.53</v>
      </c>
      <c r="G23" s="5">
        <v>1050</v>
      </c>
      <c r="H23" s="5">
        <v>1215767.53</v>
      </c>
      <c r="I23" s="5">
        <v>2651580.39</v>
      </c>
      <c r="J23" s="5">
        <v>1050</v>
      </c>
      <c r="K23" s="5">
        <v>3.95E-2</v>
      </c>
      <c r="L23" s="5">
        <v>1344.6116</v>
      </c>
      <c r="M23" s="5">
        <v>342957</v>
      </c>
      <c r="N23" s="5">
        <v>-341612.38799999998</v>
      </c>
      <c r="O23" s="5">
        <v>22.105799999999999</v>
      </c>
      <c r="P23" s="4"/>
      <c r="Q23" s="4" t="s">
        <v>398</v>
      </c>
      <c r="R23" s="4" t="s">
        <v>408</v>
      </c>
    </row>
    <row r="24" spans="1:18" x14ac:dyDescent="0.25">
      <c r="A24" s="4" t="s">
        <v>78</v>
      </c>
      <c r="B24" s="4" t="s">
        <v>435</v>
      </c>
      <c r="C24" s="4" t="s">
        <v>395</v>
      </c>
      <c r="D24" s="5">
        <v>3961809.41</v>
      </c>
      <c r="E24" s="5">
        <v>2604263.79</v>
      </c>
      <c r="F24" s="5">
        <v>2539201.5099999998</v>
      </c>
      <c r="G24" s="5">
        <v>2617834.0699999998</v>
      </c>
      <c r="H24" s="5">
        <v>2618019.0699999998</v>
      </c>
      <c r="I24" s="5">
        <v>2621786.91</v>
      </c>
      <c r="J24" s="5">
        <v>3767.84</v>
      </c>
      <c r="K24" s="5">
        <v>99.849199999999996</v>
      </c>
      <c r="L24" s="5">
        <v>3955835.00141</v>
      </c>
      <c r="M24" s="5">
        <v>3961809.41</v>
      </c>
      <c r="N24" s="5">
        <v>-5974.4089999999997</v>
      </c>
      <c r="O24" s="5">
        <v>33.823399999999999</v>
      </c>
      <c r="P24" s="4" t="s">
        <v>436</v>
      </c>
      <c r="Q24" s="4" t="s">
        <v>420</v>
      </c>
      <c r="R24" s="4" t="s">
        <v>410</v>
      </c>
    </row>
    <row r="25" spans="1:18" x14ac:dyDescent="0.25">
      <c r="A25" s="4" t="s">
        <v>196</v>
      </c>
      <c r="B25" s="4" t="s">
        <v>437</v>
      </c>
      <c r="C25" s="4" t="s">
        <v>395</v>
      </c>
      <c r="D25" s="5">
        <v>3117014.38</v>
      </c>
      <c r="E25" s="5">
        <v>2549789.6800000002</v>
      </c>
      <c r="F25" s="5">
        <v>442080.52</v>
      </c>
      <c r="G25" s="5">
        <v>2514312.36</v>
      </c>
      <c r="H25" s="5">
        <v>2515233.0299999998</v>
      </c>
      <c r="I25" s="5">
        <v>2552733.79</v>
      </c>
      <c r="J25" s="5">
        <v>2944.11</v>
      </c>
      <c r="K25" s="5">
        <v>98.494799999999998</v>
      </c>
      <c r="L25" s="5">
        <v>3070097.0795519999</v>
      </c>
      <c r="M25" s="5">
        <v>3117014.85</v>
      </c>
      <c r="N25" s="5">
        <v>-46917.77</v>
      </c>
      <c r="O25" s="5">
        <v>18.103200000000001</v>
      </c>
      <c r="P25" s="4" t="s">
        <v>436</v>
      </c>
      <c r="Q25" s="4" t="s">
        <v>392</v>
      </c>
      <c r="R25" s="4" t="s">
        <v>410</v>
      </c>
    </row>
    <row r="26" spans="1:18" x14ac:dyDescent="0.25">
      <c r="A26" s="4" t="s">
        <v>338</v>
      </c>
      <c r="B26" s="4" t="s">
        <v>438</v>
      </c>
      <c r="C26" s="4" t="s">
        <v>395</v>
      </c>
      <c r="D26" s="5">
        <v>3016286</v>
      </c>
      <c r="E26" s="5">
        <v>2351048.1800000002</v>
      </c>
      <c r="F26" s="5">
        <v>1209193.68</v>
      </c>
      <c r="G26" s="5">
        <v>1584200.14</v>
      </c>
      <c r="H26" s="5">
        <v>2004878.1</v>
      </c>
      <c r="I26" s="5">
        <v>2351048.1800000002</v>
      </c>
      <c r="J26" s="5">
        <v>0</v>
      </c>
      <c r="K26" s="5">
        <v>67.3827</v>
      </c>
      <c r="L26" s="5">
        <v>2032454.946522</v>
      </c>
      <c r="M26" s="5">
        <v>469246.2</v>
      </c>
      <c r="N26" s="5">
        <v>1563208.747</v>
      </c>
      <c r="O26" s="5">
        <v>22.0548</v>
      </c>
      <c r="P26" s="4"/>
      <c r="Q26" s="4" t="s">
        <v>420</v>
      </c>
      <c r="R26" s="4" t="s">
        <v>439</v>
      </c>
    </row>
    <row r="27" spans="1:18" x14ac:dyDescent="0.25">
      <c r="A27" s="2" t="s">
        <v>74</v>
      </c>
      <c r="B27" s="2" t="s">
        <v>440</v>
      </c>
      <c r="C27" s="2" t="s">
        <v>395</v>
      </c>
      <c r="D27" s="3">
        <v>2491922.67</v>
      </c>
      <c r="E27" s="3">
        <v>2327818.21</v>
      </c>
      <c r="F27" s="3">
        <v>2253904.91</v>
      </c>
      <c r="G27" s="3">
        <v>2262608.4500000002</v>
      </c>
      <c r="H27" s="3">
        <v>2262608.4500000002</v>
      </c>
      <c r="I27" s="3">
        <v>2320826.36</v>
      </c>
      <c r="J27" s="3">
        <v>-6991.85</v>
      </c>
      <c r="K27" s="3">
        <v>97.491500000000002</v>
      </c>
      <c r="L27" s="3">
        <v>2429412.7898229999</v>
      </c>
      <c r="M27" s="3">
        <v>2491922.67</v>
      </c>
      <c r="N27" s="3">
        <v>-62509.88</v>
      </c>
      <c r="O27" s="3">
        <v>6.8659999999999997</v>
      </c>
      <c r="P27" s="2" t="s">
        <v>412</v>
      </c>
      <c r="Q27" s="2" t="s">
        <v>392</v>
      </c>
      <c r="R27" s="2" t="s">
        <v>413</v>
      </c>
    </row>
    <row r="28" spans="1:18" x14ac:dyDescent="0.25">
      <c r="A28" s="4" t="s">
        <v>352</v>
      </c>
      <c r="B28" s="4" t="s">
        <v>441</v>
      </c>
      <c r="C28" s="4" t="s">
        <v>395</v>
      </c>
      <c r="D28" s="5">
        <v>2926398</v>
      </c>
      <c r="E28" s="5">
        <v>2284393.9</v>
      </c>
      <c r="F28" s="5">
        <v>0</v>
      </c>
      <c r="G28" s="5">
        <v>0</v>
      </c>
      <c r="H28" s="5">
        <v>0</v>
      </c>
      <c r="I28" s="5">
        <v>2284393.9</v>
      </c>
      <c r="J28" s="5">
        <v>0</v>
      </c>
      <c r="K28" s="5">
        <v>0</v>
      </c>
      <c r="L28" s="5">
        <v>0</v>
      </c>
      <c r="M28" s="5">
        <v>344156.55</v>
      </c>
      <c r="N28" s="5">
        <v>-344156.55</v>
      </c>
      <c r="O28" s="5">
        <v>21.938300000000002</v>
      </c>
      <c r="P28" s="4"/>
      <c r="Q28" s="4" t="s">
        <v>420</v>
      </c>
      <c r="R28" s="4" t="s">
        <v>439</v>
      </c>
    </row>
    <row r="29" spans="1:18" x14ac:dyDescent="0.25">
      <c r="A29" s="2" t="s">
        <v>192</v>
      </c>
      <c r="B29" s="2" t="s">
        <v>442</v>
      </c>
      <c r="C29" s="2" t="s">
        <v>395</v>
      </c>
      <c r="D29" s="3">
        <v>2898651.25</v>
      </c>
      <c r="E29" s="3">
        <v>2422262.13</v>
      </c>
      <c r="F29" s="3">
        <v>445643.63</v>
      </c>
      <c r="G29" s="3">
        <v>2271149.34</v>
      </c>
      <c r="H29" s="3">
        <v>2271149.34</v>
      </c>
      <c r="I29" s="3">
        <v>2279149.34</v>
      </c>
      <c r="J29" s="3">
        <v>-143112.79</v>
      </c>
      <c r="K29" s="3">
        <v>99.648899999999998</v>
      </c>
      <c r="L29" s="3">
        <v>2888474.085461</v>
      </c>
      <c r="M29" s="3">
        <v>2583451</v>
      </c>
      <c r="N29" s="3">
        <v>305023.08500000002</v>
      </c>
      <c r="O29" s="3">
        <v>21.372</v>
      </c>
      <c r="P29" s="2" t="s">
        <v>419</v>
      </c>
      <c r="Q29" s="2" t="s">
        <v>420</v>
      </c>
      <c r="R29" s="2" t="s">
        <v>410</v>
      </c>
    </row>
    <row r="30" spans="1:18" x14ac:dyDescent="0.25">
      <c r="A30" s="2" t="s">
        <v>179</v>
      </c>
      <c r="B30" s="2" t="s">
        <v>443</v>
      </c>
      <c r="C30" s="2" t="s">
        <v>444</v>
      </c>
      <c r="D30" s="3">
        <v>2029544.29</v>
      </c>
      <c r="E30" s="3">
        <v>2248740.56</v>
      </c>
      <c r="F30" s="3">
        <v>2238740.56</v>
      </c>
      <c r="G30" s="3">
        <v>2241736.41</v>
      </c>
      <c r="H30" s="3">
        <v>2241736.41</v>
      </c>
      <c r="I30" s="3">
        <v>2241736.41</v>
      </c>
      <c r="J30" s="3">
        <v>-7004.15</v>
      </c>
      <c r="K30" s="3">
        <v>100</v>
      </c>
      <c r="L30" s="3">
        <v>2029544.29</v>
      </c>
      <c r="M30" s="3">
        <v>2029544.29</v>
      </c>
      <c r="N30" s="3">
        <v>0</v>
      </c>
      <c r="O30" s="3">
        <v>-10.4551</v>
      </c>
      <c r="P30" s="2" t="s">
        <v>404</v>
      </c>
      <c r="Q30" s="2" t="s">
        <v>420</v>
      </c>
      <c r="R30" s="2" t="s">
        <v>445</v>
      </c>
    </row>
    <row r="31" spans="1:18" x14ac:dyDescent="0.25">
      <c r="A31" s="4" t="s">
        <v>34</v>
      </c>
      <c r="B31" s="4" t="s">
        <v>446</v>
      </c>
      <c r="C31" s="4" t="s">
        <v>390</v>
      </c>
      <c r="D31" s="5">
        <v>2917253.28</v>
      </c>
      <c r="E31" s="5">
        <v>2222325.94</v>
      </c>
      <c r="F31" s="5">
        <v>2222325.94</v>
      </c>
      <c r="G31" s="5">
        <v>2222325.94</v>
      </c>
      <c r="H31" s="5">
        <v>2222325.94</v>
      </c>
      <c r="I31" s="5">
        <v>2222325.94</v>
      </c>
      <c r="J31" s="5">
        <v>0</v>
      </c>
      <c r="K31" s="5">
        <v>100</v>
      </c>
      <c r="L31" s="5">
        <v>2917253.28</v>
      </c>
      <c r="M31" s="5">
        <v>2917253.28</v>
      </c>
      <c r="N31" s="5">
        <v>0</v>
      </c>
      <c r="O31" s="5">
        <v>23.821200000000001</v>
      </c>
      <c r="P31" s="4" t="s">
        <v>404</v>
      </c>
      <c r="Q31" s="4" t="s">
        <v>392</v>
      </c>
      <c r="R31" s="4" t="s">
        <v>447</v>
      </c>
    </row>
    <row r="32" spans="1:18" x14ac:dyDescent="0.25">
      <c r="A32" s="4" t="s">
        <v>93</v>
      </c>
      <c r="B32" s="4" t="s">
        <v>448</v>
      </c>
      <c r="C32" s="4" t="s">
        <v>395</v>
      </c>
      <c r="D32" s="5">
        <v>2790518.65</v>
      </c>
      <c r="E32" s="5">
        <v>2200490.13</v>
      </c>
      <c r="F32" s="5">
        <v>2192459.2599999998</v>
      </c>
      <c r="G32" s="5">
        <v>2192459.2599999998</v>
      </c>
      <c r="H32" s="5">
        <v>2192459.2599999998</v>
      </c>
      <c r="I32" s="5">
        <v>2200490.13</v>
      </c>
      <c r="J32" s="5">
        <v>0</v>
      </c>
      <c r="K32" s="5">
        <v>99.635000000000005</v>
      </c>
      <c r="L32" s="5">
        <v>2780333.2569280001</v>
      </c>
      <c r="M32" s="5">
        <v>2790518.65</v>
      </c>
      <c r="N32" s="5">
        <v>-10185.393</v>
      </c>
      <c r="O32" s="5">
        <v>21.143999999999998</v>
      </c>
      <c r="P32" s="4" t="s">
        <v>404</v>
      </c>
      <c r="Q32" s="4" t="s">
        <v>392</v>
      </c>
      <c r="R32" s="4" t="s">
        <v>410</v>
      </c>
    </row>
    <row r="33" spans="1:18" x14ac:dyDescent="0.25">
      <c r="A33" s="4" t="s">
        <v>92</v>
      </c>
      <c r="B33" s="4" t="s">
        <v>449</v>
      </c>
      <c r="C33" s="4" t="s">
        <v>395</v>
      </c>
      <c r="D33" s="5">
        <v>3189221.01</v>
      </c>
      <c r="E33" s="5">
        <v>2156062.85</v>
      </c>
      <c r="F33" s="5">
        <v>2067371.03</v>
      </c>
      <c r="G33" s="5">
        <v>2100381.2599999998</v>
      </c>
      <c r="H33" s="5">
        <v>2100381.2599999998</v>
      </c>
      <c r="I33" s="5">
        <v>2156062.85</v>
      </c>
      <c r="J33" s="5">
        <v>0</v>
      </c>
      <c r="K33" s="5">
        <v>97.417400000000001</v>
      </c>
      <c r="L33" s="5">
        <v>3106856.1881960002</v>
      </c>
      <c r="M33" s="5">
        <v>3189221.01</v>
      </c>
      <c r="N33" s="5">
        <v>-82364.822</v>
      </c>
      <c r="O33" s="5">
        <v>32.395299999999999</v>
      </c>
      <c r="P33" s="4" t="s">
        <v>404</v>
      </c>
      <c r="Q33" s="4" t="s">
        <v>392</v>
      </c>
      <c r="R33" s="4" t="s">
        <v>410</v>
      </c>
    </row>
    <row r="34" spans="1:18" x14ac:dyDescent="0.25">
      <c r="A34" s="2" t="s">
        <v>88</v>
      </c>
      <c r="B34" s="2" t="s">
        <v>450</v>
      </c>
      <c r="C34" s="2" t="s">
        <v>395</v>
      </c>
      <c r="D34" s="3">
        <v>2646862.1800000002</v>
      </c>
      <c r="E34" s="3">
        <v>2117838.14</v>
      </c>
      <c r="F34" s="3">
        <v>2051333.76</v>
      </c>
      <c r="G34" s="3">
        <v>2059599.53</v>
      </c>
      <c r="H34" s="3">
        <v>2060800.55</v>
      </c>
      <c r="I34" s="3">
        <v>2085200.14</v>
      </c>
      <c r="J34" s="3">
        <v>-32638</v>
      </c>
      <c r="K34" s="3">
        <v>98.772199999999998</v>
      </c>
      <c r="L34" s="3">
        <v>2614364.0061539998</v>
      </c>
      <c r="M34" s="3">
        <v>2646862.1800000002</v>
      </c>
      <c r="N34" s="3">
        <v>-32498.173999999999</v>
      </c>
      <c r="O34" s="3">
        <v>21.219899999999999</v>
      </c>
      <c r="P34" s="2" t="s">
        <v>404</v>
      </c>
      <c r="Q34" s="2" t="s">
        <v>392</v>
      </c>
      <c r="R34" s="2" t="s">
        <v>410</v>
      </c>
    </row>
    <row r="35" spans="1:18" x14ac:dyDescent="0.25">
      <c r="A35" s="4" t="s">
        <v>24</v>
      </c>
      <c r="B35" s="4" t="s">
        <v>451</v>
      </c>
      <c r="C35" s="4" t="s">
        <v>395</v>
      </c>
      <c r="D35" s="5">
        <v>2129744.11</v>
      </c>
      <c r="E35" s="5">
        <v>1986634.71</v>
      </c>
      <c r="F35" s="5">
        <v>1986634.71</v>
      </c>
      <c r="G35" s="5">
        <v>1986634.71</v>
      </c>
      <c r="H35" s="5">
        <v>1986634.71</v>
      </c>
      <c r="I35" s="5">
        <v>1986634.71</v>
      </c>
      <c r="J35" s="5">
        <v>0</v>
      </c>
      <c r="K35" s="5">
        <v>100</v>
      </c>
      <c r="L35" s="5">
        <v>2129744.11</v>
      </c>
      <c r="M35" s="5">
        <v>2004752.11</v>
      </c>
      <c r="N35" s="5">
        <v>124992</v>
      </c>
      <c r="O35" s="5">
        <v>6.7195</v>
      </c>
      <c r="P35" s="4" t="s">
        <v>391</v>
      </c>
      <c r="Q35" s="4" t="s">
        <v>392</v>
      </c>
      <c r="R35" s="4" t="s">
        <v>413</v>
      </c>
    </row>
    <row r="36" spans="1:18" x14ac:dyDescent="0.25">
      <c r="A36" s="4" t="s">
        <v>298</v>
      </c>
      <c r="B36" s="4" t="s">
        <v>452</v>
      </c>
      <c r="C36" s="4" t="s">
        <v>390</v>
      </c>
      <c r="D36" s="5">
        <v>2694777</v>
      </c>
      <c r="E36" s="5">
        <v>1965559.22</v>
      </c>
      <c r="F36" s="5">
        <v>1156173.28</v>
      </c>
      <c r="G36" s="5">
        <v>4975.78</v>
      </c>
      <c r="H36" s="5">
        <v>1161149.06</v>
      </c>
      <c r="I36" s="5">
        <v>1965559.22</v>
      </c>
      <c r="J36" s="5">
        <v>0</v>
      </c>
      <c r="K36" s="5">
        <v>0.25309999999999999</v>
      </c>
      <c r="L36" s="5">
        <v>6820.480587</v>
      </c>
      <c r="M36" s="5">
        <v>340301.55</v>
      </c>
      <c r="N36" s="5">
        <v>-333481.06900000002</v>
      </c>
      <c r="O36" s="5">
        <v>27.060400000000001</v>
      </c>
      <c r="P36" s="4"/>
      <c r="Q36" s="4" t="s">
        <v>453</v>
      </c>
      <c r="R36" s="4" t="s">
        <v>454</v>
      </c>
    </row>
    <row r="37" spans="1:18" x14ac:dyDescent="0.25">
      <c r="A37" s="2" t="s">
        <v>105</v>
      </c>
      <c r="B37" s="2" t="s">
        <v>455</v>
      </c>
      <c r="C37" s="2" t="s">
        <v>390</v>
      </c>
      <c r="D37" s="3">
        <v>2379290.1800000002</v>
      </c>
      <c r="E37" s="3">
        <v>2043570.71</v>
      </c>
      <c r="F37" s="3">
        <v>427411.21</v>
      </c>
      <c r="G37" s="3">
        <v>1946141.05</v>
      </c>
      <c r="H37" s="3">
        <v>1972515.86</v>
      </c>
      <c r="I37" s="3">
        <v>1951141.05</v>
      </c>
      <c r="J37" s="3">
        <v>-92429.66</v>
      </c>
      <c r="K37" s="3">
        <v>99.743700000000004</v>
      </c>
      <c r="L37" s="3">
        <v>2373192.0592689998</v>
      </c>
      <c r="M37" s="3">
        <v>2379290.1800000002</v>
      </c>
      <c r="N37" s="3">
        <v>-6098.1210000000001</v>
      </c>
      <c r="O37" s="3">
        <v>17.994800000000001</v>
      </c>
      <c r="P37" s="2" t="s">
        <v>419</v>
      </c>
      <c r="Q37" s="2" t="s">
        <v>420</v>
      </c>
      <c r="R37" s="2" t="s">
        <v>456</v>
      </c>
    </row>
    <row r="38" spans="1:18" x14ac:dyDescent="0.25">
      <c r="A38" s="2" t="s">
        <v>173</v>
      </c>
      <c r="B38" s="2" t="s">
        <v>457</v>
      </c>
      <c r="C38" s="2" t="s">
        <v>390</v>
      </c>
      <c r="D38" s="3">
        <v>3339948.78</v>
      </c>
      <c r="E38" s="3">
        <v>1891912.82</v>
      </c>
      <c r="F38" s="3">
        <v>1886844.19</v>
      </c>
      <c r="G38" s="3">
        <v>1936649</v>
      </c>
      <c r="H38" s="3">
        <v>1945275.65</v>
      </c>
      <c r="I38" s="3">
        <v>1936649</v>
      </c>
      <c r="J38" s="3">
        <v>-8626.65</v>
      </c>
      <c r="K38" s="3">
        <v>100</v>
      </c>
      <c r="L38" s="3">
        <v>3339948.78</v>
      </c>
      <c r="M38" s="3">
        <v>3339948.78</v>
      </c>
      <c r="N38" s="3">
        <v>0</v>
      </c>
      <c r="O38" s="3">
        <v>42.015599999999999</v>
      </c>
      <c r="P38" s="2" t="s">
        <v>391</v>
      </c>
      <c r="Q38" s="2" t="s">
        <v>401</v>
      </c>
      <c r="R38" s="2" t="s">
        <v>458</v>
      </c>
    </row>
    <row r="39" spans="1:18" x14ac:dyDescent="0.25">
      <c r="A39" s="4" t="s">
        <v>189</v>
      </c>
      <c r="B39" s="4" t="s">
        <v>459</v>
      </c>
      <c r="C39" s="4" t="s">
        <v>395</v>
      </c>
      <c r="D39" s="5">
        <v>2042785</v>
      </c>
      <c r="E39" s="5">
        <v>1919634</v>
      </c>
      <c r="F39" s="5">
        <v>1917918.47</v>
      </c>
      <c r="G39" s="5">
        <v>1920691.35</v>
      </c>
      <c r="H39" s="5">
        <v>1920691.35</v>
      </c>
      <c r="I39" s="5">
        <v>1927478</v>
      </c>
      <c r="J39" s="5">
        <v>6786.65</v>
      </c>
      <c r="K39" s="5">
        <v>99.647900000000007</v>
      </c>
      <c r="L39" s="5">
        <v>2035592.3540149999</v>
      </c>
      <c r="M39" s="5">
        <v>2042785</v>
      </c>
      <c r="N39" s="5">
        <v>-7192.6459999999997</v>
      </c>
      <c r="O39" s="5">
        <v>5.6444999999999999</v>
      </c>
      <c r="P39" s="4" t="s">
        <v>404</v>
      </c>
      <c r="Q39" s="4" t="s">
        <v>392</v>
      </c>
      <c r="R39" s="4" t="s">
        <v>410</v>
      </c>
    </row>
    <row r="40" spans="1:18" x14ac:dyDescent="0.25">
      <c r="A40" s="2" t="s">
        <v>163</v>
      </c>
      <c r="B40" s="2" t="s">
        <v>460</v>
      </c>
      <c r="C40" s="2" t="s">
        <v>390</v>
      </c>
      <c r="D40" s="3">
        <v>2701961.75</v>
      </c>
      <c r="E40" s="3">
        <v>2106669.71</v>
      </c>
      <c r="F40" s="3">
        <v>1887978.51</v>
      </c>
      <c r="G40" s="3">
        <v>1887978.51</v>
      </c>
      <c r="H40" s="3">
        <v>1887978.51</v>
      </c>
      <c r="I40" s="3">
        <v>1887978.51</v>
      </c>
      <c r="J40" s="3">
        <v>-218691.20000000001</v>
      </c>
      <c r="K40" s="3">
        <v>100</v>
      </c>
      <c r="L40" s="3">
        <v>2701961.75</v>
      </c>
      <c r="M40" s="3">
        <v>2701961.75</v>
      </c>
      <c r="N40" s="3">
        <v>0</v>
      </c>
      <c r="O40" s="3">
        <v>30.125599999999999</v>
      </c>
      <c r="P40" s="2" t="s">
        <v>404</v>
      </c>
      <c r="Q40" s="2" t="s">
        <v>392</v>
      </c>
      <c r="R40" s="2" t="s">
        <v>461</v>
      </c>
    </row>
    <row r="41" spans="1:18" x14ac:dyDescent="0.25">
      <c r="A41" s="2" t="s">
        <v>71</v>
      </c>
      <c r="B41" s="2" t="s">
        <v>462</v>
      </c>
      <c r="C41" s="2" t="s">
        <v>444</v>
      </c>
      <c r="D41" s="3">
        <v>2721997.5</v>
      </c>
      <c r="E41" s="3">
        <v>1860801.22</v>
      </c>
      <c r="F41" s="3">
        <v>1835315.53</v>
      </c>
      <c r="G41" s="3">
        <v>1858412.47</v>
      </c>
      <c r="H41" s="3">
        <v>1864432.21</v>
      </c>
      <c r="I41" s="3">
        <v>1858412.47</v>
      </c>
      <c r="J41" s="3">
        <v>-6019.74</v>
      </c>
      <c r="K41" s="3">
        <v>100</v>
      </c>
      <c r="L41" s="3">
        <v>2721997.5</v>
      </c>
      <c r="M41" s="3">
        <v>2721997.5</v>
      </c>
      <c r="N41" s="3">
        <v>0</v>
      </c>
      <c r="O41" s="3">
        <v>31.726099999999999</v>
      </c>
      <c r="P41" s="2" t="s">
        <v>463</v>
      </c>
      <c r="Q41" s="2" t="s">
        <v>420</v>
      </c>
      <c r="R41" s="2" t="s">
        <v>410</v>
      </c>
    </row>
    <row r="42" spans="1:18" x14ac:dyDescent="0.25">
      <c r="A42" s="4" t="s">
        <v>29</v>
      </c>
      <c r="B42" s="4" t="s">
        <v>464</v>
      </c>
      <c r="C42" s="4" t="s">
        <v>395</v>
      </c>
      <c r="D42" s="5">
        <v>2224835.7599999998</v>
      </c>
      <c r="E42" s="5">
        <v>1814991.36</v>
      </c>
      <c r="F42" s="5">
        <v>1810040.95</v>
      </c>
      <c r="G42" s="5">
        <v>1810040.95</v>
      </c>
      <c r="H42" s="5">
        <v>1810040.95</v>
      </c>
      <c r="I42" s="5">
        <v>1814991.36</v>
      </c>
      <c r="J42" s="5">
        <v>0</v>
      </c>
      <c r="K42" s="5">
        <v>99.727199999999996</v>
      </c>
      <c r="L42" s="5">
        <v>2218766.4080469999</v>
      </c>
      <c r="M42" s="5">
        <v>2224835.7599999998</v>
      </c>
      <c r="N42" s="5">
        <v>-6069.3519999999999</v>
      </c>
      <c r="O42" s="5">
        <v>18.421299999999999</v>
      </c>
      <c r="P42" s="4" t="s">
        <v>412</v>
      </c>
      <c r="Q42" s="4" t="s">
        <v>392</v>
      </c>
      <c r="R42" s="4" t="s">
        <v>413</v>
      </c>
    </row>
    <row r="43" spans="1:18" x14ac:dyDescent="0.25">
      <c r="A43" s="2" t="s">
        <v>87</v>
      </c>
      <c r="B43" s="2" t="s">
        <v>465</v>
      </c>
      <c r="C43" s="2" t="s">
        <v>395</v>
      </c>
      <c r="D43" s="3">
        <v>2099378.7799999998</v>
      </c>
      <c r="E43" s="3">
        <v>1791634.4</v>
      </c>
      <c r="F43" s="3">
        <v>1766743.17</v>
      </c>
      <c r="G43" s="3">
        <v>1785199.11</v>
      </c>
      <c r="H43" s="3">
        <v>1785199.11</v>
      </c>
      <c r="I43" s="3">
        <v>1785199.11</v>
      </c>
      <c r="J43" s="3">
        <v>-6435.29</v>
      </c>
      <c r="K43" s="3">
        <v>100</v>
      </c>
      <c r="L43" s="3">
        <v>2099378.7799999998</v>
      </c>
      <c r="M43" s="3">
        <v>2099378.7799999998</v>
      </c>
      <c r="N43" s="3">
        <v>0</v>
      </c>
      <c r="O43" s="3">
        <v>14.965299999999999</v>
      </c>
      <c r="P43" s="2" t="s">
        <v>404</v>
      </c>
      <c r="Q43" s="2" t="s">
        <v>392</v>
      </c>
      <c r="R43" s="2" t="s">
        <v>410</v>
      </c>
    </row>
    <row r="44" spans="1:18" x14ac:dyDescent="0.25">
      <c r="A44" s="2" t="s">
        <v>91</v>
      </c>
      <c r="B44" s="2" t="s">
        <v>466</v>
      </c>
      <c r="C44" s="2" t="s">
        <v>395</v>
      </c>
      <c r="D44" s="3">
        <v>1574376.71</v>
      </c>
      <c r="E44" s="3">
        <v>1786214.19</v>
      </c>
      <c r="F44" s="3">
        <v>1777865.07</v>
      </c>
      <c r="G44" s="3">
        <v>1778239.4</v>
      </c>
      <c r="H44" s="3">
        <v>1778239.4</v>
      </c>
      <c r="I44" s="3">
        <v>1778239.4</v>
      </c>
      <c r="J44" s="3">
        <v>-7974.79</v>
      </c>
      <c r="K44" s="3">
        <v>100</v>
      </c>
      <c r="L44" s="3">
        <v>1574376.71</v>
      </c>
      <c r="M44" s="3">
        <v>1574376.71</v>
      </c>
      <c r="N44" s="3">
        <v>0</v>
      </c>
      <c r="O44" s="3">
        <v>-12.948700000000001</v>
      </c>
      <c r="P44" s="2" t="s">
        <v>463</v>
      </c>
      <c r="Q44" s="2" t="s">
        <v>392</v>
      </c>
      <c r="R44" s="2" t="s">
        <v>410</v>
      </c>
    </row>
    <row r="45" spans="1:18" x14ac:dyDescent="0.25">
      <c r="A45" s="4" t="s">
        <v>351</v>
      </c>
      <c r="B45" s="4" t="s">
        <v>467</v>
      </c>
      <c r="C45" s="4" t="s">
        <v>395</v>
      </c>
      <c r="D45" s="5">
        <v>2092161</v>
      </c>
      <c r="E45" s="5">
        <v>1762334.84</v>
      </c>
      <c r="F45" s="5">
        <v>0</v>
      </c>
      <c r="G45" s="5">
        <v>0</v>
      </c>
      <c r="H45" s="5">
        <v>0</v>
      </c>
      <c r="I45" s="5">
        <v>1762334.84</v>
      </c>
      <c r="J45" s="5">
        <v>0</v>
      </c>
      <c r="K45" s="5">
        <v>0</v>
      </c>
      <c r="L45" s="5">
        <v>0</v>
      </c>
      <c r="M45" s="5"/>
      <c r="N45" s="5">
        <v>0</v>
      </c>
      <c r="O45" s="5">
        <v>15.764799999999999</v>
      </c>
      <c r="P45" s="4"/>
      <c r="Q45" s="4" t="s">
        <v>392</v>
      </c>
      <c r="R45" s="4" t="s">
        <v>468</v>
      </c>
    </row>
    <row r="46" spans="1:18" x14ac:dyDescent="0.25">
      <c r="A46" s="2" t="s">
        <v>48</v>
      </c>
      <c r="B46" s="2" t="s">
        <v>469</v>
      </c>
      <c r="C46" s="2" t="s">
        <v>390</v>
      </c>
      <c r="D46" s="3">
        <v>2018293.92</v>
      </c>
      <c r="E46" s="3">
        <v>1774189.47</v>
      </c>
      <c r="F46" s="3">
        <v>1731802.47</v>
      </c>
      <c r="G46" s="3">
        <v>1732729.97</v>
      </c>
      <c r="H46" s="3">
        <v>1732729.97</v>
      </c>
      <c r="I46" s="3">
        <v>1732729.97</v>
      </c>
      <c r="J46" s="3">
        <v>-41459.5</v>
      </c>
      <c r="K46" s="3">
        <v>100</v>
      </c>
      <c r="L46" s="3">
        <v>2018293.92</v>
      </c>
      <c r="M46" s="3">
        <v>2018293.92</v>
      </c>
      <c r="N46" s="3">
        <v>0</v>
      </c>
      <c r="O46" s="3">
        <v>14.1487</v>
      </c>
      <c r="P46" s="2" t="s">
        <v>412</v>
      </c>
      <c r="Q46" s="2" t="s">
        <v>420</v>
      </c>
      <c r="R46" s="2" t="s">
        <v>470</v>
      </c>
    </row>
    <row r="47" spans="1:18" x14ac:dyDescent="0.25">
      <c r="A47" s="4" t="s">
        <v>254</v>
      </c>
      <c r="B47" s="4" t="s">
        <v>471</v>
      </c>
      <c r="C47" s="4" t="s">
        <v>390</v>
      </c>
      <c r="D47" s="5">
        <v>2354052</v>
      </c>
      <c r="E47" s="5">
        <v>1724098.3</v>
      </c>
      <c r="F47" s="5">
        <v>490683.17</v>
      </c>
      <c r="G47" s="5">
        <v>191096.17</v>
      </c>
      <c r="H47" s="5">
        <v>678174.34</v>
      </c>
      <c r="I47" s="5">
        <v>1724098.3</v>
      </c>
      <c r="J47" s="5">
        <v>0</v>
      </c>
      <c r="K47" s="5">
        <v>11.0838</v>
      </c>
      <c r="L47" s="5">
        <v>260918.415576</v>
      </c>
      <c r="M47" s="5">
        <v>344486</v>
      </c>
      <c r="N47" s="5">
        <v>-83567.584000000003</v>
      </c>
      <c r="O47" s="5">
        <v>26.760300000000001</v>
      </c>
      <c r="P47" s="4"/>
      <c r="Q47" s="4" t="s">
        <v>420</v>
      </c>
      <c r="R47" s="4" t="s">
        <v>472</v>
      </c>
    </row>
    <row r="48" spans="1:18" x14ac:dyDescent="0.25">
      <c r="A48" s="2" t="s">
        <v>61</v>
      </c>
      <c r="B48" s="2" t="s">
        <v>473</v>
      </c>
      <c r="C48" s="2" t="s">
        <v>390</v>
      </c>
      <c r="D48" s="3">
        <v>1889434.75</v>
      </c>
      <c r="E48" s="3">
        <v>1681413.52</v>
      </c>
      <c r="F48" s="3">
        <v>1680413.52</v>
      </c>
      <c r="G48" s="3">
        <v>1680413.52</v>
      </c>
      <c r="H48" s="3">
        <v>1680413.52</v>
      </c>
      <c r="I48" s="3">
        <v>1680413.52</v>
      </c>
      <c r="J48" s="3">
        <v>-1000</v>
      </c>
      <c r="K48" s="3">
        <v>100</v>
      </c>
      <c r="L48" s="3">
        <v>1889434.75</v>
      </c>
      <c r="M48" s="3">
        <v>1889434.75</v>
      </c>
      <c r="N48" s="3">
        <v>0</v>
      </c>
      <c r="O48" s="3">
        <v>11.0626</v>
      </c>
      <c r="P48" s="2" t="s">
        <v>463</v>
      </c>
      <c r="Q48" s="2" t="s">
        <v>453</v>
      </c>
      <c r="R48" s="2" t="s">
        <v>456</v>
      </c>
    </row>
    <row r="49" spans="1:18" x14ac:dyDescent="0.25">
      <c r="A49" s="2" t="s">
        <v>172</v>
      </c>
      <c r="B49" s="2" t="s">
        <v>474</v>
      </c>
      <c r="C49" s="2" t="s">
        <v>390</v>
      </c>
      <c r="D49" s="3">
        <v>2285502.5</v>
      </c>
      <c r="E49" s="3">
        <v>1791422.07</v>
      </c>
      <c r="F49" s="3">
        <v>1390175.86</v>
      </c>
      <c r="G49" s="3">
        <v>1452297.85</v>
      </c>
      <c r="H49" s="3">
        <v>1993274.71</v>
      </c>
      <c r="I49" s="3">
        <v>1631885.73</v>
      </c>
      <c r="J49" s="3">
        <v>-361388.98</v>
      </c>
      <c r="K49" s="3">
        <v>88.995000000000005</v>
      </c>
      <c r="L49" s="3">
        <v>2033982.9498749999</v>
      </c>
      <c r="M49" s="3">
        <v>2155482.5</v>
      </c>
      <c r="N49" s="3">
        <v>-121499.55</v>
      </c>
      <c r="O49" s="3">
        <v>28.598299999999998</v>
      </c>
      <c r="P49" s="2" t="s">
        <v>419</v>
      </c>
      <c r="Q49" s="2" t="s">
        <v>420</v>
      </c>
      <c r="R49" s="2" t="s">
        <v>410</v>
      </c>
    </row>
    <row r="50" spans="1:18" x14ac:dyDescent="0.25">
      <c r="A50" s="4" t="s">
        <v>228</v>
      </c>
      <c r="B50" s="4" t="s">
        <v>475</v>
      </c>
      <c r="C50" s="4" t="s">
        <v>390</v>
      </c>
      <c r="D50" s="5">
        <v>2228600</v>
      </c>
      <c r="E50" s="5">
        <v>1626690.35</v>
      </c>
      <c r="F50" s="5">
        <v>0</v>
      </c>
      <c r="G50" s="5">
        <v>0</v>
      </c>
      <c r="H50" s="5">
        <v>0</v>
      </c>
      <c r="I50" s="5">
        <v>1626690.35</v>
      </c>
      <c r="J50" s="5">
        <v>0</v>
      </c>
      <c r="K50" s="5">
        <v>0</v>
      </c>
      <c r="L50" s="5">
        <v>0</v>
      </c>
      <c r="M50" s="5">
        <v>323796</v>
      </c>
      <c r="N50" s="5">
        <v>-323796</v>
      </c>
      <c r="O50" s="5">
        <v>27.008400000000002</v>
      </c>
      <c r="P50" s="4"/>
      <c r="Q50" s="4" t="s">
        <v>420</v>
      </c>
      <c r="R50" s="4" t="s">
        <v>476</v>
      </c>
    </row>
    <row r="51" spans="1:18" x14ac:dyDescent="0.25">
      <c r="A51" s="2" t="s">
        <v>50</v>
      </c>
      <c r="B51" s="2" t="s">
        <v>477</v>
      </c>
      <c r="C51" s="2" t="s">
        <v>390</v>
      </c>
      <c r="D51" s="3">
        <v>2046219</v>
      </c>
      <c r="E51" s="3">
        <v>1634244.64</v>
      </c>
      <c r="F51" s="3">
        <v>892871.7</v>
      </c>
      <c r="G51" s="3">
        <v>738113.89</v>
      </c>
      <c r="H51" s="3">
        <v>895020.05</v>
      </c>
      <c r="I51" s="3">
        <v>1606799.25</v>
      </c>
      <c r="J51" s="3">
        <v>-27445.39</v>
      </c>
      <c r="K51" s="3">
        <v>45.936900000000001</v>
      </c>
      <c r="L51" s="3">
        <v>939969.57581099996</v>
      </c>
      <c r="M51" s="3">
        <v>294263.40000000002</v>
      </c>
      <c r="N51" s="3">
        <v>645706.17599999998</v>
      </c>
      <c r="O51" s="3">
        <v>21.474699999999999</v>
      </c>
      <c r="P51" s="2" t="s">
        <v>436</v>
      </c>
      <c r="Q51" s="2" t="s">
        <v>420</v>
      </c>
      <c r="R51" s="2" t="s">
        <v>456</v>
      </c>
    </row>
    <row r="52" spans="1:18" x14ac:dyDescent="0.25">
      <c r="A52" s="2" t="s">
        <v>165</v>
      </c>
      <c r="B52" s="2" t="s">
        <v>478</v>
      </c>
      <c r="C52" s="2" t="s">
        <v>390</v>
      </c>
      <c r="D52" s="3">
        <v>2443655.2000000002</v>
      </c>
      <c r="E52" s="3">
        <v>1596806.83</v>
      </c>
      <c r="F52" s="3">
        <v>1547945.79</v>
      </c>
      <c r="G52" s="3">
        <v>1575018.85</v>
      </c>
      <c r="H52" s="3">
        <v>1575018.85</v>
      </c>
      <c r="I52" s="3">
        <v>1575018.85</v>
      </c>
      <c r="J52" s="3">
        <v>-21787.98</v>
      </c>
      <c r="K52" s="3">
        <v>100</v>
      </c>
      <c r="L52" s="3">
        <v>2443655.2000000002</v>
      </c>
      <c r="M52" s="3">
        <v>2443655.2000000002</v>
      </c>
      <c r="N52" s="3">
        <v>0</v>
      </c>
      <c r="O52" s="3">
        <v>35.546599999999998</v>
      </c>
      <c r="P52" s="2" t="s">
        <v>419</v>
      </c>
      <c r="Q52" s="2" t="s">
        <v>392</v>
      </c>
      <c r="R52" s="2" t="s">
        <v>410</v>
      </c>
    </row>
    <row r="53" spans="1:18" x14ac:dyDescent="0.25">
      <c r="A53" s="2" t="s">
        <v>102</v>
      </c>
      <c r="B53" s="2" t="s">
        <v>479</v>
      </c>
      <c r="C53" s="2" t="s">
        <v>390</v>
      </c>
      <c r="D53" s="3">
        <v>2283605</v>
      </c>
      <c r="E53" s="3">
        <v>1777648.81</v>
      </c>
      <c r="F53" s="3">
        <v>430617.43</v>
      </c>
      <c r="G53" s="3">
        <v>1535646.25</v>
      </c>
      <c r="H53" s="3">
        <v>1616019.05</v>
      </c>
      <c r="I53" s="3">
        <v>1551872.47</v>
      </c>
      <c r="J53" s="3">
        <v>-225776.34</v>
      </c>
      <c r="K53" s="3">
        <v>98.954400000000007</v>
      </c>
      <c r="L53" s="3">
        <v>2259727.6261200001</v>
      </c>
      <c r="M53" s="3">
        <v>2283605</v>
      </c>
      <c r="N53" s="3">
        <v>-23877.374</v>
      </c>
      <c r="O53" s="3">
        <v>32.0428</v>
      </c>
      <c r="P53" s="2" t="s">
        <v>436</v>
      </c>
      <c r="Q53" s="2" t="s">
        <v>420</v>
      </c>
      <c r="R53" s="2" t="s">
        <v>410</v>
      </c>
    </row>
    <row r="54" spans="1:18" x14ac:dyDescent="0.25">
      <c r="A54" s="2" t="s">
        <v>181</v>
      </c>
      <c r="B54" s="2" t="s">
        <v>480</v>
      </c>
      <c r="C54" s="2" t="s">
        <v>444</v>
      </c>
      <c r="D54" s="3">
        <v>1919143.38</v>
      </c>
      <c r="E54" s="3">
        <v>1537489.24</v>
      </c>
      <c r="F54" s="3">
        <v>1520244.08</v>
      </c>
      <c r="G54" s="3">
        <v>1528521.88</v>
      </c>
      <c r="H54" s="3">
        <v>1528521.88</v>
      </c>
      <c r="I54" s="3">
        <v>1528521.88</v>
      </c>
      <c r="J54" s="3">
        <v>-8967.36</v>
      </c>
      <c r="K54" s="3">
        <v>100</v>
      </c>
      <c r="L54" s="3">
        <v>1919143.38</v>
      </c>
      <c r="M54" s="3">
        <v>1919143.38</v>
      </c>
      <c r="N54" s="3">
        <v>0</v>
      </c>
      <c r="O54" s="3">
        <v>20.353899999999999</v>
      </c>
      <c r="P54" s="2" t="s">
        <v>404</v>
      </c>
      <c r="Q54" s="2" t="s">
        <v>420</v>
      </c>
      <c r="R54" s="2" t="s">
        <v>445</v>
      </c>
    </row>
    <row r="55" spans="1:18" x14ac:dyDescent="0.25">
      <c r="A55" s="2" t="s">
        <v>60</v>
      </c>
      <c r="B55" s="2" t="s">
        <v>481</v>
      </c>
      <c r="C55" s="2" t="s">
        <v>390</v>
      </c>
      <c r="D55" s="3">
        <v>1764856.11</v>
      </c>
      <c r="E55" s="3">
        <v>1536701.48</v>
      </c>
      <c r="F55" s="3">
        <v>1498831.41</v>
      </c>
      <c r="G55" s="3">
        <v>1515360.58</v>
      </c>
      <c r="H55" s="3">
        <v>1516922.73</v>
      </c>
      <c r="I55" s="3">
        <v>1515360.58</v>
      </c>
      <c r="J55" s="3">
        <v>-21340.9</v>
      </c>
      <c r="K55" s="3">
        <v>100</v>
      </c>
      <c r="L55" s="3">
        <v>1764856.11</v>
      </c>
      <c r="M55" s="3">
        <v>1764856.11</v>
      </c>
      <c r="N55" s="3">
        <v>0</v>
      </c>
      <c r="O55" s="3">
        <v>14.136799999999999</v>
      </c>
      <c r="P55" s="2" t="s">
        <v>436</v>
      </c>
      <c r="Q55" s="2" t="s">
        <v>420</v>
      </c>
      <c r="R55" s="2" t="s">
        <v>456</v>
      </c>
    </row>
    <row r="56" spans="1:18" x14ac:dyDescent="0.25">
      <c r="A56" s="2" t="s">
        <v>101</v>
      </c>
      <c r="B56" s="2" t="s">
        <v>482</v>
      </c>
      <c r="C56" s="2" t="s">
        <v>390</v>
      </c>
      <c r="D56" s="3">
        <v>2565610</v>
      </c>
      <c r="E56" s="3">
        <v>2057789.32</v>
      </c>
      <c r="F56" s="3">
        <v>1321266.73</v>
      </c>
      <c r="G56" s="3">
        <v>1499530.32</v>
      </c>
      <c r="H56" s="3">
        <v>1499530.32</v>
      </c>
      <c r="I56" s="3">
        <v>1499530.32</v>
      </c>
      <c r="J56" s="3">
        <v>-558259</v>
      </c>
      <c r="K56" s="3">
        <v>100</v>
      </c>
      <c r="L56" s="3">
        <v>2565610</v>
      </c>
      <c r="M56" s="3">
        <v>2565610</v>
      </c>
      <c r="N56" s="3">
        <v>0</v>
      </c>
      <c r="O56" s="3">
        <v>41.552599999999998</v>
      </c>
      <c r="P56" s="2" t="s">
        <v>412</v>
      </c>
      <c r="Q56" s="2" t="s">
        <v>420</v>
      </c>
      <c r="R56" s="2" t="s">
        <v>410</v>
      </c>
    </row>
    <row r="57" spans="1:18" x14ac:dyDescent="0.25">
      <c r="A57" s="2" t="s">
        <v>121</v>
      </c>
      <c r="B57" s="2" t="s">
        <v>483</v>
      </c>
      <c r="C57" s="2" t="s">
        <v>390</v>
      </c>
      <c r="D57" s="3">
        <v>2768740.6</v>
      </c>
      <c r="E57" s="3">
        <v>1505143.64</v>
      </c>
      <c r="F57" s="3">
        <v>1491303.98</v>
      </c>
      <c r="G57" s="3">
        <v>1492854.8</v>
      </c>
      <c r="H57" s="3">
        <v>1492854.8</v>
      </c>
      <c r="I57" s="3">
        <v>1492854.8</v>
      </c>
      <c r="J57" s="3">
        <v>-12288.84</v>
      </c>
      <c r="K57" s="3">
        <v>100</v>
      </c>
      <c r="L57" s="3">
        <v>2768740.6</v>
      </c>
      <c r="M57" s="3">
        <v>2768740.6</v>
      </c>
      <c r="N57" s="3">
        <v>0</v>
      </c>
      <c r="O57" s="3">
        <v>46.081800000000001</v>
      </c>
      <c r="P57" s="2" t="s">
        <v>419</v>
      </c>
      <c r="Q57" s="2" t="s">
        <v>392</v>
      </c>
      <c r="R57" s="2" t="s">
        <v>484</v>
      </c>
    </row>
    <row r="58" spans="1:18" x14ac:dyDescent="0.25">
      <c r="A58" s="4" t="s">
        <v>25</v>
      </c>
      <c r="B58" s="4" t="s">
        <v>485</v>
      </c>
      <c r="C58" s="4" t="s">
        <v>395</v>
      </c>
      <c r="D58" s="5">
        <v>1860372.21</v>
      </c>
      <c r="E58" s="5">
        <v>1481181.56</v>
      </c>
      <c r="F58" s="5">
        <v>1481181.56</v>
      </c>
      <c r="G58" s="5">
        <v>1481193.63</v>
      </c>
      <c r="H58" s="5">
        <v>1481193.63</v>
      </c>
      <c r="I58" s="5">
        <v>1481193.63</v>
      </c>
      <c r="J58" s="5">
        <v>0</v>
      </c>
      <c r="K58" s="5">
        <v>100</v>
      </c>
      <c r="L58" s="5">
        <v>1860372.21</v>
      </c>
      <c r="M58" s="5">
        <v>1985364.21</v>
      </c>
      <c r="N58" s="5">
        <v>-124992</v>
      </c>
      <c r="O58" s="5">
        <v>20.381799999999998</v>
      </c>
      <c r="P58" s="4" t="s">
        <v>391</v>
      </c>
      <c r="Q58" s="4" t="s">
        <v>392</v>
      </c>
      <c r="R58" s="4" t="s">
        <v>413</v>
      </c>
    </row>
    <row r="59" spans="1:18" x14ac:dyDescent="0.25">
      <c r="A59" s="2" t="s">
        <v>230</v>
      </c>
      <c r="B59" s="2" t="s">
        <v>486</v>
      </c>
      <c r="C59" s="2" t="s">
        <v>390</v>
      </c>
      <c r="D59" s="3">
        <v>2415584.2000000002</v>
      </c>
      <c r="E59" s="3">
        <v>1797400.04</v>
      </c>
      <c r="F59" s="3">
        <v>251605.47</v>
      </c>
      <c r="G59" s="3">
        <v>1445482.79</v>
      </c>
      <c r="H59" s="3">
        <v>1445552.83</v>
      </c>
      <c r="I59" s="3">
        <v>1475032.15</v>
      </c>
      <c r="J59" s="3">
        <v>-322367.89</v>
      </c>
      <c r="K59" s="3">
        <v>97.996600000000001</v>
      </c>
      <c r="L59" s="3">
        <v>2367190.3861369998</v>
      </c>
      <c r="M59" s="3">
        <v>2415584.2000000002</v>
      </c>
      <c r="N59" s="3">
        <v>-48393.813999999998</v>
      </c>
      <c r="O59" s="3">
        <v>38.936799999999998</v>
      </c>
      <c r="P59" s="2"/>
      <c r="Q59" s="2" t="s">
        <v>392</v>
      </c>
      <c r="R59" s="2" t="s">
        <v>487</v>
      </c>
    </row>
    <row r="60" spans="1:18" x14ac:dyDescent="0.25">
      <c r="A60" s="4" t="s">
        <v>162</v>
      </c>
      <c r="B60" s="4" t="s">
        <v>488</v>
      </c>
      <c r="C60" s="4" t="s">
        <v>390</v>
      </c>
      <c r="D60" s="5">
        <v>2155998.84</v>
      </c>
      <c r="E60" s="5">
        <v>1466200.59</v>
      </c>
      <c r="F60" s="5">
        <v>1422148.81</v>
      </c>
      <c r="G60" s="5">
        <v>1439512.29</v>
      </c>
      <c r="H60" s="5">
        <v>1439523.12</v>
      </c>
      <c r="I60" s="5">
        <v>1468676.63</v>
      </c>
      <c r="J60" s="5">
        <v>2476.04</v>
      </c>
      <c r="K60" s="5">
        <v>98.014200000000002</v>
      </c>
      <c r="L60" s="5">
        <v>2113185.0150350002</v>
      </c>
      <c r="M60" s="5">
        <v>2138556.84</v>
      </c>
      <c r="N60" s="5">
        <v>-25371.825000000001</v>
      </c>
      <c r="O60" s="5">
        <v>31.8795</v>
      </c>
      <c r="P60" s="4" t="s">
        <v>463</v>
      </c>
      <c r="Q60" s="4" t="s">
        <v>420</v>
      </c>
      <c r="R60" s="4" t="s">
        <v>410</v>
      </c>
    </row>
    <row r="61" spans="1:18" x14ac:dyDescent="0.25">
      <c r="A61" s="2" t="s">
        <v>40</v>
      </c>
      <c r="B61" s="2" t="s">
        <v>489</v>
      </c>
      <c r="C61" s="2" t="s">
        <v>390</v>
      </c>
      <c r="D61" s="3">
        <v>2295234</v>
      </c>
      <c r="E61" s="3">
        <v>1802701.68</v>
      </c>
      <c r="F61" s="3">
        <v>1312063.68</v>
      </c>
      <c r="G61" s="3">
        <v>1467548.4</v>
      </c>
      <c r="H61" s="3">
        <v>1467548.4</v>
      </c>
      <c r="I61" s="3">
        <v>1467548.4</v>
      </c>
      <c r="J61" s="3">
        <v>-335153.28000000003</v>
      </c>
      <c r="K61" s="3">
        <v>100</v>
      </c>
      <c r="L61" s="3">
        <v>2295234</v>
      </c>
      <c r="M61" s="3">
        <v>2295233.2999999998</v>
      </c>
      <c r="N61" s="3">
        <v>0.7</v>
      </c>
      <c r="O61" s="3">
        <v>36.061</v>
      </c>
      <c r="P61" s="2" t="s">
        <v>463</v>
      </c>
      <c r="Q61" s="2" t="s">
        <v>420</v>
      </c>
      <c r="R61" s="2" t="s">
        <v>456</v>
      </c>
    </row>
    <row r="62" spans="1:18" x14ac:dyDescent="0.25">
      <c r="A62" s="2" t="s">
        <v>59</v>
      </c>
      <c r="B62" s="2" t="s">
        <v>490</v>
      </c>
      <c r="C62" s="2" t="s">
        <v>390</v>
      </c>
      <c r="D62" s="3">
        <v>1681854.89</v>
      </c>
      <c r="E62" s="3">
        <v>1479182.58</v>
      </c>
      <c r="F62" s="3">
        <v>1455848.77</v>
      </c>
      <c r="G62" s="3">
        <v>1465602.04</v>
      </c>
      <c r="H62" s="3">
        <v>1465823.76</v>
      </c>
      <c r="I62" s="3">
        <v>1465602.04</v>
      </c>
      <c r="J62" s="3">
        <v>-13580.54</v>
      </c>
      <c r="K62" s="3">
        <v>100</v>
      </c>
      <c r="L62" s="3">
        <v>1681854.89</v>
      </c>
      <c r="M62" s="3">
        <v>1681854.39</v>
      </c>
      <c r="N62" s="3">
        <v>0.5</v>
      </c>
      <c r="O62" s="3">
        <v>12.857900000000001</v>
      </c>
      <c r="P62" s="2" t="s">
        <v>436</v>
      </c>
      <c r="Q62" s="2" t="s">
        <v>420</v>
      </c>
      <c r="R62" s="2" t="s">
        <v>456</v>
      </c>
    </row>
    <row r="63" spans="1:18" x14ac:dyDescent="0.25">
      <c r="A63" s="2" t="s">
        <v>166</v>
      </c>
      <c r="B63" s="2" t="s">
        <v>491</v>
      </c>
      <c r="C63" s="2" t="s">
        <v>390</v>
      </c>
      <c r="D63" s="3">
        <v>2376941</v>
      </c>
      <c r="E63" s="3">
        <v>1502217.45</v>
      </c>
      <c r="F63" s="3">
        <v>1458647.51</v>
      </c>
      <c r="G63" s="3">
        <v>1458647.51</v>
      </c>
      <c r="H63" s="3">
        <v>1458647.51</v>
      </c>
      <c r="I63" s="3">
        <v>1458647.51</v>
      </c>
      <c r="J63" s="3">
        <v>-43569.94</v>
      </c>
      <c r="K63" s="3">
        <v>100</v>
      </c>
      <c r="L63" s="3">
        <v>2376941</v>
      </c>
      <c r="M63" s="3">
        <v>2376941</v>
      </c>
      <c r="N63" s="3">
        <v>0</v>
      </c>
      <c r="O63" s="3">
        <v>38.633400000000002</v>
      </c>
      <c r="P63" s="2" t="s">
        <v>463</v>
      </c>
      <c r="Q63" s="2" t="s">
        <v>420</v>
      </c>
      <c r="R63" s="2" t="s">
        <v>410</v>
      </c>
    </row>
    <row r="64" spans="1:18" x14ac:dyDescent="0.25">
      <c r="A64" s="2" t="s">
        <v>143</v>
      </c>
      <c r="B64" s="2" t="s">
        <v>492</v>
      </c>
      <c r="C64" s="2" t="s">
        <v>390</v>
      </c>
      <c r="D64" s="3">
        <v>2372030.35</v>
      </c>
      <c r="E64" s="3">
        <v>1819782.69</v>
      </c>
      <c r="F64" s="3">
        <v>379139.02</v>
      </c>
      <c r="G64" s="3">
        <v>1434610.59</v>
      </c>
      <c r="H64" s="3">
        <v>1434610.59</v>
      </c>
      <c r="I64" s="3">
        <v>1444541.88</v>
      </c>
      <c r="J64" s="3">
        <v>-375240.81</v>
      </c>
      <c r="K64" s="3">
        <v>99.312399999999997</v>
      </c>
      <c r="L64" s="3">
        <v>2355720.2693130001</v>
      </c>
      <c r="M64" s="3">
        <v>2372030.35</v>
      </c>
      <c r="N64" s="3">
        <v>-16310.081</v>
      </c>
      <c r="O64" s="3">
        <v>39.100999999999999</v>
      </c>
      <c r="P64" s="2" t="s">
        <v>463</v>
      </c>
      <c r="Q64" s="2" t="s">
        <v>420</v>
      </c>
      <c r="R64" s="2" t="s">
        <v>410</v>
      </c>
    </row>
    <row r="65" spans="1:18" x14ac:dyDescent="0.25">
      <c r="A65" s="2" t="s">
        <v>106</v>
      </c>
      <c r="B65" s="2" t="s">
        <v>493</v>
      </c>
      <c r="C65" s="2" t="s">
        <v>390</v>
      </c>
      <c r="D65" s="3">
        <v>1766899.48</v>
      </c>
      <c r="E65" s="3">
        <v>1512231.43</v>
      </c>
      <c r="F65" s="3">
        <v>332980.77</v>
      </c>
      <c r="G65" s="3">
        <v>1424333.18</v>
      </c>
      <c r="H65" s="3">
        <v>1439375.42</v>
      </c>
      <c r="I65" s="3">
        <v>1435399.95</v>
      </c>
      <c r="J65" s="3">
        <v>-76831.48</v>
      </c>
      <c r="K65" s="3">
        <v>99.228999999999999</v>
      </c>
      <c r="L65" s="3">
        <v>1753276.6850089999</v>
      </c>
      <c r="M65" s="3">
        <v>1766899.48</v>
      </c>
      <c r="N65" s="3">
        <v>-13622.795</v>
      </c>
      <c r="O65" s="3">
        <v>18.761600000000001</v>
      </c>
      <c r="P65" s="2" t="s">
        <v>419</v>
      </c>
      <c r="Q65" s="2" t="s">
        <v>420</v>
      </c>
      <c r="R65" s="2" t="s">
        <v>456</v>
      </c>
    </row>
    <row r="66" spans="1:18" x14ac:dyDescent="0.25">
      <c r="A66" s="2" t="s">
        <v>47</v>
      </c>
      <c r="B66" s="2" t="s">
        <v>494</v>
      </c>
      <c r="C66" s="2" t="s">
        <v>390</v>
      </c>
      <c r="D66" s="3">
        <v>1643570.26</v>
      </c>
      <c r="E66" s="3">
        <v>1418453.04</v>
      </c>
      <c r="F66" s="3">
        <v>1410827.87</v>
      </c>
      <c r="G66" s="3">
        <v>1411412.17</v>
      </c>
      <c r="H66" s="3">
        <v>1411412.17</v>
      </c>
      <c r="I66" s="3">
        <v>1411412.17</v>
      </c>
      <c r="J66" s="3">
        <v>-7040.87</v>
      </c>
      <c r="K66" s="3">
        <v>100</v>
      </c>
      <c r="L66" s="3">
        <v>1643570.26</v>
      </c>
      <c r="M66" s="3">
        <v>1643570.26</v>
      </c>
      <c r="N66" s="3">
        <v>0</v>
      </c>
      <c r="O66" s="3">
        <v>14.1252</v>
      </c>
      <c r="P66" s="2" t="s">
        <v>412</v>
      </c>
      <c r="Q66" s="2" t="s">
        <v>420</v>
      </c>
      <c r="R66" s="2" t="s">
        <v>470</v>
      </c>
    </row>
    <row r="67" spans="1:18" x14ac:dyDescent="0.25">
      <c r="A67" s="4" t="s">
        <v>252</v>
      </c>
      <c r="B67" s="4" t="s">
        <v>495</v>
      </c>
      <c r="C67" s="4" t="s">
        <v>390</v>
      </c>
      <c r="D67" s="5">
        <v>1924517</v>
      </c>
      <c r="E67" s="5">
        <v>1410295.87</v>
      </c>
      <c r="F67" s="5">
        <v>863960.57</v>
      </c>
      <c r="G67" s="5">
        <v>295667.31</v>
      </c>
      <c r="H67" s="5">
        <v>984457.13</v>
      </c>
      <c r="I67" s="5">
        <v>1410295.87</v>
      </c>
      <c r="J67" s="5">
        <v>0</v>
      </c>
      <c r="K67" s="5">
        <v>20.9649</v>
      </c>
      <c r="L67" s="5">
        <v>403473.064533</v>
      </c>
      <c r="M67" s="5">
        <v>601071.05000000005</v>
      </c>
      <c r="N67" s="5">
        <v>-197597.98499999999</v>
      </c>
      <c r="O67" s="5">
        <v>26.7194</v>
      </c>
      <c r="P67" s="4"/>
      <c r="Q67" s="4" t="s">
        <v>453</v>
      </c>
      <c r="R67" s="4" t="s">
        <v>454</v>
      </c>
    </row>
    <row r="68" spans="1:18" x14ac:dyDescent="0.25">
      <c r="A68" s="4" t="s">
        <v>300</v>
      </c>
      <c r="B68" s="4" t="s">
        <v>496</v>
      </c>
      <c r="C68" s="4" t="s">
        <v>390</v>
      </c>
      <c r="D68" s="5">
        <v>1774120</v>
      </c>
      <c r="E68" s="5">
        <v>1404766</v>
      </c>
      <c r="F68" s="5">
        <v>0</v>
      </c>
      <c r="G68" s="5">
        <v>0</v>
      </c>
      <c r="H68" s="5">
        <v>0</v>
      </c>
      <c r="I68" s="5">
        <v>1404766</v>
      </c>
      <c r="J68" s="5">
        <v>0</v>
      </c>
      <c r="K68" s="5">
        <v>0</v>
      </c>
      <c r="L68" s="5">
        <v>0</v>
      </c>
      <c r="M68" s="5">
        <v>354824</v>
      </c>
      <c r="N68" s="5">
        <v>-354824</v>
      </c>
      <c r="O68" s="5">
        <v>20.818899999999999</v>
      </c>
      <c r="P68" s="4"/>
      <c r="Q68" s="4" t="s">
        <v>420</v>
      </c>
      <c r="R68" s="4" t="s">
        <v>497</v>
      </c>
    </row>
    <row r="69" spans="1:18" x14ac:dyDescent="0.25">
      <c r="A69" s="2" t="s">
        <v>174</v>
      </c>
      <c r="B69" s="2" t="s">
        <v>498</v>
      </c>
      <c r="C69" s="2" t="s">
        <v>390</v>
      </c>
      <c r="D69" s="3">
        <v>2622145.89</v>
      </c>
      <c r="E69" s="3">
        <v>1446225.78</v>
      </c>
      <c r="F69" s="3">
        <v>1358170.19</v>
      </c>
      <c r="G69" s="3">
        <v>1385966.91</v>
      </c>
      <c r="H69" s="3">
        <v>1385966.91</v>
      </c>
      <c r="I69" s="3">
        <v>1400991.91</v>
      </c>
      <c r="J69" s="3">
        <v>-45233.87</v>
      </c>
      <c r="K69" s="3">
        <v>98.927499999999995</v>
      </c>
      <c r="L69" s="3">
        <v>2594023.3753300002</v>
      </c>
      <c r="M69" s="3">
        <v>2622145.89</v>
      </c>
      <c r="N69" s="3">
        <v>-28122.514999999999</v>
      </c>
      <c r="O69" s="3">
        <v>46.570700000000002</v>
      </c>
      <c r="P69" s="2" t="s">
        <v>436</v>
      </c>
      <c r="Q69" s="2" t="s">
        <v>420</v>
      </c>
      <c r="R69" s="2" t="s">
        <v>410</v>
      </c>
    </row>
    <row r="70" spans="1:18" x14ac:dyDescent="0.25">
      <c r="A70" s="2" t="s">
        <v>124</v>
      </c>
      <c r="B70" s="2" t="s">
        <v>499</v>
      </c>
      <c r="C70" s="2" t="s">
        <v>390</v>
      </c>
      <c r="D70" s="3">
        <v>2079769.97</v>
      </c>
      <c r="E70" s="3">
        <v>1477313.63</v>
      </c>
      <c r="F70" s="3">
        <v>314961.91999999998</v>
      </c>
      <c r="G70" s="3">
        <v>1405666.45</v>
      </c>
      <c r="H70" s="3">
        <v>1459010.58</v>
      </c>
      <c r="I70" s="3">
        <v>1386660.84</v>
      </c>
      <c r="J70" s="3">
        <v>-90652.79</v>
      </c>
      <c r="K70" s="3">
        <v>101.3706</v>
      </c>
      <c r="L70" s="3">
        <v>2108275.2972090002</v>
      </c>
      <c r="M70" s="3">
        <v>2079769.97</v>
      </c>
      <c r="N70" s="3">
        <v>28505.327000000001</v>
      </c>
      <c r="O70" s="3">
        <v>33.3262</v>
      </c>
      <c r="P70" s="2" t="s">
        <v>436</v>
      </c>
      <c r="Q70" s="2" t="s">
        <v>420</v>
      </c>
      <c r="R70" s="2" t="s">
        <v>406</v>
      </c>
    </row>
    <row r="71" spans="1:18" x14ac:dyDescent="0.25">
      <c r="A71" s="4" t="s">
        <v>309</v>
      </c>
      <c r="B71" s="4" t="s">
        <v>500</v>
      </c>
      <c r="C71" s="4" t="s">
        <v>390</v>
      </c>
      <c r="D71" s="5">
        <v>1793835</v>
      </c>
      <c r="E71" s="5">
        <v>1371380.82</v>
      </c>
      <c r="F71" s="5">
        <v>0</v>
      </c>
      <c r="G71" s="5">
        <v>0</v>
      </c>
      <c r="H71" s="5">
        <v>0</v>
      </c>
      <c r="I71" s="5">
        <v>1371380.82</v>
      </c>
      <c r="J71" s="5">
        <v>0</v>
      </c>
      <c r="K71" s="5">
        <v>0</v>
      </c>
      <c r="L71" s="5">
        <v>0</v>
      </c>
      <c r="M71" s="5"/>
      <c r="N71" s="5">
        <v>0</v>
      </c>
      <c r="O71" s="5">
        <v>23.5503</v>
      </c>
      <c r="P71" s="4"/>
      <c r="Q71" s="4" t="s">
        <v>420</v>
      </c>
      <c r="R71" s="4" t="s">
        <v>501</v>
      </c>
    </row>
    <row r="72" spans="1:18" x14ac:dyDescent="0.25">
      <c r="A72" s="2" t="s">
        <v>51</v>
      </c>
      <c r="B72" s="2" t="s">
        <v>502</v>
      </c>
      <c r="C72" s="2" t="s">
        <v>390</v>
      </c>
      <c r="D72" s="3">
        <v>2229214.52</v>
      </c>
      <c r="E72" s="3">
        <v>1481710.32</v>
      </c>
      <c r="F72" s="3">
        <v>440675.2</v>
      </c>
      <c r="G72" s="3">
        <v>1343331.55</v>
      </c>
      <c r="H72" s="3">
        <v>1397887.91</v>
      </c>
      <c r="I72" s="3">
        <v>1358651.99</v>
      </c>
      <c r="J72" s="3">
        <v>-123058.33</v>
      </c>
      <c r="K72" s="3">
        <v>98.872299999999996</v>
      </c>
      <c r="L72" s="3">
        <v>2204075.6678579999</v>
      </c>
      <c r="M72" s="3">
        <v>2229214.52</v>
      </c>
      <c r="N72" s="3">
        <v>-25138.851999999999</v>
      </c>
      <c r="O72" s="3">
        <v>39.052399999999999</v>
      </c>
      <c r="P72" s="2" t="s">
        <v>391</v>
      </c>
      <c r="Q72" s="2" t="s">
        <v>401</v>
      </c>
      <c r="R72" s="2" t="s">
        <v>503</v>
      </c>
    </row>
    <row r="73" spans="1:18" x14ac:dyDescent="0.25">
      <c r="A73" s="2" t="s">
        <v>177</v>
      </c>
      <c r="B73" s="2" t="s">
        <v>504</v>
      </c>
      <c r="C73" s="2" t="s">
        <v>390</v>
      </c>
      <c r="D73" s="3">
        <v>1976890</v>
      </c>
      <c r="E73" s="3">
        <v>1441521.57</v>
      </c>
      <c r="F73" s="3">
        <v>406013.43</v>
      </c>
      <c r="G73" s="3">
        <v>1355844.55</v>
      </c>
      <c r="H73" s="3">
        <v>1357936.7</v>
      </c>
      <c r="I73" s="3">
        <v>1355844.55</v>
      </c>
      <c r="J73" s="3">
        <v>-85677.02</v>
      </c>
      <c r="K73" s="3">
        <v>100</v>
      </c>
      <c r="L73" s="3">
        <v>1976890</v>
      </c>
      <c r="M73" s="3">
        <v>1976890</v>
      </c>
      <c r="N73" s="3">
        <v>0</v>
      </c>
      <c r="O73" s="3">
        <v>31.415199999999999</v>
      </c>
      <c r="P73" s="2" t="s">
        <v>419</v>
      </c>
      <c r="Q73" s="2" t="s">
        <v>420</v>
      </c>
      <c r="R73" s="2" t="s">
        <v>456</v>
      </c>
    </row>
    <row r="74" spans="1:18" x14ac:dyDescent="0.25">
      <c r="A74" s="2" t="s">
        <v>186</v>
      </c>
      <c r="B74" s="2" t="s">
        <v>505</v>
      </c>
      <c r="C74" s="2" t="s">
        <v>395</v>
      </c>
      <c r="D74" s="3">
        <v>1646727.1</v>
      </c>
      <c r="E74" s="3">
        <v>1343306.67</v>
      </c>
      <c r="F74" s="3">
        <v>904431.81</v>
      </c>
      <c r="G74" s="3">
        <v>1280211.7</v>
      </c>
      <c r="H74" s="3">
        <v>1469086.45</v>
      </c>
      <c r="I74" s="3">
        <v>1343306.67</v>
      </c>
      <c r="J74" s="3">
        <v>-125779.78</v>
      </c>
      <c r="K74" s="3">
        <v>95.302999999999997</v>
      </c>
      <c r="L74" s="3">
        <v>1569380.3281129999</v>
      </c>
      <c r="M74" s="3">
        <v>1646727.1</v>
      </c>
      <c r="N74" s="3">
        <v>-77346.771999999997</v>
      </c>
      <c r="O74" s="3">
        <v>18.425599999999999</v>
      </c>
      <c r="P74" s="2" t="s">
        <v>463</v>
      </c>
      <c r="Q74" s="2" t="s">
        <v>392</v>
      </c>
      <c r="R74" s="2" t="s">
        <v>410</v>
      </c>
    </row>
    <row r="75" spans="1:18" x14ac:dyDescent="0.25">
      <c r="A75" s="2" t="s">
        <v>193</v>
      </c>
      <c r="B75" s="2" t="s">
        <v>506</v>
      </c>
      <c r="C75" s="2" t="s">
        <v>395</v>
      </c>
      <c r="D75" s="3">
        <v>1715000.86</v>
      </c>
      <c r="E75" s="3">
        <v>1405037.17</v>
      </c>
      <c r="F75" s="3">
        <v>1082902.83</v>
      </c>
      <c r="G75" s="3">
        <v>1331144.69</v>
      </c>
      <c r="H75" s="3">
        <v>1331144.69</v>
      </c>
      <c r="I75" s="3">
        <v>1339144.69</v>
      </c>
      <c r="J75" s="3">
        <v>-65892.479999999996</v>
      </c>
      <c r="K75" s="3">
        <v>99.402600000000007</v>
      </c>
      <c r="L75" s="3">
        <v>1704755.4448619999</v>
      </c>
      <c r="M75" s="3">
        <v>1699294.71</v>
      </c>
      <c r="N75" s="3">
        <v>5460.7349999999997</v>
      </c>
      <c r="O75" s="3">
        <v>21.915800000000001</v>
      </c>
      <c r="P75" s="2" t="s">
        <v>463</v>
      </c>
      <c r="Q75" s="2" t="s">
        <v>392</v>
      </c>
      <c r="R75" s="2" t="s">
        <v>410</v>
      </c>
    </row>
    <row r="76" spans="1:18" x14ac:dyDescent="0.25">
      <c r="A76" s="2" t="s">
        <v>171</v>
      </c>
      <c r="B76" s="2" t="s">
        <v>507</v>
      </c>
      <c r="C76" s="2" t="s">
        <v>390</v>
      </c>
      <c r="D76" s="3">
        <v>2170937.9300000002</v>
      </c>
      <c r="E76" s="3">
        <v>1360516.94</v>
      </c>
      <c r="F76" s="3">
        <v>1332739.8700000001</v>
      </c>
      <c r="G76" s="3">
        <v>1335069.6499999999</v>
      </c>
      <c r="H76" s="3">
        <v>1335069.6499999999</v>
      </c>
      <c r="I76" s="3">
        <v>1335069.6499999999</v>
      </c>
      <c r="J76" s="3">
        <v>-25447.29</v>
      </c>
      <c r="K76" s="3">
        <v>100</v>
      </c>
      <c r="L76" s="3">
        <v>2170937.9300000002</v>
      </c>
      <c r="M76" s="3">
        <v>2170937.9300000002</v>
      </c>
      <c r="N76" s="3">
        <v>0</v>
      </c>
      <c r="O76" s="3">
        <v>38.502600000000001</v>
      </c>
      <c r="P76" s="2" t="s">
        <v>436</v>
      </c>
      <c r="Q76" s="2" t="s">
        <v>420</v>
      </c>
      <c r="R76" s="2" t="s">
        <v>410</v>
      </c>
    </row>
    <row r="77" spans="1:18" x14ac:dyDescent="0.25">
      <c r="A77" s="2" t="s">
        <v>271</v>
      </c>
      <c r="B77" s="2" t="s">
        <v>508</v>
      </c>
      <c r="C77" s="2" t="s">
        <v>390</v>
      </c>
      <c r="D77" s="3">
        <v>2045859</v>
      </c>
      <c r="E77" s="3">
        <v>1534790.06</v>
      </c>
      <c r="F77" s="3">
        <v>206210.82</v>
      </c>
      <c r="G77" s="3">
        <v>1144816.53</v>
      </c>
      <c r="H77" s="3">
        <v>1144954.3600000001</v>
      </c>
      <c r="I77" s="3">
        <v>1330369.42</v>
      </c>
      <c r="J77" s="3">
        <v>-204420.64</v>
      </c>
      <c r="K77" s="3">
        <v>86.052499999999995</v>
      </c>
      <c r="L77" s="3">
        <v>1760512.8159749999</v>
      </c>
      <c r="M77" s="3">
        <v>2014142</v>
      </c>
      <c r="N77" s="3">
        <v>-253629.18400000001</v>
      </c>
      <c r="O77" s="3">
        <v>34.972499999999997</v>
      </c>
      <c r="P77" s="2"/>
      <c r="Q77" s="2" t="s">
        <v>420</v>
      </c>
      <c r="R77" s="2" t="s">
        <v>456</v>
      </c>
    </row>
    <row r="78" spans="1:18" x14ac:dyDescent="0.25">
      <c r="A78" s="2" t="s">
        <v>52</v>
      </c>
      <c r="B78" s="2" t="s">
        <v>509</v>
      </c>
      <c r="C78" s="2" t="s">
        <v>390</v>
      </c>
      <c r="D78" s="3">
        <v>2094547.81</v>
      </c>
      <c r="E78" s="3">
        <v>1553283.73</v>
      </c>
      <c r="F78" s="3">
        <v>320817.32</v>
      </c>
      <c r="G78" s="3">
        <v>1318025.5900000001</v>
      </c>
      <c r="H78" s="3">
        <v>1318075.95</v>
      </c>
      <c r="I78" s="3">
        <v>1318025.5900000001</v>
      </c>
      <c r="J78" s="3">
        <v>-235258.14</v>
      </c>
      <c r="K78" s="3">
        <v>100</v>
      </c>
      <c r="L78" s="3">
        <v>2094547.81</v>
      </c>
      <c r="M78" s="3">
        <v>2094547.81</v>
      </c>
      <c r="N78" s="3">
        <v>0</v>
      </c>
      <c r="O78" s="3">
        <v>37.073500000000003</v>
      </c>
      <c r="P78" s="2" t="s">
        <v>419</v>
      </c>
      <c r="Q78" s="2" t="s">
        <v>420</v>
      </c>
      <c r="R78" s="2" t="s">
        <v>456</v>
      </c>
    </row>
    <row r="79" spans="1:18" x14ac:dyDescent="0.25">
      <c r="A79" s="4" t="s">
        <v>257</v>
      </c>
      <c r="B79" s="4" t="s">
        <v>510</v>
      </c>
      <c r="C79" s="4" t="s">
        <v>390</v>
      </c>
      <c r="D79" s="5">
        <v>1796218</v>
      </c>
      <c r="E79" s="5">
        <v>1302355.76</v>
      </c>
      <c r="F79" s="5">
        <v>0</v>
      </c>
      <c r="G79" s="5">
        <v>250</v>
      </c>
      <c r="H79" s="5">
        <v>250</v>
      </c>
      <c r="I79" s="5">
        <v>1302355.76</v>
      </c>
      <c r="J79" s="5">
        <v>0</v>
      </c>
      <c r="K79" s="5">
        <v>1.9099999999999999E-2</v>
      </c>
      <c r="L79" s="5">
        <v>343.07763799999998</v>
      </c>
      <c r="M79" s="5">
        <v>227348.1</v>
      </c>
      <c r="N79" s="5">
        <v>-227005.022</v>
      </c>
      <c r="O79" s="5">
        <v>27.494499999999999</v>
      </c>
      <c r="P79" s="4"/>
      <c r="Q79" s="4" t="s">
        <v>420</v>
      </c>
      <c r="R79" s="4" t="s">
        <v>454</v>
      </c>
    </row>
    <row r="80" spans="1:18" x14ac:dyDescent="0.25">
      <c r="A80" s="2" t="s">
        <v>96</v>
      </c>
      <c r="B80" s="2" t="s">
        <v>511</v>
      </c>
      <c r="C80" s="2" t="s">
        <v>390</v>
      </c>
      <c r="D80" s="3">
        <v>1847620.67</v>
      </c>
      <c r="E80" s="3">
        <v>1462075.67</v>
      </c>
      <c r="F80" s="3">
        <v>462921.11</v>
      </c>
      <c r="G80" s="3">
        <v>1297411.95</v>
      </c>
      <c r="H80" s="3">
        <v>1325112.3200000001</v>
      </c>
      <c r="I80" s="3">
        <v>1300018.98</v>
      </c>
      <c r="J80" s="3">
        <v>-162056.69</v>
      </c>
      <c r="K80" s="3">
        <v>99.799400000000006</v>
      </c>
      <c r="L80" s="3">
        <v>1843914.3429360001</v>
      </c>
      <c r="M80" s="3">
        <v>1847620.67</v>
      </c>
      <c r="N80" s="3">
        <v>-3706.3270000000002</v>
      </c>
      <c r="O80" s="3">
        <v>29.638200000000001</v>
      </c>
      <c r="P80" s="2" t="s">
        <v>436</v>
      </c>
      <c r="Q80" s="2" t="s">
        <v>420</v>
      </c>
      <c r="R80" s="2" t="s">
        <v>406</v>
      </c>
    </row>
    <row r="81" spans="1:18" x14ac:dyDescent="0.25">
      <c r="A81" s="4" t="s">
        <v>32</v>
      </c>
      <c r="B81" s="4" t="s">
        <v>512</v>
      </c>
      <c r="C81" s="4" t="s">
        <v>390</v>
      </c>
      <c r="D81" s="5">
        <v>1799534</v>
      </c>
      <c r="E81" s="5">
        <v>1274045.2</v>
      </c>
      <c r="F81" s="5">
        <v>612898.32999999996</v>
      </c>
      <c r="G81" s="5">
        <v>106322.48</v>
      </c>
      <c r="H81" s="5">
        <v>609375.92000000004</v>
      </c>
      <c r="I81" s="5">
        <v>1274045.2</v>
      </c>
      <c r="J81" s="5">
        <v>0</v>
      </c>
      <c r="K81" s="5">
        <v>8.3452000000000002</v>
      </c>
      <c r="L81" s="5">
        <v>150174.71136799999</v>
      </c>
      <c r="M81" s="5">
        <v>254059.6</v>
      </c>
      <c r="N81" s="5">
        <v>-103884.889</v>
      </c>
      <c r="O81" s="5">
        <v>29.2013</v>
      </c>
      <c r="P81" s="4"/>
      <c r="Q81" s="4" t="s">
        <v>420</v>
      </c>
      <c r="R81" s="4" t="s">
        <v>472</v>
      </c>
    </row>
    <row r="82" spans="1:18" x14ac:dyDescent="0.25">
      <c r="A82" s="2" t="s">
        <v>86</v>
      </c>
      <c r="B82" s="2" t="s">
        <v>513</v>
      </c>
      <c r="C82" s="2" t="s">
        <v>395</v>
      </c>
      <c r="D82" s="3">
        <v>1980799.71</v>
      </c>
      <c r="E82" s="3">
        <v>1303412.3500000001</v>
      </c>
      <c r="F82" s="3">
        <v>1223397.17</v>
      </c>
      <c r="G82" s="3">
        <v>1223397.17</v>
      </c>
      <c r="H82" s="3">
        <v>1223397.17</v>
      </c>
      <c r="I82" s="3">
        <v>1267891.3600000001</v>
      </c>
      <c r="J82" s="3">
        <v>-35520.99</v>
      </c>
      <c r="K82" s="3">
        <v>96.490600000000001</v>
      </c>
      <c r="L82" s="3">
        <v>1911285.524977</v>
      </c>
      <c r="M82" s="3">
        <v>1980489.83</v>
      </c>
      <c r="N82" s="3">
        <v>-69204.304999999993</v>
      </c>
      <c r="O82" s="3">
        <v>35.990900000000003</v>
      </c>
      <c r="P82" s="2" t="s">
        <v>404</v>
      </c>
      <c r="Q82" s="2" t="s">
        <v>392</v>
      </c>
      <c r="R82" s="2" t="s">
        <v>410</v>
      </c>
    </row>
    <row r="83" spans="1:18" x14ac:dyDescent="0.25">
      <c r="A83" s="2" t="s">
        <v>198</v>
      </c>
      <c r="B83" s="2" t="s">
        <v>514</v>
      </c>
      <c r="C83" s="2" t="s">
        <v>390</v>
      </c>
      <c r="D83" s="3">
        <v>2336849</v>
      </c>
      <c r="E83" s="3">
        <v>1783884.88</v>
      </c>
      <c r="F83" s="3">
        <v>970650.74</v>
      </c>
      <c r="G83" s="3">
        <v>1261998.1200000001</v>
      </c>
      <c r="H83" s="3">
        <v>1268135.94</v>
      </c>
      <c r="I83" s="3">
        <v>1261998.1200000001</v>
      </c>
      <c r="J83" s="3">
        <v>-521886.76</v>
      </c>
      <c r="K83" s="3">
        <v>100</v>
      </c>
      <c r="L83" s="3">
        <v>2336849</v>
      </c>
      <c r="M83" s="3">
        <v>2336849</v>
      </c>
      <c r="N83" s="3">
        <v>0</v>
      </c>
      <c r="O83" s="3">
        <v>45.995699999999999</v>
      </c>
      <c r="P83" s="2" t="s">
        <v>412</v>
      </c>
      <c r="Q83" s="2" t="s">
        <v>420</v>
      </c>
      <c r="R83" s="2" t="s">
        <v>470</v>
      </c>
    </row>
    <row r="84" spans="1:18" x14ac:dyDescent="0.25">
      <c r="A84" s="4" t="s">
        <v>79</v>
      </c>
      <c r="B84" s="4" t="s">
        <v>515</v>
      </c>
      <c r="C84" s="4" t="s">
        <v>395</v>
      </c>
      <c r="D84" s="5">
        <v>1650464</v>
      </c>
      <c r="E84" s="5">
        <v>1251413.1399999999</v>
      </c>
      <c r="F84" s="5">
        <v>0</v>
      </c>
      <c r="G84" s="5">
        <v>0</v>
      </c>
      <c r="H84" s="5">
        <v>0</v>
      </c>
      <c r="I84" s="5">
        <v>1251413.1399999999</v>
      </c>
      <c r="J84" s="5">
        <v>0</v>
      </c>
      <c r="K84" s="5">
        <v>0</v>
      </c>
      <c r="L84" s="5">
        <v>0</v>
      </c>
      <c r="M84" s="5">
        <v>209507.1</v>
      </c>
      <c r="N84" s="5">
        <v>-209507.1</v>
      </c>
      <c r="O84" s="5">
        <v>24.178100000000001</v>
      </c>
      <c r="P84" s="4"/>
      <c r="Q84" s="4" t="s">
        <v>420</v>
      </c>
      <c r="R84" s="4" t="s">
        <v>410</v>
      </c>
    </row>
    <row r="85" spans="1:18" x14ac:dyDescent="0.25">
      <c r="A85" s="4" t="s">
        <v>337</v>
      </c>
      <c r="B85" s="4" t="s">
        <v>516</v>
      </c>
      <c r="C85" s="4" t="s">
        <v>395</v>
      </c>
      <c r="D85" s="5">
        <v>1561737</v>
      </c>
      <c r="E85" s="5">
        <v>1245440.42</v>
      </c>
      <c r="F85" s="5">
        <v>0</v>
      </c>
      <c r="G85" s="5">
        <v>0</v>
      </c>
      <c r="H85" s="5">
        <v>0</v>
      </c>
      <c r="I85" s="5">
        <v>1245440.42</v>
      </c>
      <c r="J85" s="5">
        <v>0</v>
      </c>
      <c r="K85" s="5">
        <v>0</v>
      </c>
      <c r="L85" s="5">
        <v>0</v>
      </c>
      <c r="M85" s="5">
        <v>264002.59999999998</v>
      </c>
      <c r="N85" s="5">
        <v>-264002.59999999998</v>
      </c>
      <c r="O85" s="5">
        <v>20.252800000000001</v>
      </c>
      <c r="P85" s="4"/>
      <c r="Q85" s="4" t="s">
        <v>420</v>
      </c>
      <c r="R85" s="4" t="s">
        <v>517</v>
      </c>
    </row>
    <row r="86" spans="1:18" x14ac:dyDescent="0.25">
      <c r="A86" s="2" t="s">
        <v>133</v>
      </c>
      <c r="B86" s="2" t="s">
        <v>518</v>
      </c>
      <c r="C86" s="2" t="s">
        <v>390</v>
      </c>
      <c r="D86" s="3">
        <v>2170727</v>
      </c>
      <c r="E86" s="3">
        <v>1724098.83</v>
      </c>
      <c r="F86" s="3">
        <v>392583.75</v>
      </c>
      <c r="G86" s="3">
        <v>1243554.49</v>
      </c>
      <c r="H86" s="3">
        <v>1300409.48</v>
      </c>
      <c r="I86" s="3">
        <v>1243554.49</v>
      </c>
      <c r="J86" s="3">
        <v>-480544.34</v>
      </c>
      <c r="K86" s="3">
        <v>100</v>
      </c>
      <c r="L86" s="3">
        <v>2170727</v>
      </c>
      <c r="M86" s="3">
        <v>2170727</v>
      </c>
      <c r="N86" s="3">
        <v>0</v>
      </c>
      <c r="O86" s="3">
        <v>42.712499999999999</v>
      </c>
      <c r="P86" s="2" t="s">
        <v>519</v>
      </c>
      <c r="Q86" s="2" t="s">
        <v>420</v>
      </c>
      <c r="R86" s="2" t="s">
        <v>454</v>
      </c>
    </row>
    <row r="87" spans="1:18" x14ac:dyDescent="0.25">
      <c r="A87" s="2" t="s">
        <v>185</v>
      </c>
      <c r="B87" s="2" t="s">
        <v>520</v>
      </c>
      <c r="C87" s="2" t="s">
        <v>395</v>
      </c>
      <c r="D87" s="3">
        <v>1636436.76</v>
      </c>
      <c r="E87" s="3">
        <v>1160939</v>
      </c>
      <c r="F87" s="3">
        <v>701900.26</v>
      </c>
      <c r="G87" s="3">
        <v>1253217.23</v>
      </c>
      <c r="H87" s="3">
        <v>1286299.8400000001</v>
      </c>
      <c r="I87" s="3">
        <v>1220241.52</v>
      </c>
      <c r="J87" s="3">
        <v>-66058.320000000007</v>
      </c>
      <c r="K87" s="3">
        <v>102.70229999999999</v>
      </c>
      <c r="L87" s="3">
        <v>1680658.1905650001</v>
      </c>
      <c r="M87" s="3">
        <v>1520444.94</v>
      </c>
      <c r="N87" s="3">
        <v>160213.25099999999</v>
      </c>
      <c r="O87" s="3">
        <v>25.433</v>
      </c>
      <c r="P87" s="2" t="s">
        <v>391</v>
      </c>
      <c r="Q87" s="2" t="s">
        <v>420</v>
      </c>
      <c r="R87" s="2" t="s">
        <v>410</v>
      </c>
    </row>
    <row r="88" spans="1:18" x14ac:dyDescent="0.25">
      <c r="A88" s="4" t="s">
        <v>200</v>
      </c>
      <c r="B88" s="4" t="s">
        <v>521</v>
      </c>
      <c r="C88" s="4" t="s">
        <v>390</v>
      </c>
      <c r="D88" s="5">
        <v>1610555</v>
      </c>
      <c r="E88" s="5">
        <v>1216441.3999999999</v>
      </c>
      <c r="F88" s="5">
        <v>678204.45</v>
      </c>
      <c r="G88" s="5">
        <v>112030.75</v>
      </c>
      <c r="H88" s="5">
        <v>685569.49</v>
      </c>
      <c r="I88" s="5">
        <v>1216441.3999999999</v>
      </c>
      <c r="J88" s="5">
        <v>0</v>
      </c>
      <c r="K88" s="5">
        <v>9.2096999999999998</v>
      </c>
      <c r="L88" s="5">
        <v>148327.28383500001</v>
      </c>
      <c r="M88" s="5">
        <v>269725.2</v>
      </c>
      <c r="N88" s="5">
        <v>-121397.916</v>
      </c>
      <c r="O88" s="5">
        <v>24.470600000000001</v>
      </c>
      <c r="P88" s="4"/>
      <c r="Q88" s="4" t="s">
        <v>453</v>
      </c>
      <c r="R88" s="4" t="s">
        <v>406</v>
      </c>
    </row>
    <row r="89" spans="1:18" x14ac:dyDescent="0.25">
      <c r="A89" s="2" t="s">
        <v>112</v>
      </c>
      <c r="B89" s="2" t="s">
        <v>522</v>
      </c>
      <c r="C89" s="2" t="s">
        <v>390</v>
      </c>
      <c r="D89" s="3">
        <v>2052499</v>
      </c>
      <c r="E89" s="3">
        <v>1598541.78</v>
      </c>
      <c r="F89" s="3">
        <v>410720.19</v>
      </c>
      <c r="G89" s="3">
        <v>1215328.24</v>
      </c>
      <c r="H89" s="3">
        <v>1270690.68</v>
      </c>
      <c r="I89" s="3">
        <v>1215328.24</v>
      </c>
      <c r="J89" s="3">
        <v>-383213.54</v>
      </c>
      <c r="K89" s="3">
        <v>100</v>
      </c>
      <c r="L89" s="3">
        <v>2052499</v>
      </c>
      <c r="M89" s="3">
        <v>2052499</v>
      </c>
      <c r="N89" s="3">
        <v>0</v>
      </c>
      <c r="O89" s="3">
        <v>40.787799999999997</v>
      </c>
      <c r="P89" s="2" t="s">
        <v>463</v>
      </c>
      <c r="Q89" s="2" t="s">
        <v>420</v>
      </c>
      <c r="R89" s="2" t="s">
        <v>472</v>
      </c>
    </row>
    <row r="90" spans="1:18" x14ac:dyDescent="0.25">
      <c r="A90" s="2" t="s">
        <v>69</v>
      </c>
      <c r="B90" s="2" t="s">
        <v>523</v>
      </c>
      <c r="C90" s="2" t="s">
        <v>444</v>
      </c>
      <c r="D90" s="3">
        <v>1606681.9</v>
      </c>
      <c r="E90" s="3">
        <v>1293067.1499999999</v>
      </c>
      <c r="F90" s="3">
        <v>874399.27</v>
      </c>
      <c r="G90" s="3">
        <v>1193154.24</v>
      </c>
      <c r="H90" s="3">
        <v>1449570.59</v>
      </c>
      <c r="I90" s="3">
        <v>1182786.78</v>
      </c>
      <c r="J90" s="3">
        <v>-266783.81</v>
      </c>
      <c r="K90" s="3">
        <v>100.87649999999999</v>
      </c>
      <c r="L90" s="3">
        <v>1620764.466854</v>
      </c>
      <c r="M90" s="3">
        <v>1606681.9</v>
      </c>
      <c r="N90" s="3">
        <v>14082.566999999999</v>
      </c>
      <c r="O90" s="3">
        <v>26.383199999999999</v>
      </c>
      <c r="P90" s="2" t="s">
        <v>419</v>
      </c>
      <c r="Q90" s="2" t="s">
        <v>392</v>
      </c>
      <c r="R90" s="2" t="s">
        <v>410</v>
      </c>
    </row>
    <row r="91" spans="1:18" x14ac:dyDescent="0.25">
      <c r="A91" s="4" t="s">
        <v>131</v>
      </c>
      <c r="B91" s="4" t="s">
        <v>524</v>
      </c>
      <c r="C91" s="4" t="s">
        <v>390</v>
      </c>
      <c r="D91" s="5">
        <v>1457260</v>
      </c>
      <c r="E91" s="5">
        <v>1164777.52</v>
      </c>
      <c r="F91" s="5">
        <v>171521.39</v>
      </c>
      <c r="G91" s="5">
        <v>92928.22</v>
      </c>
      <c r="H91" s="5">
        <v>255713.42</v>
      </c>
      <c r="I91" s="5">
        <v>1164777.52</v>
      </c>
      <c r="J91" s="5">
        <v>0</v>
      </c>
      <c r="K91" s="5">
        <v>7.9781000000000004</v>
      </c>
      <c r="L91" s="5">
        <v>116261.66005999999</v>
      </c>
      <c r="M91" s="5">
        <v>218589</v>
      </c>
      <c r="N91" s="5">
        <v>-102327.34</v>
      </c>
      <c r="O91" s="5">
        <v>20.070699999999999</v>
      </c>
      <c r="P91" s="4" t="s">
        <v>412</v>
      </c>
      <c r="Q91" s="4" t="s">
        <v>453</v>
      </c>
      <c r="R91" s="4" t="s">
        <v>525</v>
      </c>
    </row>
    <row r="92" spans="1:18" x14ac:dyDescent="0.25">
      <c r="A92" s="4" t="s">
        <v>316</v>
      </c>
      <c r="B92" s="4" t="s">
        <v>526</v>
      </c>
      <c r="C92" s="4" t="s">
        <v>390</v>
      </c>
      <c r="D92" s="5">
        <v>1588348</v>
      </c>
      <c r="E92" s="5">
        <v>1148576.76</v>
      </c>
      <c r="F92" s="5">
        <v>645501.18999999994</v>
      </c>
      <c r="G92" s="5">
        <v>0</v>
      </c>
      <c r="H92" s="5">
        <v>645501.18999999994</v>
      </c>
      <c r="I92" s="5">
        <v>1148576.76</v>
      </c>
      <c r="J92" s="5">
        <v>0</v>
      </c>
      <c r="K92" s="5">
        <v>0</v>
      </c>
      <c r="L92" s="5">
        <v>0</v>
      </c>
      <c r="M92" s="5">
        <v>250320.8</v>
      </c>
      <c r="N92" s="5">
        <v>-250320.8</v>
      </c>
      <c r="O92" s="5">
        <v>27.6873</v>
      </c>
      <c r="P92" s="4"/>
      <c r="Q92" s="4" t="s">
        <v>392</v>
      </c>
      <c r="R92" s="4" t="s">
        <v>406</v>
      </c>
    </row>
    <row r="93" spans="1:18" x14ac:dyDescent="0.25">
      <c r="A93" s="4" t="s">
        <v>299</v>
      </c>
      <c r="B93" s="4" t="s">
        <v>527</v>
      </c>
      <c r="C93" s="4" t="s">
        <v>390</v>
      </c>
      <c r="D93" s="5">
        <v>1420487</v>
      </c>
      <c r="E93" s="5">
        <v>1145162.95</v>
      </c>
      <c r="F93" s="5">
        <v>0</v>
      </c>
      <c r="G93" s="5">
        <v>0</v>
      </c>
      <c r="H93" s="5">
        <v>0</v>
      </c>
      <c r="I93" s="5">
        <v>1145162.95</v>
      </c>
      <c r="J93" s="5">
        <v>0</v>
      </c>
      <c r="K93" s="5">
        <v>0</v>
      </c>
      <c r="L93" s="5">
        <v>0</v>
      </c>
      <c r="M93" s="5">
        <v>284097.40000000002</v>
      </c>
      <c r="N93" s="5">
        <v>-284097.40000000002</v>
      </c>
      <c r="O93" s="5">
        <v>19.382300000000001</v>
      </c>
      <c r="P93" s="4"/>
      <c r="Q93" s="4" t="s">
        <v>420</v>
      </c>
      <c r="R93" s="4" t="s">
        <v>497</v>
      </c>
    </row>
    <row r="94" spans="1:18" x14ac:dyDescent="0.25">
      <c r="A94" s="4" t="s">
        <v>346</v>
      </c>
      <c r="B94" s="4" t="s">
        <v>528</v>
      </c>
      <c r="C94" s="4" t="s">
        <v>395</v>
      </c>
      <c r="D94" s="5">
        <v>1480111</v>
      </c>
      <c r="E94" s="5">
        <v>1140086.3899999999</v>
      </c>
      <c r="F94" s="5">
        <v>794929.65</v>
      </c>
      <c r="G94" s="5">
        <v>94108.53</v>
      </c>
      <c r="H94" s="5">
        <v>792521.28</v>
      </c>
      <c r="I94" s="5">
        <v>1140086.3899999999</v>
      </c>
      <c r="J94" s="5">
        <v>0</v>
      </c>
      <c r="K94" s="5">
        <v>8.2545000000000002</v>
      </c>
      <c r="L94" s="5">
        <v>122175.762495</v>
      </c>
      <c r="M94" s="5">
        <v>192240.9</v>
      </c>
      <c r="N94" s="5">
        <v>-70065.138000000006</v>
      </c>
      <c r="O94" s="5">
        <v>22.972899999999999</v>
      </c>
      <c r="P94" s="4"/>
      <c r="Q94" s="4" t="s">
        <v>392</v>
      </c>
      <c r="R94" s="4" t="s">
        <v>410</v>
      </c>
    </row>
    <row r="95" spans="1:18" x14ac:dyDescent="0.25">
      <c r="A95" s="4" t="s">
        <v>335</v>
      </c>
      <c r="B95" s="4" t="s">
        <v>529</v>
      </c>
      <c r="C95" s="4" t="s">
        <v>395</v>
      </c>
      <c r="D95" s="5">
        <v>1419603</v>
      </c>
      <c r="E95" s="5">
        <v>1132222.19</v>
      </c>
      <c r="F95" s="5">
        <v>0</v>
      </c>
      <c r="G95" s="5">
        <v>0</v>
      </c>
      <c r="H95" s="5">
        <v>0</v>
      </c>
      <c r="I95" s="5">
        <v>1132222.19</v>
      </c>
      <c r="J95" s="5">
        <v>0</v>
      </c>
      <c r="K95" s="5">
        <v>0</v>
      </c>
      <c r="L95" s="5">
        <v>0</v>
      </c>
      <c r="M95" s="5">
        <v>237290.6</v>
      </c>
      <c r="N95" s="5">
        <v>-237290.6</v>
      </c>
      <c r="O95" s="5">
        <v>20.2437</v>
      </c>
      <c r="P95" s="4"/>
      <c r="Q95" s="4" t="s">
        <v>420</v>
      </c>
      <c r="R95" s="4" t="s">
        <v>517</v>
      </c>
    </row>
    <row r="96" spans="1:18" x14ac:dyDescent="0.25">
      <c r="A96" s="4" t="s">
        <v>203</v>
      </c>
      <c r="B96" s="4" t="s">
        <v>530</v>
      </c>
      <c r="C96" s="4" t="s">
        <v>390</v>
      </c>
      <c r="D96" s="5">
        <v>1432225.5</v>
      </c>
      <c r="E96" s="5">
        <v>1124412.92</v>
      </c>
      <c r="F96" s="5">
        <v>443.18</v>
      </c>
      <c r="G96" s="5">
        <v>443.18</v>
      </c>
      <c r="H96" s="5">
        <v>443.18</v>
      </c>
      <c r="I96" s="5">
        <v>1124412.92</v>
      </c>
      <c r="J96" s="5">
        <v>0</v>
      </c>
      <c r="K96" s="5">
        <v>3.9399999999999998E-2</v>
      </c>
      <c r="L96" s="5">
        <v>564.29684699999996</v>
      </c>
      <c r="M96" s="5">
        <v>192890</v>
      </c>
      <c r="N96" s="5">
        <v>-192325.70300000001</v>
      </c>
      <c r="O96" s="5">
        <v>21.491900000000001</v>
      </c>
      <c r="P96" s="4" t="s">
        <v>436</v>
      </c>
      <c r="Q96" s="4" t="s">
        <v>401</v>
      </c>
      <c r="R96" s="4" t="s">
        <v>410</v>
      </c>
    </row>
    <row r="97" spans="1:18" x14ac:dyDescent="0.25">
      <c r="A97" s="4" t="s">
        <v>175</v>
      </c>
      <c r="B97" s="4" t="s">
        <v>531</v>
      </c>
      <c r="C97" s="4" t="s">
        <v>390</v>
      </c>
      <c r="D97" s="5">
        <v>1753162.31</v>
      </c>
      <c r="E97" s="5">
        <v>1114957.5900000001</v>
      </c>
      <c r="F97" s="5">
        <v>1102832.28</v>
      </c>
      <c r="G97" s="5">
        <v>1123848.68</v>
      </c>
      <c r="H97" s="5">
        <v>1123848.68</v>
      </c>
      <c r="I97" s="5">
        <v>1123848.68</v>
      </c>
      <c r="J97" s="5">
        <v>0</v>
      </c>
      <c r="K97" s="5">
        <v>100</v>
      </c>
      <c r="L97" s="5">
        <v>1753162.31</v>
      </c>
      <c r="M97" s="5">
        <v>1753162.31</v>
      </c>
      <c r="N97" s="5">
        <v>0</v>
      </c>
      <c r="O97" s="5">
        <v>35.895899999999997</v>
      </c>
      <c r="P97" s="4" t="s">
        <v>436</v>
      </c>
      <c r="Q97" s="4" t="s">
        <v>420</v>
      </c>
      <c r="R97" s="4" t="s">
        <v>410</v>
      </c>
    </row>
    <row r="98" spans="1:18" x14ac:dyDescent="0.25">
      <c r="A98" s="2" t="s">
        <v>217</v>
      </c>
      <c r="B98" s="2" t="s">
        <v>532</v>
      </c>
      <c r="C98" s="2" t="s">
        <v>390</v>
      </c>
      <c r="D98" s="3">
        <v>1850131</v>
      </c>
      <c r="E98" s="3">
        <v>1565424.25</v>
      </c>
      <c r="F98" s="3">
        <v>279534.95</v>
      </c>
      <c r="G98" s="3">
        <v>1123118.3999999999</v>
      </c>
      <c r="H98" s="3">
        <v>1126540.56</v>
      </c>
      <c r="I98" s="3">
        <v>1123118.3999999999</v>
      </c>
      <c r="J98" s="3">
        <v>-442305.85</v>
      </c>
      <c r="K98" s="3">
        <v>100</v>
      </c>
      <c r="L98" s="3">
        <v>1850131</v>
      </c>
      <c r="M98" s="3">
        <v>1850131</v>
      </c>
      <c r="N98" s="3">
        <v>0</v>
      </c>
      <c r="O98" s="3">
        <v>39.295099999999998</v>
      </c>
      <c r="P98" s="2" t="s">
        <v>519</v>
      </c>
      <c r="Q98" s="2" t="s">
        <v>420</v>
      </c>
      <c r="R98" s="2" t="s">
        <v>439</v>
      </c>
    </row>
    <row r="99" spans="1:18" x14ac:dyDescent="0.25">
      <c r="A99" s="4" t="s">
        <v>118</v>
      </c>
      <c r="B99" s="4" t="s">
        <v>533</v>
      </c>
      <c r="C99" s="4" t="s">
        <v>390</v>
      </c>
      <c r="D99" s="5">
        <v>1422008</v>
      </c>
      <c r="E99" s="5">
        <v>1083297.6299999999</v>
      </c>
      <c r="F99" s="5">
        <v>472020.21</v>
      </c>
      <c r="G99" s="5">
        <v>1230.72</v>
      </c>
      <c r="H99" s="5">
        <v>473250.93</v>
      </c>
      <c r="I99" s="5">
        <v>1083297.6299999999</v>
      </c>
      <c r="J99" s="5">
        <v>0</v>
      </c>
      <c r="K99" s="5">
        <v>0.11360000000000001</v>
      </c>
      <c r="L99" s="5">
        <v>1615.4010880000001</v>
      </c>
      <c r="M99" s="5">
        <v>137240.69</v>
      </c>
      <c r="N99" s="5">
        <v>-135625.28899999999</v>
      </c>
      <c r="O99" s="5">
        <v>23.819099999999999</v>
      </c>
      <c r="P99" s="4"/>
      <c r="Q99" s="4" t="s">
        <v>392</v>
      </c>
      <c r="R99" s="4" t="s">
        <v>468</v>
      </c>
    </row>
    <row r="100" spans="1:18" x14ac:dyDescent="0.25">
      <c r="A100" s="2" t="s">
        <v>28</v>
      </c>
      <c r="B100" s="2" t="s">
        <v>534</v>
      </c>
      <c r="C100" s="2" t="s">
        <v>395</v>
      </c>
      <c r="D100" s="3">
        <v>1697867.69</v>
      </c>
      <c r="E100" s="3">
        <v>1067354.17</v>
      </c>
      <c r="F100" s="3">
        <v>1068806.5</v>
      </c>
      <c r="G100" s="3">
        <v>1068807.44</v>
      </c>
      <c r="H100" s="3">
        <v>1068807.44</v>
      </c>
      <c r="I100" s="3">
        <v>1067354.17</v>
      </c>
      <c r="J100" s="3">
        <v>-1453.27</v>
      </c>
      <c r="K100" s="3">
        <v>100.1361</v>
      </c>
      <c r="L100" s="3">
        <v>1700178.487926</v>
      </c>
      <c r="M100" s="3">
        <v>1697867.69</v>
      </c>
      <c r="N100" s="3">
        <v>2310.7979999999998</v>
      </c>
      <c r="O100" s="3">
        <v>37.135599999999997</v>
      </c>
      <c r="P100" s="2" t="s">
        <v>391</v>
      </c>
      <c r="Q100" s="2" t="s">
        <v>392</v>
      </c>
      <c r="R100" s="2" t="s">
        <v>413</v>
      </c>
    </row>
    <row r="101" spans="1:18" x14ac:dyDescent="0.25">
      <c r="A101" s="2" t="s">
        <v>97</v>
      </c>
      <c r="B101" s="2" t="s">
        <v>535</v>
      </c>
      <c r="C101" s="2" t="s">
        <v>390</v>
      </c>
      <c r="D101" s="3">
        <v>1730621.39</v>
      </c>
      <c r="E101" s="3">
        <v>1349355.77</v>
      </c>
      <c r="F101" s="3">
        <v>255151.95</v>
      </c>
      <c r="G101" s="3">
        <v>1033146.78</v>
      </c>
      <c r="H101" s="3">
        <v>1085717.99</v>
      </c>
      <c r="I101" s="3">
        <v>1045058.74</v>
      </c>
      <c r="J101" s="3">
        <v>-304297.03000000003</v>
      </c>
      <c r="K101" s="3">
        <v>98.860100000000003</v>
      </c>
      <c r="L101" s="3">
        <v>1710894.0367749999</v>
      </c>
      <c r="M101" s="3">
        <v>1735437.39</v>
      </c>
      <c r="N101" s="3">
        <v>-24543.352999999999</v>
      </c>
      <c r="O101" s="3">
        <v>39.613599999999998</v>
      </c>
      <c r="P101" s="2" t="s">
        <v>436</v>
      </c>
      <c r="Q101" s="2" t="s">
        <v>420</v>
      </c>
      <c r="R101" s="2" t="s">
        <v>406</v>
      </c>
    </row>
    <row r="102" spans="1:18" x14ac:dyDescent="0.25">
      <c r="A102" s="2" t="s">
        <v>160</v>
      </c>
      <c r="B102" s="2" t="s">
        <v>536</v>
      </c>
      <c r="C102" s="2" t="s">
        <v>390</v>
      </c>
      <c r="D102" s="3">
        <v>1179233.77</v>
      </c>
      <c r="E102" s="3">
        <v>1047062.56</v>
      </c>
      <c r="F102" s="3">
        <v>1036940.72</v>
      </c>
      <c r="G102" s="3">
        <v>1042486.99</v>
      </c>
      <c r="H102" s="3">
        <v>1042486.99</v>
      </c>
      <c r="I102" s="3">
        <v>1042486.99</v>
      </c>
      <c r="J102" s="3">
        <v>-4575.57</v>
      </c>
      <c r="K102" s="3">
        <v>100</v>
      </c>
      <c r="L102" s="3">
        <v>1179233.77</v>
      </c>
      <c r="M102" s="3">
        <v>1179233.77</v>
      </c>
      <c r="N102" s="3">
        <v>0</v>
      </c>
      <c r="O102" s="3">
        <v>11.5962</v>
      </c>
      <c r="P102" s="2" t="s">
        <v>463</v>
      </c>
      <c r="Q102" s="2" t="s">
        <v>453</v>
      </c>
      <c r="R102" s="2" t="s">
        <v>456</v>
      </c>
    </row>
    <row r="103" spans="1:18" x14ac:dyDescent="0.25">
      <c r="A103" s="4" t="s">
        <v>68</v>
      </c>
      <c r="B103" s="4" t="s">
        <v>537</v>
      </c>
      <c r="C103" s="4" t="s">
        <v>390</v>
      </c>
      <c r="D103" s="5">
        <v>1205011.0900000001</v>
      </c>
      <c r="E103" s="5">
        <v>1034631.77</v>
      </c>
      <c r="F103" s="5">
        <v>1037422.5</v>
      </c>
      <c r="G103" s="5">
        <v>1042048.8</v>
      </c>
      <c r="H103" s="5">
        <v>1042048.8</v>
      </c>
      <c r="I103" s="5">
        <v>1042048.8</v>
      </c>
      <c r="J103" s="5">
        <v>0</v>
      </c>
      <c r="K103" s="5">
        <v>100</v>
      </c>
      <c r="L103" s="5">
        <v>1205011.0900000001</v>
      </c>
      <c r="M103" s="5">
        <v>1205011.0900000001</v>
      </c>
      <c r="N103" s="5">
        <v>0</v>
      </c>
      <c r="O103" s="5">
        <v>13.5237</v>
      </c>
      <c r="P103" s="4" t="s">
        <v>519</v>
      </c>
      <c r="Q103" s="4" t="s">
        <v>420</v>
      </c>
      <c r="R103" s="4" t="s">
        <v>456</v>
      </c>
    </row>
    <row r="104" spans="1:18" x14ac:dyDescent="0.25">
      <c r="A104" s="2" t="s">
        <v>148</v>
      </c>
      <c r="B104" s="2" t="s">
        <v>538</v>
      </c>
      <c r="C104" s="2" t="s">
        <v>390</v>
      </c>
      <c r="D104" s="3">
        <v>1306229</v>
      </c>
      <c r="E104" s="3">
        <v>1040393.03</v>
      </c>
      <c r="F104" s="3">
        <v>230847.5</v>
      </c>
      <c r="G104" s="3">
        <v>352547.11</v>
      </c>
      <c r="H104" s="3">
        <v>563372.31999999995</v>
      </c>
      <c r="I104" s="3">
        <v>1022207.03</v>
      </c>
      <c r="J104" s="3">
        <v>-18186</v>
      </c>
      <c r="K104" s="3">
        <v>34.488799999999998</v>
      </c>
      <c r="L104" s="3">
        <v>450502.707352</v>
      </c>
      <c r="M104" s="3">
        <v>172140.15</v>
      </c>
      <c r="N104" s="3">
        <v>278362.55699999997</v>
      </c>
      <c r="O104" s="3">
        <v>21.743600000000001</v>
      </c>
      <c r="P104" s="2" t="s">
        <v>412</v>
      </c>
      <c r="Q104" s="2" t="s">
        <v>401</v>
      </c>
      <c r="R104" s="2" t="s">
        <v>410</v>
      </c>
    </row>
    <row r="105" spans="1:18" x14ac:dyDescent="0.25">
      <c r="A105" s="4" t="s">
        <v>46</v>
      </c>
      <c r="B105" s="4" t="s">
        <v>539</v>
      </c>
      <c r="C105" s="4" t="s">
        <v>390</v>
      </c>
      <c r="D105" s="5">
        <v>1316035.5</v>
      </c>
      <c r="E105" s="5">
        <v>1020366.14</v>
      </c>
      <c r="F105" s="5">
        <v>962</v>
      </c>
      <c r="G105" s="5">
        <v>962</v>
      </c>
      <c r="H105" s="5">
        <v>962</v>
      </c>
      <c r="I105" s="5">
        <v>1020366.14</v>
      </c>
      <c r="J105" s="5">
        <v>0</v>
      </c>
      <c r="K105" s="5">
        <v>9.4200000000000006E-2</v>
      </c>
      <c r="L105" s="5">
        <v>1239.7054410000001</v>
      </c>
      <c r="M105" s="5">
        <v>172703.25</v>
      </c>
      <c r="N105" s="5">
        <v>-171463.54500000001</v>
      </c>
      <c r="O105" s="5">
        <v>22.4666</v>
      </c>
      <c r="P105" s="4" t="s">
        <v>463</v>
      </c>
      <c r="Q105" s="4" t="s">
        <v>453</v>
      </c>
      <c r="R105" s="4" t="s">
        <v>410</v>
      </c>
    </row>
    <row r="106" spans="1:18" x14ac:dyDescent="0.25">
      <c r="A106" s="4" t="s">
        <v>321</v>
      </c>
      <c r="B106" s="4" t="s">
        <v>540</v>
      </c>
      <c r="C106" s="4" t="s">
        <v>390</v>
      </c>
      <c r="D106" s="5">
        <v>1392933</v>
      </c>
      <c r="E106" s="5">
        <v>1015591.62</v>
      </c>
      <c r="F106" s="5">
        <v>0</v>
      </c>
      <c r="G106" s="5">
        <v>0</v>
      </c>
      <c r="H106" s="5">
        <v>0</v>
      </c>
      <c r="I106" s="5">
        <v>1015591.62</v>
      </c>
      <c r="J106" s="5">
        <v>0</v>
      </c>
      <c r="K106" s="5">
        <v>0</v>
      </c>
      <c r="L106" s="5">
        <v>0</v>
      </c>
      <c r="M106" s="5">
        <v>278586.59999999998</v>
      </c>
      <c r="N106" s="5">
        <v>-278586.59999999998</v>
      </c>
      <c r="O106" s="5">
        <v>27.089700000000001</v>
      </c>
      <c r="P106" s="4"/>
      <c r="Q106" s="4" t="s">
        <v>392</v>
      </c>
      <c r="R106" s="4" t="s">
        <v>484</v>
      </c>
    </row>
    <row r="107" spans="1:18" x14ac:dyDescent="0.25">
      <c r="A107" s="2" t="s">
        <v>117</v>
      </c>
      <c r="B107" s="2" t="s">
        <v>541</v>
      </c>
      <c r="C107" s="2" t="s">
        <v>390</v>
      </c>
      <c r="D107" s="3">
        <v>1812737.5</v>
      </c>
      <c r="E107" s="3">
        <v>1357534.59</v>
      </c>
      <c r="F107" s="3">
        <v>435477.48</v>
      </c>
      <c r="G107" s="3">
        <v>1010304.34</v>
      </c>
      <c r="H107" s="3">
        <v>1104179.5</v>
      </c>
      <c r="I107" s="3">
        <v>1010304.34</v>
      </c>
      <c r="J107" s="3">
        <v>-347230.25</v>
      </c>
      <c r="K107" s="3">
        <v>100</v>
      </c>
      <c r="L107" s="3">
        <v>1812737.5</v>
      </c>
      <c r="M107" s="3">
        <v>1812947.5</v>
      </c>
      <c r="N107" s="3">
        <v>-210</v>
      </c>
      <c r="O107" s="3">
        <v>44.266300000000001</v>
      </c>
      <c r="P107" s="2" t="s">
        <v>419</v>
      </c>
      <c r="Q107" s="2" t="s">
        <v>420</v>
      </c>
      <c r="R107" s="2" t="s">
        <v>542</v>
      </c>
    </row>
    <row r="108" spans="1:18" x14ac:dyDescent="0.25">
      <c r="A108" s="4" t="s">
        <v>310</v>
      </c>
      <c r="B108" s="4" t="s">
        <v>543</v>
      </c>
      <c r="C108" s="4" t="s">
        <v>390</v>
      </c>
      <c r="D108" s="5">
        <v>1306550</v>
      </c>
      <c r="E108" s="5">
        <v>1008269.73</v>
      </c>
      <c r="F108" s="5">
        <v>0</v>
      </c>
      <c r="G108" s="5">
        <v>0</v>
      </c>
      <c r="H108" s="5">
        <v>0</v>
      </c>
      <c r="I108" s="5">
        <v>1008269.73</v>
      </c>
      <c r="J108" s="5">
        <v>0</v>
      </c>
      <c r="K108" s="5">
        <v>0</v>
      </c>
      <c r="L108" s="5">
        <v>0</v>
      </c>
      <c r="M108" s="5"/>
      <c r="N108" s="5">
        <v>0</v>
      </c>
      <c r="O108" s="5">
        <v>22.829599999999999</v>
      </c>
      <c r="P108" s="4"/>
      <c r="Q108" s="4" t="s">
        <v>420</v>
      </c>
      <c r="R108" s="4" t="s">
        <v>501</v>
      </c>
    </row>
    <row r="109" spans="1:18" x14ac:dyDescent="0.25">
      <c r="A109" s="2" t="s">
        <v>150</v>
      </c>
      <c r="B109" s="2" t="s">
        <v>544</v>
      </c>
      <c r="C109" s="2" t="s">
        <v>390</v>
      </c>
      <c r="D109" s="3">
        <v>1756961.15</v>
      </c>
      <c r="E109" s="3">
        <v>1460489.08</v>
      </c>
      <c r="F109" s="3">
        <v>402198.08</v>
      </c>
      <c r="G109" s="3">
        <v>1005511.82</v>
      </c>
      <c r="H109" s="3">
        <v>1098293.07</v>
      </c>
      <c r="I109" s="3">
        <v>1005511.82</v>
      </c>
      <c r="J109" s="3">
        <v>-454977.26</v>
      </c>
      <c r="K109" s="3">
        <v>100</v>
      </c>
      <c r="L109" s="3">
        <v>1756961.15</v>
      </c>
      <c r="M109" s="3">
        <v>1756961.15</v>
      </c>
      <c r="N109" s="3">
        <v>0</v>
      </c>
      <c r="O109" s="3">
        <v>42.769799999999996</v>
      </c>
      <c r="P109" s="2" t="s">
        <v>463</v>
      </c>
      <c r="Q109" s="2" t="s">
        <v>392</v>
      </c>
      <c r="R109" s="2" t="s">
        <v>410</v>
      </c>
    </row>
    <row r="110" spans="1:18" x14ac:dyDescent="0.25">
      <c r="A110" s="2" t="s">
        <v>85</v>
      </c>
      <c r="B110" s="2" t="s">
        <v>545</v>
      </c>
      <c r="C110" s="2" t="s">
        <v>395</v>
      </c>
      <c r="D110" s="3">
        <v>1511926.81</v>
      </c>
      <c r="E110" s="3">
        <v>1244713.71</v>
      </c>
      <c r="F110" s="3">
        <v>919771.17</v>
      </c>
      <c r="G110" s="3">
        <v>924587.73</v>
      </c>
      <c r="H110" s="3">
        <v>1112211.3899999999</v>
      </c>
      <c r="I110" s="3">
        <v>990308.66</v>
      </c>
      <c r="J110" s="3">
        <v>-254405.05</v>
      </c>
      <c r="K110" s="3">
        <v>93.363500000000002</v>
      </c>
      <c r="L110" s="3">
        <v>1411587.7872540001</v>
      </c>
      <c r="M110" s="3">
        <v>1511926.81</v>
      </c>
      <c r="N110" s="3">
        <v>-100339.023</v>
      </c>
      <c r="O110" s="3">
        <v>34.5002</v>
      </c>
      <c r="P110" s="2" t="s">
        <v>463</v>
      </c>
      <c r="Q110" s="2" t="s">
        <v>392</v>
      </c>
      <c r="R110" s="2" t="s">
        <v>410</v>
      </c>
    </row>
    <row r="111" spans="1:18" x14ac:dyDescent="0.25">
      <c r="A111" s="2" t="s">
        <v>147</v>
      </c>
      <c r="B111" s="2" t="s">
        <v>546</v>
      </c>
      <c r="C111" s="2" t="s">
        <v>390</v>
      </c>
      <c r="D111" s="3">
        <v>1241030</v>
      </c>
      <c r="E111" s="3">
        <v>988166.31</v>
      </c>
      <c r="F111" s="3">
        <v>220060.64</v>
      </c>
      <c r="G111" s="3">
        <v>299785.82</v>
      </c>
      <c r="H111" s="3">
        <v>518190.26</v>
      </c>
      <c r="I111" s="3">
        <v>969858.31</v>
      </c>
      <c r="J111" s="3">
        <v>-18308</v>
      </c>
      <c r="K111" s="3">
        <v>30.9102</v>
      </c>
      <c r="L111" s="3">
        <v>383604.85505999997</v>
      </c>
      <c r="M111" s="3">
        <v>163402.20000000001</v>
      </c>
      <c r="N111" s="3">
        <v>220202.655</v>
      </c>
      <c r="O111" s="3">
        <v>21.8505</v>
      </c>
      <c r="P111" s="2" t="s">
        <v>412</v>
      </c>
      <c r="Q111" s="2" t="s">
        <v>401</v>
      </c>
      <c r="R111" s="2" t="s">
        <v>410</v>
      </c>
    </row>
    <row r="112" spans="1:18" x14ac:dyDescent="0.25">
      <c r="A112" s="4" t="s">
        <v>301</v>
      </c>
      <c r="B112" s="4" t="s">
        <v>547</v>
      </c>
      <c r="C112" s="4" t="s">
        <v>390</v>
      </c>
      <c r="D112" s="5">
        <v>1207004</v>
      </c>
      <c r="E112" s="5">
        <v>967081.22</v>
      </c>
      <c r="F112" s="5">
        <v>0</v>
      </c>
      <c r="G112" s="5">
        <v>0</v>
      </c>
      <c r="H112" s="5">
        <v>0</v>
      </c>
      <c r="I112" s="5">
        <v>967081.22</v>
      </c>
      <c r="J112" s="5">
        <v>0</v>
      </c>
      <c r="K112" s="5">
        <v>0</v>
      </c>
      <c r="L112" s="5">
        <v>0</v>
      </c>
      <c r="M112" s="5">
        <v>241400.8</v>
      </c>
      <c r="N112" s="5">
        <v>-241400.8</v>
      </c>
      <c r="O112" s="5">
        <v>19.877500000000001</v>
      </c>
      <c r="P112" s="4"/>
      <c r="Q112" s="4" t="s">
        <v>420</v>
      </c>
      <c r="R112" s="4" t="s">
        <v>497</v>
      </c>
    </row>
    <row r="113" spans="1:18" x14ac:dyDescent="0.25">
      <c r="A113" s="2" t="s">
        <v>120</v>
      </c>
      <c r="B113" s="2" t="s">
        <v>548</v>
      </c>
      <c r="C113" s="2" t="s">
        <v>390</v>
      </c>
      <c r="D113" s="3">
        <v>1648956</v>
      </c>
      <c r="E113" s="3">
        <v>1198333.8899999999</v>
      </c>
      <c r="F113" s="3">
        <v>927777.59</v>
      </c>
      <c r="G113" s="3">
        <v>963334.74</v>
      </c>
      <c r="H113" s="3">
        <v>1034487.59</v>
      </c>
      <c r="I113" s="3">
        <v>963334.74</v>
      </c>
      <c r="J113" s="3">
        <v>-234999.15</v>
      </c>
      <c r="K113" s="3">
        <v>100</v>
      </c>
      <c r="L113" s="3">
        <v>1648956</v>
      </c>
      <c r="M113" s="3">
        <v>1648956</v>
      </c>
      <c r="N113" s="3">
        <v>0</v>
      </c>
      <c r="O113" s="3">
        <v>41.579099999999997</v>
      </c>
      <c r="P113" s="2" t="s">
        <v>519</v>
      </c>
      <c r="Q113" s="2" t="s">
        <v>420</v>
      </c>
      <c r="R113" s="2" t="s">
        <v>454</v>
      </c>
    </row>
    <row r="114" spans="1:18" x14ac:dyDescent="0.25">
      <c r="A114" s="2" t="s">
        <v>56</v>
      </c>
      <c r="B114" s="2" t="s">
        <v>549</v>
      </c>
      <c r="C114" s="2" t="s">
        <v>390</v>
      </c>
      <c r="D114" s="3">
        <v>1545767.22</v>
      </c>
      <c r="E114" s="3">
        <v>993783.49</v>
      </c>
      <c r="F114" s="3">
        <v>940496.35</v>
      </c>
      <c r="G114" s="3">
        <v>958452.4</v>
      </c>
      <c r="H114" s="3">
        <v>958452.4</v>
      </c>
      <c r="I114" s="3">
        <v>958452.4</v>
      </c>
      <c r="J114" s="3">
        <v>-35331.089999999997</v>
      </c>
      <c r="K114" s="3">
        <v>100</v>
      </c>
      <c r="L114" s="3">
        <v>1545767.22</v>
      </c>
      <c r="M114" s="3">
        <v>1545767.22</v>
      </c>
      <c r="N114" s="3">
        <v>0</v>
      </c>
      <c r="O114" s="3">
        <v>37.994999999999997</v>
      </c>
      <c r="P114" s="2" t="s">
        <v>463</v>
      </c>
      <c r="Q114" s="2" t="s">
        <v>420</v>
      </c>
      <c r="R114" s="2" t="s">
        <v>410</v>
      </c>
    </row>
    <row r="115" spans="1:18" x14ac:dyDescent="0.25">
      <c r="A115" s="4" t="s">
        <v>122</v>
      </c>
      <c r="B115" s="4" t="s">
        <v>550</v>
      </c>
      <c r="C115" s="4" t="s">
        <v>390</v>
      </c>
      <c r="D115" s="5">
        <v>1274748</v>
      </c>
      <c r="E115" s="5">
        <v>934969.11</v>
      </c>
      <c r="F115" s="5">
        <v>187878.86</v>
      </c>
      <c r="G115" s="5">
        <v>0</v>
      </c>
      <c r="H115" s="5">
        <v>187878.86</v>
      </c>
      <c r="I115" s="5">
        <v>935362.36</v>
      </c>
      <c r="J115" s="5">
        <v>393.25</v>
      </c>
      <c r="K115" s="5">
        <v>0</v>
      </c>
      <c r="L115" s="5">
        <v>0</v>
      </c>
      <c r="M115" s="5">
        <v>161781.29999999999</v>
      </c>
      <c r="N115" s="5">
        <v>-161781.29999999999</v>
      </c>
      <c r="O115" s="5">
        <v>26.623699999999999</v>
      </c>
      <c r="P115" s="4" t="s">
        <v>519</v>
      </c>
      <c r="Q115" s="4" t="s">
        <v>453</v>
      </c>
      <c r="R115" s="4" t="s">
        <v>410</v>
      </c>
    </row>
    <row r="116" spans="1:18" x14ac:dyDescent="0.25">
      <c r="A116" s="4" t="s">
        <v>241</v>
      </c>
      <c r="B116" s="4" t="s">
        <v>551</v>
      </c>
      <c r="C116" s="4" t="s">
        <v>390</v>
      </c>
      <c r="D116" s="5">
        <v>1278106</v>
      </c>
      <c r="E116" s="5">
        <v>923084.72</v>
      </c>
      <c r="F116" s="5">
        <v>485908.07</v>
      </c>
      <c r="G116" s="5">
        <v>0</v>
      </c>
      <c r="H116" s="5">
        <v>485908.07</v>
      </c>
      <c r="I116" s="5">
        <v>923084.72</v>
      </c>
      <c r="J116" s="5">
        <v>0</v>
      </c>
      <c r="K116" s="5">
        <v>0</v>
      </c>
      <c r="L116" s="5">
        <v>0</v>
      </c>
      <c r="M116" s="5">
        <v>165572.70000000001</v>
      </c>
      <c r="N116" s="5">
        <v>-165572.70000000001</v>
      </c>
      <c r="O116" s="5">
        <v>27.777100000000001</v>
      </c>
      <c r="P116" s="4"/>
      <c r="Q116" s="4" t="s">
        <v>392</v>
      </c>
      <c r="R116" s="4" t="s">
        <v>454</v>
      </c>
    </row>
    <row r="117" spans="1:18" x14ac:dyDescent="0.25">
      <c r="A117" s="2" t="s">
        <v>164</v>
      </c>
      <c r="B117" s="2" t="s">
        <v>552</v>
      </c>
      <c r="C117" s="2" t="s">
        <v>390</v>
      </c>
      <c r="D117" s="3">
        <v>1391125.13</v>
      </c>
      <c r="E117" s="3">
        <v>1054880.19</v>
      </c>
      <c r="F117" s="3">
        <v>721777.85</v>
      </c>
      <c r="G117" s="3">
        <v>868791.59</v>
      </c>
      <c r="H117" s="3">
        <v>868791.59</v>
      </c>
      <c r="I117" s="3">
        <v>920988.87</v>
      </c>
      <c r="J117" s="3">
        <v>-133891.32</v>
      </c>
      <c r="K117" s="3">
        <v>94.332400000000007</v>
      </c>
      <c r="L117" s="3">
        <v>1312281.7221319999</v>
      </c>
      <c r="M117" s="3">
        <v>1391125.13</v>
      </c>
      <c r="N117" s="3">
        <v>-78843.407999999996</v>
      </c>
      <c r="O117" s="3">
        <v>33.795299999999997</v>
      </c>
      <c r="P117" s="2" t="s">
        <v>463</v>
      </c>
      <c r="Q117" s="2" t="s">
        <v>420</v>
      </c>
      <c r="R117" s="2" t="s">
        <v>553</v>
      </c>
    </row>
    <row r="118" spans="1:18" x14ac:dyDescent="0.25">
      <c r="A118" s="4" t="s">
        <v>322</v>
      </c>
      <c r="B118" s="4" t="s">
        <v>554</v>
      </c>
      <c r="C118" s="4" t="s">
        <v>390</v>
      </c>
      <c r="D118" s="5">
        <v>1148901</v>
      </c>
      <c r="E118" s="5">
        <v>903145.84</v>
      </c>
      <c r="F118" s="5">
        <v>0</v>
      </c>
      <c r="G118" s="5">
        <v>0</v>
      </c>
      <c r="H118" s="5">
        <v>0</v>
      </c>
      <c r="I118" s="5">
        <v>903145.84</v>
      </c>
      <c r="J118" s="5">
        <v>0</v>
      </c>
      <c r="K118" s="5">
        <v>0</v>
      </c>
      <c r="L118" s="5">
        <v>0</v>
      </c>
      <c r="M118" s="5">
        <v>229780.2</v>
      </c>
      <c r="N118" s="5">
        <v>-229780.2</v>
      </c>
      <c r="O118" s="5">
        <v>21.3904</v>
      </c>
      <c r="P118" s="4"/>
      <c r="Q118" s="4" t="s">
        <v>392</v>
      </c>
      <c r="R118" s="4" t="s">
        <v>555</v>
      </c>
    </row>
    <row r="119" spans="1:18" x14ac:dyDescent="0.25">
      <c r="A119" s="4" t="s">
        <v>246</v>
      </c>
      <c r="B119" s="4" t="s">
        <v>556</v>
      </c>
      <c r="C119" s="4" t="s">
        <v>390</v>
      </c>
      <c r="D119" s="5">
        <v>1188114</v>
      </c>
      <c r="E119" s="5">
        <v>902741.69</v>
      </c>
      <c r="F119" s="5">
        <v>447567.23</v>
      </c>
      <c r="G119" s="5">
        <v>600</v>
      </c>
      <c r="H119" s="5">
        <v>448167.23</v>
      </c>
      <c r="I119" s="5">
        <v>902741.69</v>
      </c>
      <c r="J119" s="5">
        <v>0</v>
      </c>
      <c r="K119" s="5">
        <v>6.6400000000000001E-2</v>
      </c>
      <c r="L119" s="5">
        <v>788.90769599999999</v>
      </c>
      <c r="M119" s="5">
        <v>159936.79999999999</v>
      </c>
      <c r="N119" s="5">
        <v>-159147.89199999999</v>
      </c>
      <c r="O119" s="5">
        <v>24.018899999999999</v>
      </c>
      <c r="P119" s="4"/>
      <c r="Q119" s="4" t="s">
        <v>420</v>
      </c>
      <c r="R119" s="4" t="s">
        <v>476</v>
      </c>
    </row>
    <row r="120" spans="1:18" x14ac:dyDescent="0.25">
      <c r="A120" s="2" t="s">
        <v>72</v>
      </c>
      <c r="B120" s="2" t="s">
        <v>557</v>
      </c>
      <c r="C120" s="2" t="s">
        <v>444</v>
      </c>
      <c r="D120" s="3">
        <v>1130286</v>
      </c>
      <c r="E120" s="3">
        <v>911011.88</v>
      </c>
      <c r="F120" s="3">
        <v>500071.62</v>
      </c>
      <c r="G120" s="3">
        <v>752919.39</v>
      </c>
      <c r="H120" s="3">
        <v>752919.39</v>
      </c>
      <c r="I120" s="3">
        <v>897341.72</v>
      </c>
      <c r="J120" s="3">
        <v>-13670.16</v>
      </c>
      <c r="K120" s="3">
        <v>83.905500000000004</v>
      </c>
      <c r="L120" s="3">
        <v>948372.11973000003</v>
      </c>
      <c r="M120" s="3">
        <v>796753</v>
      </c>
      <c r="N120" s="3">
        <v>151619.12</v>
      </c>
      <c r="O120" s="3">
        <v>20.609300000000001</v>
      </c>
      <c r="P120" s="2"/>
      <c r="Q120" s="2" t="s">
        <v>420</v>
      </c>
      <c r="R120" s="2" t="s">
        <v>410</v>
      </c>
    </row>
    <row r="121" spans="1:18" x14ac:dyDescent="0.25">
      <c r="A121" s="4" t="s">
        <v>11</v>
      </c>
      <c r="B121" s="4" t="s">
        <v>558</v>
      </c>
      <c r="C121" s="4" t="s">
        <v>390</v>
      </c>
      <c r="D121" s="5">
        <v>1136190.26</v>
      </c>
      <c r="E121" s="5">
        <v>894955.62</v>
      </c>
      <c r="F121" s="5">
        <v>201287.12</v>
      </c>
      <c r="G121" s="5">
        <v>104458.11</v>
      </c>
      <c r="H121" s="5">
        <v>217656.47</v>
      </c>
      <c r="I121" s="5">
        <v>894955.62</v>
      </c>
      <c r="J121" s="5">
        <v>0</v>
      </c>
      <c r="K121" s="5">
        <v>11.671799999999999</v>
      </c>
      <c r="L121" s="5">
        <v>132613.85476700001</v>
      </c>
      <c r="M121" s="5">
        <v>99553.54</v>
      </c>
      <c r="N121" s="5">
        <v>33060.315000000002</v>
      </c>
      <c r="O121" s="5">
        <v>21.2318</v>
      </c>
      <c r="P121" s="4" t="s">
        <v>519</v>
      </c>
      <c r="Q121" s="4" t="s">
        <v>453</v>
      </c>
      <c r="R121" s="4" t="s">
        <v>559</v>
      </c>
    </row>
    <row r="122" spans="1:18" x14ac:dyDescent="0.25">
      <c r="A122" s="4" t="s">
        <v>250</v>
      </c>
      <c r="B122" s="4" t="s">
        <v>560</v>
      </c>
      <c r="C122" s="4" t="s">
        <v>390</v>
      </c>
      <c r="D122" s="5">
        <v>940368.84</v>
      </c>
      <c r="E122" s="5">
        <v>741571.64</v>
      </c>
      <c r="F122" s="5">
        <v>294848.88</v>
      </c>
      <c r="G122" s="5">
        <v>809061.55</v>
      </c>
      <c r="H122" s="5">
        <v>810033.23</v>
      </c>
      <c r="I122" s="5">
        <v>894571.64</v>
      </c>
      <c r="J122" s="5">
        <v>84538.41</v>
      </c>
      <c r="K122" s="5">
        <v>90.441199999999995</v>
      </c>
      <c r="L122" s="5">
        <v>850480.86332200002</v>
      </c>
      <c r="M122" s="5">
        <v>940368.84</v>
      </c>
      <c r="N122" s="5">
        <v>-89887.976999999999</v>
      </c>
      <c r="O122" s="5">
        <v>4.8700999999999999</v>
      </c>
      <c r="P122" s="4"/>
      <c r="Q122" s="4" t="s">
        <v>392</v>
      </c>
      <c r="R122" s="4" t="s">
        <v>487</v>
      </c>
    </row>
    <row r="123" spans="1:18" x14ac:dyDescent="0.25">
      <c r="A123" s="2" t="s">
        <v>37</v>
      </c>
      <c r="B123" s="2" t="s">
        <v>561</v>
      </c>
      <c r="C123" s="2" t="s">
        <v>390</v>
      </c>
      <c r="D123" s="3">
        <v>2182326</v>
      </c>
      <c r="E123" s="3">
        <v>1787222.83</v>
      </c>
      <c r="F123" s="3">
        <v>668546.53</v>
      </c>
      <c r="G123" s="3">
        <v>887290.45</v>
      </c>
      <c r="H123" s="3">
        <v>897551.6</v>
      </c>
      <c r="I123" s="3">
        <v>892888.48</v>
      </c>
      <c r="J123" s="3">
        <v>-894334.35</v>
      </c>
      <c r="K123" s="3">
        <v>99.373000000000005</v>
      </c>
      <c r="L123" s="3">
        <v>2168642.81598</v>
      </c>
      <c r="M123" s="3">
        <v>1630082</v>
      </c>
      <c r="N123" s="3">
        <v>538560.81599999999</v>
      </c>
      <c r="O123" s="3">
        <v>59.0854</v>
      </c>
      <c r="P123" s="2" t="s">
        <v>412</v>
      </c>
      <c r="Q123" s="2" t="s">
        <v>420</v>
      </c>
      <c r="R123" s="2" t="s">
        <v>525</v>
      </c>
    </row>
    <row r="124" spans="1:18" x14ac:dyDescent="0.25">
      <c r="A124" s="4" t="s">
        <v>80</v>
      </c>
      <c r="B124" s="4" t="s">
        <v>562</v>
      </c>
      <c r="C124" s="4" t="s">
        <v>395</v>
      </c>
      <c r="D124" s="5">
        <v>872062.88</v>
      </c>
      <c r="E124" s="5">
        <v>886855.86</v>
      </c>
      <c r="F124" s="5">
        <v>886855.86</v>
      </c>
      <c r="G124" s="5">
        <v>886855.86</v>
      </c>
      <c r="H124" s="5">
        <v>886855.86</v>
      </c>
      <c r="I124" s="5">
        <v>886855.86</v>
      </c>
      <c r="J124" s="5">
        <v>0</v>
      </c>
      <c r="K124" s="5">
        <v>100</v>
      </c>
      <c r="L124" s="5">
        <v>872062.88</v>
      </c>
      <c r="M124" s="5">
        <v>872062.88</v>
      </c>
      <c r="N124" s="5">
        <v>0</v>
      </c>
      <c r="O124" s="5">
        <v>-1.6962999999999999</v>
      </c>
      <c r="P124" s="4" t="s">
        <v>412</v>
      </c>
      <c r="Q124" s="4" t="s">
        <v>392</v>
      </c>
      <c r="R124" s="4" t="s">
        <v>413</v>
      </c>
    </row>
    <row r="125" spans="1:18" x14ac:dyDescent="0.25">
      <c r="A125" s="4" t="s">
        <v>146</v>
      </c>
      <c r="B125" s="4" t="s">
        <v>563</v>
      </c>
      <c r="C125" s="4" t="s">
        <v>390</v>
      </c>
      <c r="D125" s="5">
        <v>1160414</v>
      </c>
      <c r="E125" s="5">
        <v>873852.14</v>
      </c>
      <c r="F125" s="5">
        <v>173749.5</v>
      </c>
      <c r="G125" s="5">
        <v>603.20000000000005</v>
      </c>
      <c r="H125" s="5">
        <v>173749.5</v>
      </c>
      <c r="I125" s="5">
        <v>877234.42</v>
      </c>
      <c r="J125" s="5">
        <v>3382.28</v>
      </c>
      <c r="K125" s="5">
        <v>6.8699999999999997E-2</v>
      </c>
      <c r="L125" s="5">
        <v>797.20441800000003</v>
      </c>
      <c r="M125" s="5">
        <v>148888.95000000001</v>
      </c>
      <c r="N125" s="5">
        <v>-148091.74600000001</v>
      </c>
      <c r="O125" s="5">
        <v>24.403300000000002</v>
      </c>
      <c r="P125" s="4" t="s">
        <v>519</v>
      </c>
      <c r="Q125" s="4" t="s">
        <v>453</v>
      </c>
      <c r="R125" s="4" t="s">
        <v>410</v>
      </c>
    </row>
    <row r="126" spans="1:18" x14ac:dyDescent="0.25">
      <c r="A126" s="2" t="s">
        <v>64</v>
      </c>
      <c r="B126" s="2" t="s">
        <v>564</v>
      </c>
      <c r="C126" s="2" t="s">
        <v>390</v>
      </c>
      <c r="D126" s="3">
        <v>1575846</v>
      </c>
      <c r="E126" s="3">
        <v>875917.43</v>
      </c>
      <c r="F126" s="3">
        <v>875332.09</v>
      </c>
      <c r="G126" s="3">
        <v>875332.09</v>
      </c>
      <c r="H126" s="3">
        <v>875332.09</v>
      </c>
      <c r="I126" s="3">
        <v>875332.09</v>
      </c>
      <c r="J126" s="3">
        <v>-585.34</v>
      </c>
      <c r="K126" s="3">
        <v>100</v>
      </c>
      <c r="L126" s="3">
        <v>1575846</v>
      </c>
      <c r="M126" s="3">
        <v>1575846</v>
      </c>
      <c r="N126" s="3">
        <v>0</v>
      </c>
      <c r="O126" s="3">
        <v>44.453099999999999</v>
      </c>
      <c r="P126" s="2" t="s">
        <v>519</v>
      </c>
      <c r="Q126" s="2" t="s">
        <v>453</v>
      </c>
      <c r="R126" s="2" t="s">
        <v>456</v>
      </c>
    </row>
    <row r="127" spans="1:18" x14ac:dyDescent="0.25">
      <c r="A127" s="2" t="s">
        <v>287</v>
      </c>
      <c r="B127" s="2" t="s">
        <v>565</v>
      </c>
      <c r="C127" s="2" t="s">
        <v>390</v>
      </c>
      <c r="D127" s="3">
        <v>985157.56</v>
      </c>
      <c r="E127" s="3">
        <v>947314.61</v>
      </c>
      <c r="F127" s="3">
        <v>0</v>
      </c>
      <c r="G127" s="3">
        <v>534712.31999999995</v>
      </c>
      <c r="H127" s="3">
        <v>534712.31999999995</v>
      </c>
      <c r="I127" s="3">
        <v>872314.61</v>
      </c>
      <c r="J127" s="3">
        <v>-75000</v>
      </c>
      <c r="K127" s="3">
        <v>61.298099999999998</v>
      </c>
      <c r="L127" s="3">
        <v>603882.866286</v>
      </c>
      <c r="M127" s="3">
        <v>715080.97</v>
      </c>
      <c r="N127" s="3">
        <v>-111198.10400000001</v>
      </c>
      <c r="O127" s="3">
        <v>11.4543</v>
      </c>
      <c r="P127" s="2"/>
      <c r="Q127" s="2" t="s">
        <v>401</v>
      </c>
      <c r="R127" s="2" t="s">
        <v>402</v>
      </c>
    </row>
    <row r="128" spans="1:18" x14ac:dyDescent="0.25">
      <c r="A128" s="4" t="s">
        <v>214</v>
      </c>
      <c r="B128" s="4" t="s">
        <v>566</v>
      </c>
      <c r="C128" s="4" t="s">
        <v>390</v>
      </c>
      <c r="D128" s="5">
        <v>1088730</v>
      </c>
      <c r="E128" s="5">
        <v>860059.96</v>
      </c>
      <c r="F128" s="5">
        <v>0</v>
      </c>
      <c r="G128" s="5">
        <v>0</v>
      </c>
      <c r="H128" s="5">
        <v>0</v>
      </c>
      <c r="I128" s="5">
        <v>860059.96</v>
      </c>
      <c r="J128" s="5">
        <v>0</v>
      </c>
      <c r="K128" s="5">
        <v>0</v>
      </c>
      <c r="L128" s="5">
        <v>0</v>
      </c>
      <c r="M128" s="5">
        <v>179646</v>
      </c>
      <c r="N128" s="5">
        <v>-179646</v>
      </c>
      <c r="O128" s="5">
        <v>21.003299999999999</v>
      </c>
      <c r="P128" s="4"/>
      <c r="Q128" s="4" t="s">
        <v>453</v>
      </c>
      <c r="R128" s="4" t="s">
        <v>567</v>
      </c>
    </row>
    <row r="129" spans="1:18" x14ac:dyDescent="0.25">
      <c r="A129" s="2" t="s">
        <v>70</v>
      </c>
      <c r="B129" s="2" t="s">
        <v>568</v>
      </c>
      <c r="C129" s="2" t="s">
        <v>444</v>
      </c>
      <c r="D129" s="3">
        <v>1084041.25</v>
      </c>
      <c r="E129" s="3">
        <v>879068.09</v>
      </c>
      <c r="F129" s="3">
        <v>669980.68000000005</v>
      </c>
      <c r="G129" s="3">
        <v>854267.78</v>
      </c>
      <c r="H129" s="3">
        <v>936470.58</v>
      </c>
      <c r="I129" s="3">
        <v>854267.78</v>
      </c>
      <c r="J129" s="3">
        <v>-82202.8</v>
      </c>
      <c r="K129" s="3">
        <v>100</v>
      </c>
      <c r="L129" s="3">
        <v>1084041.25</v>
      </c>
      <c r="M129" s="3">
        <v>1084041.25</v>
      </c>
      <c r="N129" s="3">
        <v>0</v>
      </c>
      <c r="O129" s="3">
        <v>21.196000000000002</v>
      </c>
      <c r="P129" s="2" t="s">
        <v>463</v>
      </c>
      <c r="Q129" s="2" t="s">
        <v>392</v>
      </c>
      <c r="R129" s="2" t="s">
        <v>410</v>
      </c>
    </row>
    <row r="130" spans="1:18" x14ac:dyDescent="0.25">
      <c r="A130" s="4" t="s">
        <v>240</v>
      </c>
      <c r="B130" s="4" t="s">
        <v>569</v>
      </c>
      <c r="C130" s="4" t="s">
        <v>390</v>
      </c>
      <c r="D130" s="5">
        <v>1150940</v>
      </c>
      <c r="E130" s="5">
        <v>838726.85</v>
      </c>
      <c r="F130" s="5">
        <v>454489.58</v>
      </c>
      <c r="G130" s="5">
        <v>0</v>
      </c>
      <c r="H130" s="5">
        <v>454489.58</v>
      </c>
      <c r="I130" s="5">
        <v>838726.85</v>
      </c>
      <c r="J130" s="5">
        <v>0</v>
      </c>
      <c r="K130" s="5">
        <v>0</v>
      </c>
      <c r="L130" s="5">
        <v>0</v>
      </c>
      <c r="M130" s="5">
        <v>141216</v>
      </c>
      <c r="N130" s="5">
        <v>-141216</v>
      </c>
      <c r="O130" s="5">
        <v>27.1267</v>
      </c>
      <c r="P130" s="4"/>
      <c r="Q130" s="4" t="s">
        <v>392</v>
      </c>
      <c r="R130" s="4" t="s">
        <v>454</v>
      </c>
    </row>
    <row r="131" spans="1:18" x14ac:dyDescent="0.25">
      <c r="A131" s="2" t="s">
        <v>76</v>
      </c>
      <c r="B131" s="2" t="s">
        <v>570</v>
      </c>
      <c r="C131" s="2" t="s">
        <v>395</v>
      </c>
      <c r="D131" s="3">
        <v>1142958.3999999999</v>
      </c>
      <c r="E131" s="3">
        <v>931427.35</v>
      </c>
      <c r="F131" s="3">
        <v>233935.8</v>
      </c>
      <c r="G131" s="3">
        <v>805907.52</v>
      </c>
      <c r="H131" s="3">
        <v>806980.9</v>
      </c>
      <c r="I131" s="3">
        <v>836786.86</v>
      </c>
      <c r="J131" s="3">
        <v>-94640.49</v>
      </c>
      <c r="K131" s="3">
        <v>96.309700000000007</v>
      </c>
      <c r="L131" s="3">
        <v>1100779.806165</v>
      </c>
      <c r="M131" s="3">
        <v>1128958.3999999999</v>
      </c>
      <c r="N131" s="3">
        <v>-28178.594000000001</v>
      </c>
      <c r="O131" s="3">
        <v>26.787600000000001</v>
      </c>
      <c r="P131" s="2" t="s">
        <v>419</v>
      </c>
      <c r="Q131" s="2" t="s">
        <v>571</v>
      </c>
      <c r="R131" s="2" t="s">
        <v>410</v>
      </c>
    </row>
    <row r="132" spans="1:18" x14ac:dyDescent="0.25">
      <c r="A132" s="2" t="s">
        <v>158</v>
      </c>
      <c r="B132" s="2" t="s">
        <v>572</v>
      </c>
      <c r="C132" s="2" t="s">
        <v>390</v>
      </c>
      <c r="D132" s="3">
        <v>1314092.4099999999</v>
      </c>
      <c r="E132" s="3">
        <v>1014080.81</v>
      </c>
      <c r="F132" s="3">
        <v>812509.37</v>
      </c>
      <c r="G132" s="3">
        <v>836620.34</v>
      </c>
      <c r="H132" s="3">
        <v>836620.34</v>
      </c>
      <c r="I132" s="3">
        <v>836620.34</v>
      </c>
      <c r="J132" s="3">
        <v>-177460.47</v>
      </c>
      <c r="K132" s="3">
        <v>100</v>
      </c>
      <c r="L132" s="3">
        <v>1314092.4099999999</v>
      </c>
      <c r="M132" s="3">
        <v>1314092.1599999999</v>
      </c>
      <c r="N132" s="3">
        <v>0.25</v>
      </c>
      <c r="O132" s="3">
        <v>36.334699999999998</v>
      </c>
      <c r="P132" s="2" t="s">
        <v>519</v>
      </c>
      <c r="Q132" s="2" t="s">
        <v>453</v>
      </c>
      <c r="R132" s="2" t="s">
        <v>439</v>
      </c>
    </row>
    <row r="133" spans="1:18" x14ac:dyDescent="0.25">
      <c r="A133" s="2" t="s">
        <v>114</v>
      </c>
      <c r="B133" s="2" t="s">
        <v>573</v>
      </c>
      <c r="C133" s="2" t="s">
        <v>390</v>
      </c>
      <c r="D133" s="3">
        <v>1489452</v>
      </c>
      <c r="E133" s="3">
        <v>1127577.94</v>
      </c>
      <c r="F133" s="3">
        <v>697809.6</v>
      </c>
      <c r="G133" s="3">
        <v>827793.49</v>
      </c>
      <c r="H133" s="3">
        <v>827793.49</v>
      </c>
      <c r="I133" s="3">
        <v>832793.49</v>
      </c>
      <c r="J133" s="3">
        <v>-294784.45</v>
      </c>
      <c r="K133" s="3">
        <v>99.399600000000007</v>
      </c>
      <c r="L133" s="3">
        <v>1480509.3301919999</v>
      </c>
      <c r="M133" s="3">
        <v>1489452</v>
      </c>
      <c r="N133" s="3">
        <v>-8942.67</v>
      </c>
      <c r="O133" s="3">
        <v>44.087200000000003</v>
      </c>
      <c r="P133" s="2" t="s">
        <v>463</v>
      </c>
      <c r="Q133" s="2" t="s">
        <v>420</v>
      </c>
      <c r="R133" s="2" t="s">
        <v>472</v>
      </c>
    </row>
    <row r="134" spans="1:18" x14ac:dyDescent="0.25">
      <c r="A134" s="2" t="s">
        <v>98</v>
      </c>
      <c r="B134" s="2" t="s">
        <v>574</v>
      </c>
      <c r="C134" s="2" t="s">
        <v>390</v>
      </c>
      <c r="D134" s="3">
        <v>1431818.5</v>
      </c>
      <c r="E134" s="3">
        <v>1124540.92</v>
      </c>
      <c r="F134" s="3">
        <v>769964.79</v>
      </c>
      <c r="G134" s="3">
        <v>825230.04</v>
      </c>
      <c r="H134" s="3">
        <v>825230.04</v>
      </c>
      <c r="I134" s="3">
        <v>825230.04</v>
      </c>
      <c r="J134" s="3">
        <v>-299310.88</v>
      </c>
      <c r="K134" s="3">
        <v>100</v>
      </c>
      <c r="L134" s="3">
        <v>1431818.5</v>
      </c>
      <c r="M134" s="3">
        <v>1431818.5</v>
      </c>
      <c r="N134" s="3">
        <v>0</v>
      </c>
      <c r="O134" s="3">
        <v>42.364800000000002</v>
      </c>
      <c r="P134" s="2" t="s">
        <v>519</v>
      </c>
      <c r="Q134" s="2" t="s">
        <v>575</v>
      </c>
      <c r="R134" s="2" t="s">
        <v>576</v>
      </c>
    </row>
    <row r="135" spans="1:18" x14ac:dyDescent="0.25">
      <c r="A135" s="4" t="s">
        <v>356</v>
      </c>
      <c r="B135" s="4" t="s">
        <v>577</v>
      </c>
      <c r="C135" s="4" t="s">
        <v>390</v>
      </c>
      <c r="D135" s="5">
        <v>1061745</v>
      </c>
      <c r="E135" s="5">
        <v>819093.6</v>
      </c>
      <c r="F135" s="5">
        <v>0</v>
      </c>
      <c r="G135" s="5">
        <v>0</v>
      </c>
      <c r="H135" s="5">
        <v>0</v>
      </c>
      <c r="I135" s="5">
        <v>819093.6</v>
      </c>
      <c r="J135" s="5">
        <v>0</v>
      </c>
      <c r="K135" s="5">
        <v>0</v>
      </c>
      <c r="L135" s="5">
        <v>0</v>
      </c>
      <c r="M135" s="5">
        <v>172609</v>
      </c>
      <c r="N135" s="5">
        <v>-172609</v>
      </c>
      <c r="O135" s="5">
        <v>22.853999999999999</v>
      </c>
      <c r="P135" s="4"/>
      <c r="Q135" s="4" t="s">
        <v>453</v>
      </c>
      <c r="R135" s="4" t="s">
        <v>406</v>
      </c>
    </row>
    <row r="136" spans="1:18" x14ac:dyDescent="0.25">
      <c r="A136" s="2" t="s">
        <v>248</v>
      </c>
      <c r="B136" s="2" t="s">
        <v>578</v>
      </c>
      <c r="C136" s="2" t="s">
        <v>390</v>
      </c>
      <c r="D136" s="3">
        <v>1379088</v>
      </c>
      <c r="E136" s="3">
        <v>1106992.71</v>
      </c>
      <c r="F136" s="3">
        <v>342858.7</v>
      </c>
      <c r="G136" s="3">
        <v>809046.58</v>
      </c>
      <c r="H136" s="3">
        <v>895764.49</v>
      </c>
      <c r="I136" s="3">
        <v>819046.58</v>
      </c>
      <c r="J136" s="3">
        <v>-287946.13</v>
      </c>
      <c r="K136" s="3">
        <v>98.778999999999996</v>
      </c>
      <c r="L136" s="3">
        <v>1362249.33552</v>
      </c>
      <c r="M136" s="3">
        <v>1379088</v>
      </c>
      <c r="N136" s="3">
        <v>-16838.664000000001</v>
      </c>
      <c r="O136" s="3">
        <v>40.609499999999997</v>
      </c>
      <c r="P136" s="2" t="s">
        <v>391</v>
      </c>
      <c r="Q136" s="2" t="s">
        <v>453</v>
      </c>
      <c r="R136" s="2" t="s">
        <v>579</v>
      </c>
    </row>
    <row r="137" spans="1:18" x14ac:dyDescent="0.25">
      <c r="A137" s="2" t="s">
        <v>199</v>
      </c>
      <c r="B137" s="2" t="s">
        <v>580</v>
      </c>
      <c r="C137" s="2" t="s">
        <v>390</v>
      </c>
      <c r="D137" s="3">
        <v>1525538</v>
      </c>
      <c r="E137" s="3">
        <v>1159070.21</v>
      </c>
      <c r="F137" s="3">
        <v>656266.43999999994</v>
      </c>
      <c r="G137" s="3">
        <v>818926.62</v>
      </c>
      <c r="H137" s="3">
        <v>823252.63</v>
      </c>
      <c r="I137" s="3">
        <v>818926.62</v>
      </c>
      <c r="J137" s="3">
        <v>-340143.59</v>
      </c>
      <c r="K137" s="3">
        <v>100</v>
      </c>
      <c r="L137" s="3">
        <v>1525538</v>
      </c>
      <c r="M137" s="3">
        <v>1525538</v>
      </c>
      <c r="N137" s="3">
        <v>0</v>
      </c>
      <c r="O137" s="3">
        <v>46.318800000000003</v>
      </c>
      <c r="P137" s="2" t="s">
        <v>412</v>
      </c>
      <c r="Q137" s="2" t="s">
        <v>420</v>
      </c>
      <c r="R137" s="2" t="s">
        <v>470</v>
      </c>
    </row>
    <row r="138" spans="1:18" x14ac:dyDescent="0.25">
      <c r="A138" s="4" t="s">
        <v>9</v>
      </c>
      <c r="B138" s="4" t="s">
        <v>581</v>
      </c>
      <c r="C138" s="4" t="s">
        <v>390</v>
      </c>
      <c r="D138" s="5">
        <v>1244291.8600000001</v>
      </c>
      <c r="E138" s="5">
        <v>818115.9</v>
      </c>
      <c r="F138" s="5">
        <v>818115.9</v>
      </c>
      <c r="G138" s="5">
        <v>818115.9</v>
      </c>
      <c r="H138" s="5">
        <v>818115.9</v>
      </c>
      <c r="I138" s="5">
        <v>818115.9</v>
      </c>
      <c r="J138" s="5">
        <v>0</v>
      </c>
      <c r="K138" s="5">
        <v>100</v>
      </c>
      <c r="L138" s="5">
        <v>1244291.8600000001</v>
      </c>
      <c r="M138" s="5">
        <v>1244292.02</v>
      </c>
      <c r="N138" s="5">
        <v>-0.16</v>
      </c>
      <c r="O138" s="5">
        <v>34.250399999999999</v>
      </c>
      <c r="P138" s="4" t="s">
        <v>404</v>
      </c>
      <c r="Q138" s="4" t="s">
        <v>453</v>
      </c>
      <c r="R138" s="4" t="s">
        <v>582</v>
      </c>
    </row>
    <row r="139" spans="1:18" x14ac:dyDescent="0.25">
      <c r="A139" s="4" t="s">
        <v>226</v>
      </c>
      <c r="B139" s="4" t="s">
        <v>583</v>
      </c>
      <c r="C139" s="4" t="s">
        <v>390</v>
      </c>
      <c r="D139" s="5">
        <v>1122111</v>
      </c>
      <c r="E139" s="5">
        <v>815665.22</v>
      </c>
      <c r="F139" s="5">
        <v>458573.89</v>
      </c>
      <c r="G139" s="5">
        <v>600</v>
      </c>
      <c r="H139" s="5">
        <v>459173.89</v>
      </c>
      <c r="I139" s="5">
        <v>815665.22</v>
      </c>
      <c r="J139" s="5">
        <v>0</v>
      </c>
      <c r="K139" s="5">
        <v>7.3499999999999996E-2</v>
      </c>
      <c r="L139" s="5">
        <v>824.75158499999998</v>
      </c>
      <c r="M139" s="5">
        <v>159939.4</v>
      </c>
      <c r="N139" s="5">
        <v>-159114.64799999999</v>
      </c>
      <c r="O139" s="5">
        <v>27.309699999999999</v>
      </c>
      <c r="P139" s="4"/>
      <c r="Q139" s="4" t="s">
        <v>420</v>
      </c>
      <c r="R139" s="4" t="s">
        <v>476</v>
      </c>
    </row>
    <row r="140" spans="1:18" x14ac:dyDescent="0.25">
      <c r="A140" s="2" t="s">
        <v>190</v>
      </c>
      <c r="B140" s="2" t="s">
        <v>584</v>
      </c>
      <c r="C140" s="2" t="s">
        <v>395</v>
      </c>
      <c r="D140" s="3">
        <v>1220909.4099999999</v>
      </c>
      <c r="E140" s="3">
        <v>817542.75</v>
      </c>
      <c r="F140" s="3">
        <v>813826.32</v>
      </c>
      <c r="G140" s="3">
        <v>814600.96</v>
      </c>
      <c r="H140" s="3">
        <v>814600.96</v>
      </c>
      <c r="I140" s="3">
        <v>814600.96</v>
      </c>
      <c r="J140" s="3">
        <v>-2941.79</v>
      </c>
      <c r="K140" s="3">
        <v>100</v>
      </c>
      <c r="L140" s="3">
        <v>1220909.4099999999</v>
      </c>
      <c r="M140" s="3">
        <v>1220909.4099999999</v>
      </c>
      <c r="N140" s="3">
        <v>0</v>
      </c>
      <c r="O140" s="3">
        <v>33.2791</v>
      </c>
      <c r="P140" s="2" t="s">
        <v>463</v>
      </c>
      <c r="Q140" s="2" t="s">
        <v>571</v>
      </c>
      <c r="R140" s="2" t="s">
        <v>410</v>
      </c>
    </row>
    <row r="141" spans="1:18" x14ac:dyDescent="0.25">
      <c r="A141" s="2" t="s">
        <v>127</v>
      </c>
      <c r="B141" s="2" t="s">
        <v>585</v>
      </c>
      <c r="C141" s="2" t="s">
        <v>390</v>
      </c>
      <c r="D141" s="3">
        <v>1301934.56</v>
      </c>
      <c r="E141" s="3">
        <v>1008410.88</v>
      </c>
      <c r="F141" s="3">
        <v>255034.71</v>
      </c>
      <c r="G141" s="3">
        <v>798367.67</v>
      </c>
      <c r="H141" s="3">
        <v>839572.21</v>
      </c>
      <c r="I141" s="3">
        <v>808766.05</v>
      </c>
      <c r="J141" s="3">
        <v>-199644.83</v>
      </c>
      <c r="K141" s="3">
        <v>98.714200000000005</v>
      </c>
      <c r="L141" s="3">
        <v>1285194.2854279999</v>
      </c>
      <c r="M141" s="3">
        <v>1301934.56</v>
      </c>
      <c r="N141" s="3">
        <v>-16740.275000000001</v>
      </c>
      <c r="O141" s="3">
        <v>37.879600000000003</v>
      </c>
      <c r="P141" s="2" t="s">
        <v>436</v>
      </c>
      <c r="Q141" s="2" t="s">
        <v>392</v>
      </c>
      <c r="R141" s="2" t="s">
        <v>586</v>
      </c>
    </row>
    <row r="142" spans="1:18" x14ac:dyDescent="0.25">
      <c r="A142" s="4" t="s">
        <v>288</v>
      </c>
      <c r="B142" s="4" t="s">
        <v>587</v>
      </c>
      <c r="C142" s="4" t="s">
        <v>390</v>
      </c>
      <c r="D142" s="5">
        <v>1111892</v>
      </c>
      <c r="E142" s="5">
        <v>806760.44</v>
      </c>
      <c r="F142" s="5">
        <v>416392.83</v>
      </c>
      <c r="G142" s="5">
        <v>150</v>
      </c>
      <c r="H142" s="5">
        <v>416542.83</v>
      </c>
      <c r="I142" s="5">
        <v>806760.44</v>
      </c>
      <c r="J142" s="5">
        <v>0</v>
      </c>
      <c r="K142" s="5">
        <v>1.8499999999999999E-2</v>
      </c>
      <c r="L142" s="5">
        <v>205.70001999999999</v>
      </c>
      <c r="M142" s="5">
        <v>177041.6</v>
      </c>
      <c r="N142" s="5">
        <v>-176835.9</v>
      </c>
      <c r="O142" s="5">
        <v>27.442499999999999</v>
      </c>
      <c r="P142" s="4"/>
      <c r="Q142" s="4" t="s">
        <v>420</v>
      </c>
      <c r="R142" s="4" t="s">
        <v>517</v>
      </c>
    </row>
    <row r="143" spans="1:18" x14ac:dyDescent="0.25">
      <c r="A143" s="4" t="s">
        <v>280</v>
      </c>
      <c r="B143" s="4" t="s">
        <v>588</v>
      </c>
      <c r="C143" s="4" t="s">
        <v>390</v>
      </c>
      <c r="D143" s="5">
        <v>989700</v>
      </c>
      <c r="E143" s="5">
        <v>789336.59</v>
      </c>
      <c r="F143" s="5">
        <v>422935.27</v>
      </c>
      <c r="G143" s="5">
        <v>292447.44</v>
      </c>
      <c r="H143" s="5">
        <v>505450.88</v>
      </c>
      <c r="I143" s="5">
        <v>805782.56</v>
      </c>
      <c r="J143" s="5">
        <v>16445.97</v>
      </c>
      <c r="K143" s="5">
        <v>36.293500000000002</v>
      </c>
      <c r="L143" s="5">
        <v>359196.76949999999</v>
      </c>
      <c r="M143" s="5">
        <v>360289.5</v>
      </c>
      <c r="N143" s="5">
        <v>-1092.731</v>
      </c>
      <c r="O143" s="5">
        <v>18.583100000000002</v>
      </c>
      <c r="P143" s="4"/>
      <c r="Q143" s="4" t="s">
        <v>401</v>
      </c>
      <c r="R143" s="4" t="s">
        <v>589</v>
      </c>
    </row>
    <row r="144" spans="1:18" x14ac:dyDescent="0.25">
      <c r="A144" s="2" t="s">
        <v>38</v>
      </c>
      <c r="B144" s="2" t="s">
        <v>590</v>
      </c>
      <c r="C144" s="2" t="s">
        <v>390</v>
      </c>
      <c r="D144" s="3">
        <v>1801610</v>
      </c>
      <c r="E144" s="3">
        <v>1432455.16</v>
      </c>
      <c r="F144" s="3">
        <v>124809.07</v>
      </c>
      <c r="G144" s="3">
        <v>764401.3</v>
      </c>
      <c r="H144" s="3">
        <v>764401.3</v>
      </c>
      <c r="I144" s="3">
        <v>805128.62</v>
      </c>
      <c r="J144" s="3">
        <v>-627326.54</v>
      </c>
      <c r="K144" s="3">
        <v>94.941500000000005</v>
      </c>
      <c r="L144" s="3">
        <v>1710475.5581499999</v>
      </c>
      <c r="M144" s="3">
        <v>1211030</v>
      </c>
      <c r="N144" s="3">
        <v>499445.55800000002</v>
      </c>
      <c r="O144" s="3">
        <v>55.310600000000001</v>
      </c>
      <c r="P144" s="2" t="s">
        <v>412</v>
      </c>
      <c r="Q144" s="2" t="s">
        <v>420</v>
      </c>
      <c r="R144" s="2" t="s">
        <v>525</v>
      </c>
    </row>
    <row r="145" spans="1:18" x14ac:dyDescent="0.25">
      <c r="A145" s="2" t="s">
        <v>130</v>
      </c>
      <c r="B145" s="2" t="s">
        <v>591</v>
      </c>
      <c r="C145" s="2" t="s">
        <v>390</v>
      </c>
      <c r="D145" s="3">
        <v>1465360</v>
      </c>
      <c r="E145" s="3">
        <v>1164777.52</v>
      </c>
      <c r="F145" s="3">
        <v>193738.73</v>
      </c>
      <c r="G145" s="3">
        <v>803106.94</v>
      </c>
      <c r="H145" s="3">
        <v>803172.02</v>
      </c>
      <c r="I145" s="3">
        <v>803106.94</v>
      </c>
      <c r="J145" s="3">
        <v>-361670.58</v>
      </c>
      <c r="K145" s="3">
        <v>100</v>
      </c>
      <c r="L145" s="3">
        <v>1465360</v>
      </c>
      <c r="M145" s="3">
        <v>1465360</v>
      </c>
      <c r="N145" s="3">
        <v>0</v>
      </c>
      <c r="O145" s="3">
        <v>45.193800000000003</v>
      </c>
      <c r="P145" s="2" t="s">
        <v>463</v>
      </c>
      <c r="Q145" s="2" t="s">
        <v>453</v>
      </c>
      <c r="R145" s="2" t="s">
        <v>525</v>
      </c>
    </row>
    <row r="146" spans="1:18" x14ac:dyDescent="0.25">
      <c r="A146" s="4" t="s">
        <v>225</v>
      </c>
      <c r="B146" s="4" t="s">
        <v>592</v>
      </c>
      <c r="C146" s="4" t="s">
        <v>390</v>
      </c>
      <c r="D146" s="5">
        <v>1225284</v>
      </c>
      <c r="E146" s="5">
        <v>802827.96</v>
      </c>
      <c r="F146" s="5">
        <v>467762.46</v>
      </c>
      <c r="G146" s="5">
        <v>68071.91</v>
      </c>
      <c r="H146" s="5">
        <v>467762.46</v>
      </c>
      <c r="I146" s="5">
        <v>802827.96</v>
      </c>
      <c r="J146" s="5">
        <v>0</v>
      </c>
      <c r="K146" s="5">
        <v>8.4789999999999992</v>
      </c>
      <c r="L146" s="5">
        <v>103891.83036000001</v>
      </c>
      <c r="M146" s="5">
        <v>205703.6</v>
      </c>
      <c r="N146" s="5">
        <v>-101811.77</v>
      </c>
      <c r="O146" s="5">
        <v>34.478200000000001</v>
      </c>
      <c r="P146" s="4"/>
      <c r="Q146" s="4" t="s">
        <v>392</v>
      </c>
      <c r="R146" s="4" t="s">
        <v>555</v>
      </c>
    </row>
    <row r="147" spans="1:18" x14ac:dyDescent="0.25">
      <c r="A147" s="4" t="s">
        <v>167</v>
      </c>
      <c r="B147" s="4" t="s">
        <v>593</v>
      </c>
      <c r="C147" s="4" t="s">
        <v>390</v>
      </c>
      <c r="D147" s="5">
        <v>1030538.64</v>
      </c>
      <c r="E147" s="5">
        <v>771329.27</v>
      </c>
      <c r="F147" s="5">
        <v>59815.59</v>
      </c>
      <c r="G147" s="5">
        <v>800292.12</v>
      </c>
      <c r="H147" s="5">
        <v>800292.12</v>
      </c>
      <c r="I147" s="5">
        <v>800292.12</v>
      </c>
      <c r="J147" s="5">
        <v>0</v>
      </c>
      <c r="K147" s="5">
        <v>100</v>
      </c>
      <c r="L147" s="5">
        <v>1030538.64</v>
      </c>
      <c r="M147" s="5">
        <v>1030538.64</v>
      </c>
      <c r="N147" s="5">
        <v>0</v>
      </c>
      <c r="O147" s="5">
        <v>22.342300000000002</v>
      </c>
      <c r="P147" s="4" t="s">
        <v>404</v>
      </c>
      <c r="Q147" s="4" t="s">
        <v>423</v>
      </c>
      <c r="R147" s="4" t="s">
        <v>594</v>
      </c>
    </row>
    <row r="148" spans="1:18" x14ac:dyDescent="0.25">
      <c r="A148" s="2" t="s">
        <v>197</v>
      </c>
      <c r="B148" s="2" t="s">
        <v>595</v>
      </c>
      <c r="C148" s="2" t="s">
        <v>390</v>
      </c>
      <c r="D148" s="3">
        <v>1436667.49</v>
      </c>
      <c r="E148" s="3">
        <v>1087738.96</v>
      </c>
      <c r="F148" s="3">
        <v>574059.24</v>
      </c>
      <c r="G148" s="3">
        <v>798863.01</v>
      </c>
      <c r="H148" s="3">
        <v>798863.01</v>
      </c>
      <c r="I148" s="3">
        <v>798863.01</v>
      </c>
      <c r="J148" s="3">
        <v>-288875.95</v>
      </c>
      <c r="K148" s="3">
        <v>100</v>
      </c>
      <c r="L148" s="3">
        <v>1436667.49</v>
      </c>
      <c r="M148" s="3">
        <v>1436667.49</v>
      </c>
      <c r="N148" s="3">
        <v>0</v>
      </c>
      <c r="O148" s="3">
        <v>44.3947</v>
      </c>
      <c r="P148" s="2" t="s">
        <v>412</v>
      </c>
      <c r="Q148" s="2" t="s">
        <v>420</v>
      </c>
      <c r="R148" s="2" t="s">
        <v>470</v>
      </c>
    </row>
    <row r="149" spans="1:18" x14ac:dyDescent="0.25">
      <c r="A149" s="2" t="s">
        <v>109</v>
      </c>
      <c r="B149" s="2" t="s">
        <v>596</v>
      </c>
      <c r="C149" s="2" t="s">
        <v>390</v>
      </c>
      <c r="D149" s="3">
        <v>1279722</v>
      </c>
      <c r="E149" s="3">
        <v>1033671.84</v>
      </c>
      <c r="F149" s="3">
        <v>231458.12</v>
      </c>
      <c r="G149" s="3">
        <v>782823.21</v>
      </c>
      <c r="H149" s="3">
        <v>782823.21</v>
      </c>
      <c r="I149" s="3">
        <v>782823.21</v>
      </c>
      <c r="J149" s="3">
        <v>-250848.63</v>
      </c>
      <c r="K149" s="3">
        <v>100</v>
      </c>
      <c r="L149" s="3">
        <v>1279722</v>
      </c>
      <c r="M149" s="3">
        <v>1279722</v>
      </c>
      <c r="N149" s="3">
        <v>0</v>
      </c>
      <c r="O149" s="3">
        <v>38.828600000000002</v>
      </c>
      <c r="P149" s="2" t="s">
        <v>519</v>
      </c>
      <c r="Q149" s="2" t="s">
        <v>392</v>
      </c>
      <c r="R149" s="2" t="s">
        <v>454</v>
      </c>
    </row>
    <row r="150" spans="1:18" x14ac:dyDescent="0.25">
      <c r="A150" s="2" t="s">
        <v>62</v>
      </c>
      <c r="B150" s="2" t="s">
        <v>597</v>
      </c>
      <c r="C150" s="2" t="s">
        <v>390</v>
      </c>
      <c r="D150" s="3">
        <v>1196024</v>
      </c>
      <c r="E150" s="3">
        <v>864383.92</v>
      </c>
      <c r="F150" s="3">
        <v>167426.54</v>
      </c>
      <c r="G150" s="3">
        <v>726243.53</v>
      </c>
      <c r="H150" s="3">
        <v>726421.8</v>
      </c>
      <c r="I150" s="3">
        <v>770966.26</v>
      </c>
      <c r="J150" s="3">
        <v>-93417.66</v>
      </c>
      <c r="K150" s="3">
        <v>94.199100000000001</v>
      </c>
      <c r="L150" s="3">
        <v>1126643.843784</v>
      </c>
      <c r="M150" s="3">
        <v>1196024</v>
      </c>
      <c r="N150" s="3">
        <v>-69380.156000000003</v>
      </c>
      <c r="O150" s="3">
        <v>35.539200000000001</v>
      </c>
      <c r="P150" s="2"/>
      <c r="Q150" s="2" t="s">
        <v>453</v>
      </c>
      <c r="R150" s="2" t="s">
        <v>598</v>
      </c>
    </row>
    <row r="151" spans="1:18" x14ac:dyDescent="0.25">
      <c r="A151" s="2" t="s">
        <v>103</v>
      </c>
      <c r="B151" s="2" t="s">
        <v>599</v>
      </c>
      <c r="C151" s="2" t="s">
        <v>390</v>
      </c>
      <c r="D151" s="3">
        <v>1210017</v>
      </c>
      <c r="E151" s="3">
        <v>939409.79</v>
      </c>
      <c r="F151" s="3">
        <v>225759.79</v>
      </c>
      <c r="G151" s="3">
        <v>770210.27</v>
      </c>
      <c r="H151" s="3">
        <v>770210.27</v>
      </c>
      <c r="I151" s="3">
        <v>770210.27</v>
      </c>
      <c r="J151" s="3">
        <v>-169199.52</v>
      </c>
      <c r="K151" s="3">
        <v>100</v>
      </c>
      <c r="L151" s="3">
        <v>1210017</v>
      </c>
      <c r="M151" s="3">
        <v>1210017</v>
      </c>
      <c r="N151" s="3">
        <v>0</v>
      </c>
      <c r="O151" s="3">
        <v>36.347099999999998</v>
      </c>
      <c r="P151" s="2" t="s">
        <v>419</v>
      </c>
      <c r="Q151" s="2" t="s">
        <v>420</v>
      </c>
      <c r="R151" s="2" t="s">
        <v>410</v>
      </c>
    </row>
    <row r="152" spans="1:18" x14ac:dyDescent="0.25">
      <c r="A152" s="4" t="s">
        <v>57</v>
      </c>
      <c r="B152" s="4" t="s">
        <v>600</v>
      </c>
      <c r="C152" s="4" t="s">
        <v>390</v>
      </c>
      <c r="D152" s="5">
        <v>1209374.3799999999</v>
      </c>
      <c r="E152" s="5">
        <v>760616.35</v>
      </c>
      <c r="F152" s="5">
        <v>760616.35</v>
      </c>
      <c r="G152" s="5">
        <v>760616.35</v>
      </c>
      <c r="H152" s="5">
        <v>760616.35</v>
      </c>
      <c r="I152" s="5">
        <v>760616.35</v>
      </c>
      <c r="J152" s="5">
        <v>0</v>
      </c>
      <c r="K152" s="5">
        <v>100</v>
      </c>
      <c r="L152" s="5">
        <v>1209374.3799999999</v>
      </c>
      <c r="M152" s="5">
        <v>1209374.3799999999</v>
      </c>
      <c r="N152" s="5">
        <v>0</v>
      </c>
      <c r="O152" s="5">
        <v>37.1066</v>
      </c>
      <c r="P152" s="4" t="s">
        <v>463</v>
      </c>
      <c r="Q152" s="4" t="s">
        <v>420</v>
      </c>
      <c r="R152" s="4" t="s">
        <v>410</v>
      </c>
    </row>
    <row r="153" spans="1:18" x14ac:dyDescent="0.25">
      <c r="A153" s="2" t="s">
        <v>154</v>
      </c>
      <c r="B153" s="2" t="s">
        <v>601</v>
      </c>
      <c r="C153" s="2" t="s">
        <v>390</v>
      </c>
      <c r="D153" s="3">
        <v>1661018</v>
      </c>
      <c r="E153" s="3">
        <v>1344749.14</v>
      </c>
      <c r="F153" s="3">
        <v>106174.02</v>
      </c>
      <c r="G153" s="3">
        <v>689322.12</v>
      </c>
      <c r="H153" s="3">
        <v>689322.12</v>
      </c>
      <c r="I153" s="3">
        <v>737275.48</v>
      </c>
      <c r="J153" s="3">
        <v>-607473.66</v>
      </c>
      <c r="K153" s="3">
        <v>93.495800000000003</v>
      </c>
      <c r="L153" s="3">
        <v>1552982.067244</v>
      </c>
      <c r="M153" s="3">
        <v>1141730</v>
      </c>
      <c r="N153" s="3">
        <v>411252.06699999998</v>
      </c>
      <c r="O153" s="3">
        <v>55.613</v>
      </c>
      <c r="P153" s="2" t="s">
        <v>412</v>
      </c>
      <c r="Q153" s="2" t="s">
        <v>420</v>
      </c>
      <c r="R153" s="2" t="s">
        <v>525</v>
      </c>
    </row>
    <row r="154" spans="1:18" x14ac:dyDescent="0.25">
      <c r="A154" s="2" t="s">
        <v>194</v>
      </c>
      <c r="B154" s="2" t="s">
        <v>602</v>
      </c>
      <c r="C154" s="2" t="s">
        <v>395</v>
      </c>
      <c r="D154" s="3">
        <v>1131380.08</v>
      </c>
      <c r="E154" s="3">
        <v>883323.63</v>
      </c>
      <c r="F154" s="3">
        <v>573839.46</v>
      </c>
      <c r="G154" s="3">
        <v>725221.56</v>
      </c>
      <c r="H154" s="3">
        <v>799805.89</v>
      </c>
      <c r="I154" s="3">
        <v>730060.19</v>
      </c>
      <c r="J154" s="3">
        <v>-153263.44</v>
      </c>
      <c r="K154" s="3">
        <v>99.337199999999996</v>
      </c>
      <c r="L154" s="3">
        <v>1123881.2928299999</v>
      </c>
      <c r="M154" s="3">
        <v>1129949.6499999999</v>
      </c>
      <c r="N154" s="3">
        <v>-6068.357</v>
      </c>
      <c r="O154" s="3">
        <v>35.471699999999998</v>
      </c>
      <c r="P154" s="2"/>
      <c r="Q154" s="2" t="s">
        <v>453</v>
      </c>
      <c r="R154" s="2" t="s">
        <v>603</v>
      </c>
    </row>
    <row r="155" spans="1:18" x14ac:dyDescent="0.25">
      <c r="A155" s="4" t="s">
        <v>242</v>
      </c>
      <c r="B155" s="4" t="s">
        <v>604</v>
      </c>
      <c r="C155" s="4" t="s">
        <v>390</v>
      </c>
      <c r="D155" s="5">
        <v>1007130</v>
      </c>
      <c r="E155" s="5">
        <v>727877.65</v>
      </c>
      <c r="F155" s="5">
        <v>0</v>
      </c>
      <c r="G155" s="5">
        <v>0</v>
      </c>
      <c r="H155" s="5">
        <v>0</v>
      </c>
      <c r="I155" s="5">
        <v>727877.65</v>
      </c>
      <c r="J155" s="5">
        <v>0</v>
      </c>
      <c r="K155" s="5">
        <v>0</v>
      </c>
      <c r="L155" s="5">
        <v>0</v>
      </c>
      <c r="M155" s="5">
        <v>129800.1</v>
      </c>
      <c r="N155" s="5">
        <v>-129800.1</v>
      </c>
      <c r="O155" s="5">
        <v>27.727499999999999</v>
      </c>
      <c r="P155" s="4"/>
      <c r="Q155" s="4" t="s">
        <v>392</v>
      </c>
      <c r="R155" s="4" t="s">
        <v>454</v>
      </c>
    </row>
    <row r="156" spans="1:18" x14ac:dyDescent="0.25">
      <c r="A156" s="2" t="s">
        <v>83</v>
      </c>
      <c r="B156" s="2" t="s">
        <v>605</v>
      </c>
      <c r="C156" s="2" t="s">
        <v>395</v>
      </c>
      <c r="D156" s="3">
        <v>819311</v>
      </c>
      <c r="E156" s="3">
        <v>771972.73</v>
      </c>
      <c r="F156" s="3">
        <v>714043.5</v>
      </c>
      <c r="G156" s="3">
        <v>725716.98</v>
      </c>
      <c r="H156" s="3">
        <v>725716.98</v>
      </c>
      <c r="I156" s="3">
        <v>725716.98</v>
      </c>
      <c r="J156" s="3">
        <v>-46255.75</v>
      </c>
      <c r="K156" s="3">
        <v>100</v>
      </c>
      <c r="L156" s="3">
        <v>819311</v>
      </c>
      <c r="M156" s="3">
        <v>819311</v>
      </c>
      <c r="N156" s="3">
        <v>0</v>
      </c>
      <c r="O156" s="3">
        <v>11.423500000000001</v>
      </c>
      <c r="P156" s="2" t="s">
        <v>412</v>
      </c>
      <c r="Q156" s="2" t="s">
        <v>392</v>
      </c>
      <c r="R156" s="2" t="s">
        <v>470</v>
      </c>
    </row>
    <row r="157" spans="1:18" x14ac:dyDescent="0.25">
      <c r="A157" s="4" t="s">
        <v>319</v>
      </c>
      <c r="B157" s="4" t="s">
        <v>606</v>
      </c>
      <c r="C157" s="4" t="s">
        <v>390</v>
      </c>
      <c r="D157" s="5">
        <v>971070</v>
      </c>
      <c r="E157" s="5">
        <v>707719.28</v>
      </c>
      <c r="F157" s="5">
        <v>0</v>
      </c>
      <c r="G157" s="5">
        <v>0</v>
      </c>
      <c r="H157" s="5">
        <v>0</v>
      </c>
      <c r="I157" s="5">
        <v>707719.28</v>
      </c>
      <c r="J157" s="5">
        <v>0</v>
      </c>
      <c r="K157" s="5">
        <v>0</v>
      </c>
      <c r="L157" s="5">
        <v>0</v>
      </c>
      <c r="M157" s="5">
        <v>194214</v>
      </c>
      <c r="N157" s="5">
        <v>-194214</v>
      </c>
      <c r="O157" s="5">
        <v>27.119599999999998</v>
      </c>
      <c r="P157" s="4"/>
      <c r="Q157" s="4" t="s">
        <v>392</v>
      </c>
      <c r="R157" s="4" t="s">
        <v>484</v>
      </c>
    </row>
    <row r="158" spans="1:18" x14ac:dyDescent="0.25">
      <c r="A158" s="4" t="s">
        <v>12</v>
      </c>
      <c r="B158" s="4" t="s">
        <v>607</v>
      </c>
      <c r="C158" s="4" t="s">
        <v>390</v>
      </c>
      <c r="D158" s="5">
        <v>836100.75</v>
      </c>
      <c r="E158" s="5">
        <v>684161.95</v>
      </c>
      <c r="F158" s="5">
        <v>677573.95</v>
      </c>
      <c r="G158" s="5">
        <v>685606.02</v>
      </c>
      <c r="H158" s="5">
        <v>685606.02</v>
      </c>
      <c r="I158" s="5">
        <v>685606.02</v>
      </c>
      <c r="J158" s="5">
        <v>0</v>
      </c>
      <c r="K158" s="5">
        <v>100</v>
      </c>
      <c r="L158" s="5">
        <v>836100.75</v>
      </c>
      <c r="M158" s="5">
        <v>836100.75</v>
      </c>
      <c r="N158" s="5">
        <v>0</v>
      </c>
      <c r="O158" s="5">
        <v>17.999500000000001</v>
      </c>
      <c r="P158" s="4" t="s">
        <v>404</v>
      </c>
      <c r="Q158" s="4" t="s">
        <v>453</v>
      </c>
      <c r="R158" s="4" t="s">
        <v>608</v>
      </c>
    </row>
    <row r="159" spans="1:18" x14ac:dyDescent="0.25">
      <c r="A159" s="2" t="s">
        <v>161</v>
      </c>
      <c r="B159" s="2" t="s">
        <v>609</v>
      </c>
      <c r="C159" s="2" t="s">
        <v>390</v>
      </c>
      <c r="D159" s="3">
        <v>724900</v>
      </c>
      <c r="E159" s="3">
        <v>641840.91</v>
      </c>
      <c r="F159" s="3">
        <v>638846.43999999994</v>
      </c>
      <c r="G159" s="3">
        <v>638846.43999999994</v>
      </c>
      <c r="H159" s="3">
        <v>638846.43999999994</v>
      </c>
      <c r="I159" s="3">
        <v>638846.43999999994</v>
      </c>
      <c r="J159" s="3">
        <v>-2994.47</v>
      </c>
      <c r="K159" s="3">
        <v>100</v>
      </c>
      <c r="L159" s="3">
        <v>724900</v>
      </c>
      <c r="M159" s="3">
        <v>724900</v>
      </c>
      <c r="N159" s="3">
        <v>0</v>
      </c>
      <c r="O159" s="3">
        <v>11.871</v>
      </c>
      <c r="P159" s="2" t="s">
        <v>463</v>
      </c>
      <c r="Q159" s="2" t="s">
        <v>453</v>
      </c>
      <c r="R159" s="2" t="s">
        <v>456</v>
      </c>
    </row>
    <row r="160" spans="1:18" x14ac:dyDescent="0.25">
      <c r="A160" s="4" t="s">
        <v>100</v>
      </c>
      <c r="B160" s="4" t="s">
        <v>610</v>
      </c>
      <c r="C160" s="4" t="s">
        <v>390</v>
      </c>
      <c r="D160" s="5">
        <v>1124463.01</v>
      </c>
      <c r="E160" s="5">
        <v>629112.42000000004</v>
      </c>
      <c r="F160" s="5">
        <v>629112.42000000004</v>
      </c>
      <c r="G160" s="5">
        <v>629241.85</v>
      </c>
      <c r="H160" s="5">
        <v>629241.85</v>
      </c>
      <c r="I160" s="5">
        <v>629241.85</v>
      </c>
      <c r="J160" s="5">
        <v>0</v>
      </c>
      <c r="K160" s="5">
        <v>100</v>
      </c>
      <c r="L160" s="5">
        <v>1124463.01</v>
      </c>
      <c r="M160" s="5">
        <v>1124463.01</v>
      </c>
      <c r="N160" s="5">
        <v>0</v>
      </c>
      <c r="O160" s="5">
        <v>44.040599999999998</v>
      </c>
      <c r="P160" s="4" t="s">
        <v>463</v>
      </c>
      <c r="Q160" s="4" t="s">
        <v>392</v>
      </c>
      <c r="R160" s="4" t="s">
        <v>611</v>
      </c>
    </row>
    <row r="161" spans="1:18" x14ac:dyDescent="0.25">
      <c r="A161" s="2" t="s">
        <v>176</v>
      </c>
      <c r="B161" s="2" t="s">
        <v>612</v>
      </c>
      <c r="C161" s="2" t="s">
        <v>390</v>
      </c>
      <c r="D161" s="3">
        <v>1762771</v>
      </c>
      <c r="E161" s="3">
        <v>1417389.41</v>
      </c>
      <c r="F161" s="3">
        <v>172564.5</v>
      </c>
      <c r="G161" s="3">
        <v>587529.19999999995</v>
      </c>
      <c r="H161" s="3">
        <v>587529.19999999995</v>
      </c>
      <c r="I161" s="3">
        <v>618129.19999999995</v>
      </c>
      <c r="J161" s="3">
        <v>-799260.21</v>
      </c>
      <c r="K161" s="3">
        <v>95.049499999999995</v>
      </c>
      <c r="L161" s="3">
        <v>1675505.021645</v>
      </c>
      <c r="M161" s="3">
        <v>1209050</v>
      </c>
      <c r="N161" s="3">
        <v>466455.022</v>
      </c>
      <c r="O161" s="3">
        <v>64.934200000000004</v>
      </c>
      <c r="P161" s="2" t="s">
        <v>412</v>
      </c>
      <c r="Q161" s="2" t="s">
        <v>420</v>
      </c>
      <c r="R161" s="2" t="s">
        <v>525</v>
      </c>
    </row>
    <row r="162" spans="1:18" x14ac:dyDescent="0.25">
      <c r="A162" s="4" t="s">
        <v>212</v>
      </c>
      <c r="B162" s="4" t="s">
        <v>613</v>
      </c>
      <c r="C162" s="4" t="s">
        <v>390</v>
      </c>
      <c r="D162" s="5">
        <v>793326</v>
      </c>
      <c r="E162" s="5">
        <v>602783.99</v>
      </c>
      <c r="F162" s="5">
        <v>0</v>
      </c>
      <c r="G162" s="5">
        <v>0</v>
      </c>
      <c r="H162" s="5">
        <v>0</v>
      </c>
      <c r="I162" s="5">
        <v>602783.99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24.0181</v>
      </c>
      <c r="P162" s="4" t="s">
        <v>419</v>
      </c>
      <c r="Q162" s="4" t="s">
        <v>401</v>
      </c>
      <c r="R162" s="4" t="s">
        <v>614</v>
      </c>
    </row>
    <row r="163" spans="1:18" x14ac:dyDescent="0.25">
      <c r="A163" s="4" t="s">
        <v>134</v>
      </c>
      <c r="B163" s="4" t="s">
        <v>615</v>
      </c>
      <c r="C163" s="4" t="s">
        <v>390</v>
      </c>
      <c r="D163" s="5">
        <v>808553.5</v>
      </c>
      <c r="E163" s="5">
        <v>600012.56999999995</v>
      </c>
      <c r="F163" s="5">
        <v>149609.48000000001</v>
      </c>
      <c r="G163" s="5">
        <v>448732.11</v>
      </c>
      <c r="H163" s="5">
        <v>479390.73</v>
      </c>
      <c r="I163" s="5">
        <v>602462.23</v>
      </c>
      <c r="J163" s="5">
        <v>2449.66</v>
      </c>
      <c r="K163" s="5">
        <v>74.483000000000004</v>
      </c>
      <c r="L163" s="5">
        <v>602234.90340499999</v>
      </c>
      <c r="M163" s="5">
        <v>808553.5</v>
      </c>
      <c r="N163" s="5">
        <v>-206318.59700000001</v>
      </c>
      <c r="O163" s="5">
        <v>25.488800000000001</v>
      </c>
      <c r="P163" s="4" t="s">
        <v>412</v>
      </c>
      <c r="Q163" s="4" t="s">
        <v>420</v>
      </c>
      <c r="R163" s="4" t="s">
        <v>410</v>
      </c>
    </row>
    <row r="164" spans="1:18" x14ac:dyDescent="0.25">
      <c r="A164" s="2" t="s">
        <v>206</v>
      </c>
      <c r="B164" s="2" t="s">
        <v>616</v>
      </c>
      <c r="C164" s="2" t="s">
        <v>390</v>
      </c>
      <c r="D164" s="3">
        <v>1049182</v>
      </c>
      <c r="E164" s="3">
        <v>796392.87</v>
      </c>
      <c r="F164" s="3">
        <v>173409.18</v>
      </c>
      <c r="G164" s="3">
        <v>601280.39</v>
      </c>
      <c r="H164" s="3">
        <v>602302.87</v>
      </c>
      <c r="I164" s="3">
        <v>601280.39</v>
      </c>
      <c r="J164" s="3">
        <v>-195112.48</v>
      </c>
      <c r="K164" s="3">
        <v>100</v>
      </c>
      <c r="L164" s="3">
        <v>1049182</v>
      </c>
      <c r="M164" s="3">
        <v>1049182</v>
      </c>
      <c r="N164" s="3">
        <v>0</v>
      </c>
      <c r="O164" s="3">
        <v>42.6905</v>
      </c>
      <c r="P164" s="2" t="s">
        <v>412</v>
      </c>
      <c r="Q164" s="2" t="s">
        <v>420</v>
      </c>
      <c r="R164" s="2" t="s">
        <v>410</v>
      </c>
    </row>
    <row r="165" spans="1:18" x14ac:dyDescent="0.25">
      <c r="A165" s="4" t="s">
        <v>66</v>
      </c>
      <c r="B165" s="4" t="s">
        <v>617</v>
      </c>
      <c r="C165" s="4" t="s">
        <v>390</v>
      </c>
      <c r="D165" s="5">
        <v>734376</v>
      </c>
      <c r="E165" s="5">
        <v>591611.03</v>
      </c>
      <c r="F165" s="5">
        <v>414513.33</v>
      </c>
      <c r="G165" s="5">
        <v>425696.18</v>
      </c>
      <c r="H165" s="5">
        <v>425696.18</v>
      </c>
      <c r="I165" s="5">
        <v>591611.03</v>
      </c>
      <c r="J165" s="5">
        <v>0</v>
      </c>
      <c r="K165" s="5">
        <v>71.955399999999997</v>
      </c>
      <c r="L165" s="5">
        <v>528423.18830399995</v>
      </c>
      <c r="M165" s="5">
        <v>734376</v>
      </c>
      <c r="N165" s="5">
        <v>-205952.81200000001</v>
      </c>
      <c r="O165" s="5">
        <v>19.440300000000001</v>
      </c>
      <c r="P165" s="4" t="s">
        <v>436</v>
      </c>
      <c r="Q165" s="4" t="s">
        <v>392</v>
      </c>
      <c r="R165" s="4" t="s">
        <v>410</v>
      </c>
    </row>
    <row r="166" spans="1:18" x14ac:dyDescent="0.25">
      <c r="A166" s="2" t="s">
        <v>231</v>
      </c>
      <c r="B166" s="2" t="s">
        <v>618</v>
      </c>
      <c r="C166" s="2" t="s">
        <v>390</v>
      </c>
      <c r="D166" s="3">
        <v>783539</v>
      </c>
      <c r="E166" s="3">
        <v>590810.42000000004</v>
      </c>
      <c r="F166" s="3">
        <v>92930.16</v>
      </c>
      <c r="G166" s="3">
        <v>528570.75</v>
      </c>
      <c r="H166" s="3">
        <v>531028.93999999994</v>
      </c>
      <c r="I166" s="3">
        <v>588790.56000000006</v>
      </c>
      <c r="J166" s="3">
        <v>-2019.86</v>
      </c>
      <c r="K166" s="3">
        <v>89.772199999999998</v>
      </c>
      <c r="L166" s="3">
        <v>703400.19815800001</v>
      </c>
      <c r="M166" s="3">
        <v>783539</v>
      </c>
      <c r="N166" s="3">
        <v>-80138.801999999996</v>
      </c>
      <c r="O166" s="3">
        <v>24.854900000000001</v>
      </c>
      <c r="P166" s="2" t="s">
        <v>519</v>
      </c>
      <c r="Q166" s="2" t="s">
        <v>420</v>
      </c>
      <c r="R166" s="2" t="s">
        <v>619</v>
      </c>
    </row>
    <row r="167" spans="1:18" x14ac:dyDescent="0.25">
      <c r="A167" s="4" t="s">
        <v>313</v>
      </c>
      <c r="B167" s="4" t="s">
        <v>620</v>
      </c>
      <c r="C167" s="4" t="s">
        <v>390</v>
      </c>
      <c r="D167" s="5">
        <v>721302</v>
      </c>
      <c r="E167" s="5">
        <v>583536.56000000006</v>
      </c>
      <c r="F167" s="5">
        <v>0</v>
      </c>
      <c r="G167" s="5">
        <v>0</v>
      </c>
      <c r="H167" s="5">
        <v>0</v>
      </c>
      <c r="I167" s="5">
        <v>583536.56000000006</v>
      </c>
      <c r="J167" s="5">
        <v>0</v>
      </c>
      <c r="K167" s="5">
        <v>0</v>
      </c>
      <c r="L167" s="5">
        <v>0</v>
      </c>
      <c r="M167" s="5">
        <v>114432.4</v>
      </c>
      <c r="N167" s="5">
        <v>-114432.4</v>
      </c>
      <c r="O167" s="5">
        <v>19.099499999999999</v>
      </c>
      <c r="P167" s="4"/>
      <c r="Q167" s="4" t="s">
        <v>401</v>
      </c>
      <c r="R167" s="4" t="s">
        <v>621</v>
      </c>
    </row>
    <row r="168" spans="1:18" x14ac:dyDescent="0.25">
      <c r="A168" s="2" t="s">
        <v>128</v>
      </c>
      <c r="B168" s="2" t="s">
        <v>622</v>
      </c>
      <c r="C168" s="2" t="s">
        <v>390</v>
      </c>
      <c r="D168" s="3">
        <v>924230</v>
      </c>
      <c r="E168" s="3">
        <v>692749.32</v>
      </c>
      <c r="F168" s="3">
        <v>168908.43</v>
      </c>
      <c r="G168" s="3">
        <v>578872.12</v>
      </c>
      <c r="H168" s="3">
        <v>605423.94999999995</v>
      </c>
      <c r="I168" s="3">
        <v>578872.12</v>
      </c>
      <c r="J168" s="3">
        <v>-113877.2</v>
      </c>
      <c r="K168" s="3">
        <v>100</v>
      </c>
      <c r="L168" s="3">
        <v>924230</v>
      </c>
      <c r="M168" s="3">
        <v>924230</v>
      </c>
      <c r="N168" s="3">
        <v>0</v>
      </c>
      <c r="O168" s="3">
        <v>37.366999999999997</v>
      </c>
      <c r="P168" s="2" t="s">
        <v>412</v>
      </c>
      <c r="Q168" s="2" t="s">
        <v>392</v>
      </c>
      <c r="R168" s="2" t="s">
        <v>484</v>
      </c>
    </row>
    <row r="169" spans="1:18" x14ac:dyDescent="0.25">
      <c r="A169" s="4" t="s">
        <v>218</v>
      </c>
      <c r="B169" s="4" t="s">
        <v>623</v>
      </c>
      <c r="C169" s="4" t="s">
        <v>390</v>
      </c>
      <c r="D169" s="5">
        <v>729566.97</v>
      </c>
      <c r="E169" s="5">
        <v>550645.68000000005</v>
      </c>
      <c r="F169" s="5">
        <v>90803.79</v>
      </c>
      <c r="G169" s="5">
        <v>432627.29</v>
      </c>
      <c r="H169" s="5">
        <v>433672</v>
      </c>
      <c r="I169" s="5">
        <v>550645.68000000005</v>
      </c>
      <c r="J169" s="5">
        <v>0</v>
      </c>
      <c r="K169" s="5">
        <v>78.5672</v>
      </c>
      <c r="L169" s="5">
        <v>573200.34045400005</v>
      </c>
      <c r="M169" s="5">
        <v>729566.97</v>
      </c>
      <c r="N169" s="5">
        <v>-156366.63</v>
      </c>
      <c r="O169" s="5">
        <v>24.5243</v>
      </c>
      <c r="P169" s="4" t="s">
        <v>463</v>
      </c>
      <c r="Q169" s="4" t="s">
        <v>420</v>
      </c>
      <c r="R169" s="4" t="s">
        <v>454</v>
      </c>
    </row>
    <row r="170" spans="1:18" x14ac:dyDescent="0.25">
      <c r="A170" s="2" t="s">
        <v>132</v>
      </c>
      <c r="B170" s="2" t="s">
        <v>624</v>
      </c>
      <c r="C170" s="2" t="s">
        <v>390</v>
      </c>
      <c r="D170" s="3">
        <v>905612</v>
      </c>
      <c r="E170" s="3">
        <v>732730.13</v>
      </c>
      <c r="F170" s="3">
        <v>130763.05</v>
      </c>
      <c r="G170" s="3">
        <v>545512.74</v>
      </c>
      <c r="H170" s="3">
        <v>545512.74</v>
      </c>
      <c r="I170" s="3">
        <v>545512.74</v>
      </c>
      <c r="J170" s="3">
        <v>-187217.39</v>
      </c>
      <c r="K170" s="3">
        <v>100</v>
      </c>
      <c r="L170" s="3">
        <v>905612</v>
      </c>
      <c r="M170" s="3">
        <v>905612</v>
      </c>
      <c r="N170" s="3">
        <v>0</v>
      </c>
      <c r="O170" s="3">
        <v>39.762999999999998</v>
      </c>
      <c r="P170" s="2" t="s">
        <v>436</v>
      </c>
      <c r="Q170" s="2" t="s">
        <v>420</v>
      </c>
      <c r="R170" s="2" t="s">
        <v>410</v>
      </c>
    </row>
    <row r="171" spans="1:18" x14ac:dyDescent="0.25">
      <c r="A171" s="4" t="s">
        <v>208</v>
      </c>
      <c r="B171" s="4" t="s">
        <v>625</v>
      </c>
      <c r="C171" s="4" t="s">
        <v>390</v>
      </c>
      <c r="D171" s="5">
        <v>744511</v>
      </c>
      <c r="E171" s="5">
        <v>543532.55000000005</v>
      </c>
      <c r="F171" s="5">
        <v>291333.56</v>
      </c>
      <c r="G171" s="5">
        <v>55415.44</v>
      </c>
      <c r="H171" s="5">
        <v>296087</v>
      </c>
      <c r="I171" s="5">
        <v>543532.55000000005</v>
      </c>
      <c r="J171" s="5">
        <v>0</v>
      </c>
      <c r="K171" s="5">
        <v>10.195399999999999</v>
      </c>
      <c r="L171" s="5">
        <v>75905.874494000003</v>
      </c>
      <c r="M171" s="5">
        <v>88876.35</v>
      </c>
      <c r="N171" s="5">
        <v>-12970.476000000001</v>
      </c>
      <c r="O171" s="5">
        <v>26.994599999999998</v>
      </c>
      <c r="P171" s="4"/>
      <c r="Q171" s="4" t="s">
        <v>392</v>
      </c>
      <c r="R171" s="4" t="s">
        <v>454</v>
      </c>
    </row>
    <row r="172" spans="1:18" x14ac:dyDescent="0.25">
      <c r="A172" s="4" t="s">
        <v>320</v>
      </c>
      <c r="B172" s="4" t="s">
        <v>626</v>
      </c>
      <c r="C172" s="4" t="s">
        <v>390</v>
      </c>
      <c r="D172" s="5">
        <v>741647</v>
      </c>
      <c r="E172" s="5">
        <v>538814.09</v>
      </c>
      <c r="F172" s="5">
        <v>0</v>
      </c>
      <c r="G172" s="5">
        <v>0</v>
      </c>
      <c r="H172" s="5">
        <v>0</v>
      </c>
      <c r="I172" s="5">
        <v>538814.09</v>
      </c>
      <c r="J172" s="5">
        <v>0</v>
      </c>
      <c r="K172" s="5">
        <v>0</v>
      </c>
      <c r="L172" s="5">
        <v>0</v>
      </c>
      <c r="M172" s="5">
        <v>148329.4</v>
      </c>
      <c r="N172" s="5">
        <v>-148329.4</v>
      </c>
      <c r="O172" s="5">
        <v>27.3489</v>
      </c>
      <c r="P172" s="4"/>
      <c r="Q172" s="4" t="s">
        <v>392</v>
      </c>
      <c r="R172" s="4" t="s">
        <v>484</v>
      </c>
    </row>
    <row r="173" spans="1:18" x14ac:dyDescent="0.25">
      <c r="A173" s="4" t="s">
        <v>227</v>
      </c>
      <c r="B173" s="4" t="s">
        <v>627</v>
      </c>
      <c r="C173" s="4" t="s">
        <v>390</v>
      </c>
      <c r="D173" s="5">
        <v>725671</v>
      </c>
      <c r="E173" s="5">
        <v>538134.76</v>
      </c>
      <c r="F173" s="5">
        <v>269186</v>
      </c>
      <c r="G173" s="5">
        <v>0</v>
      </c>
      <c r="H173" s="5">
        <v>269186</v>
      </c>
      <c r="I173" s="5">
        <v>538134.76</v>
      </c>
      <c r="J173" s="5">
        <v>0</v>
      </c>
      <c r="K173" s="5">
        <v>0</v>
      </c>
      <c r="L173" s="5">
        <v>0</v>
      </c>
      <c r="M173" s="5">
        <v>100123.6</v>
      </c>
      <c r="N173" s="5">
        <v>-100123.6</v>
      </c>
      <c r="O173" s="5">
        <v>25.8431</v>
      </c>
      <c r="P173" s="4"/>
      <c r="Q173" s="4" t="s">
        <v>420</v>
      </c>
      <c r="R173" s="4" t="s">
        <v>476</v>
      </c>
    </row>
    <row r="174" spans="1:18" x14ac:dyDescent="0.25">
      <c r="A174" s="4" t="s">
        <v>245</v>
      </c>
      <c r="B174" s="4" t="s">
        <v>628</v>
      </c>
      <c r="C174" s="4" t="s">
        <v>390</v>
      </c>
      <c r="D174" s="5">
        <v>689898</v>
      </c>
      <c r="E174" s="5">
        <v>536445.78</v>
      </c>
      <c r="F174" s="5">
        <v>268408.75</v>
      </c>
      <c r="G174" s="5">
        <v>600</v>
      </c>
      <c r="H174" s="5">
        <v>269008.75</v>
      </c>
      <c r="I174" s="5">
        <v>536445.78</v>
      </c>
      <c r="J174" s="5">
        <v>0</v>
      </c>
      <c r="K174" s="5">
        <v>0.1118</v>
      </c>
      <c r="L174" s="5">
        <v>771.30596400000002</v>
      </c>
      <c r="M174" s="5">
        <v>93940.6</v>
      </c>
      <c r="N174" s="5">
        <v>-93169.293999999994</v>
      </c>
      <c r="O174" s="5">
        <v>22.242699999999999</v>
      </c>
      <c r="P174" s="4"/>
      <c r="Q174" s="4" t="s">
        <v>420</v>
      </c>
      <c r="R174" s="4" t="s">
        <v>476</v>
      </c>
    </row>
    <row r="175" spans="1:18" x14ac:dyDescent="0.25">
      <c r="A175" s="4" t="s">
        <v>39</v>
      </c>
      <c r="B175" s="4" t="s">
        <v>629</v>
      </c>
      <c r="C175" s="4" t="s">
        <v>390</v>
      </c>
      <c r="D175" s="5">
        <v>838827.33</v>
      </c>
      <c r="E175" s="5">
        <v>534819.88</v>
      </c>
      <c r="F175" s="5">
        <v>525713.11</v>
      </c>
      <c r="G175" s="5">
        <v>535941.01</v>
      </c>
      <c r="H175" s="5">
        <v>535941.01</v>
      </c>
      <c r="I175" s="5">
        <v>535941.01</v>
      </c>
      <c r="J175" s="5">
        <v>0</v>
      </c>
      <c r="K175" s="5">
        <v>100</v>
      </c>
      <c r="L175" s="5">
        <v>838827.33</v>
      </c>
      <c r="M175" s="5">
        <v>815318.13</v>
      </c>
      <c r="N175" s="5">
        <v>23509.200000000001</v>
      </c>
      <c r="O175" s="5">
        <v>36.1083</v>
      </c>
      <c r="P175" s="4" t="s">
        <v>630</v>
      </c>
      <c r="Q175" s="4" t="s">
        <v>405</v>
      </c>
      <c r="R175" s="4" t="s">
        <v>631</v>
      </c>
    </row>
    <row r="176" spans="1:18" x14ac:dyDescent="0.25">
      <c r="A176" s="2" t="s">
        <v>129</v>
      </c>
      <c r="B176" s="2" t="s">
        <v>632</v>
      </c>
      <c r="C176" s="2" t="s">
        <v>390</v>
      </c>
      <c r="D176" s="3">
        <v>1027151.5</v>
      </c>
      <c r="E176" s="3">
        <v>739425.63</v>
      </c>
      <c r="F176" s="3">
        <v>379582.74</v>
      </c>
      <c r="G176" s="3">
        <v>533135.98</v>
      </c>
      <c r="H176" s="3">
        <v>535294.9</v>
      </c>
      <c r="I176" s="3">
        <v>535294.9</v>
      </c>
      <c r="J176" s="3">
        <v>-204130.73</v>
      </c>
      <c r="K176" s="3">
        <v>99.596599999999995</v>
      </c>
      <c r="L176" s="3">
        <v>1023007.970849</v>
      </c>
      <c r="M176" s="3">
        <v>1027151.5</v>
      </c>
      <c r="N176" s="3">
        <v>-4143.5290000000005</v>
      </c>
      <c r="O176" s="3">
        <v>47.885399999999997</v>
      </c>
      <c r="P176" s="2" t="s">
        <v>436</v>
      </c>
      <c r="Q176" s="2" t="s">
        <v>420</v>
      </c>
      <c r="R176" s="2" t="s">
        <v>410</v>
      </c>
    </row>
    <row r="177" spans="1:18" x14ac:dyDescent="0.25">
      <c r="A177" s="2" t="s">
        <v>339</v>
      </c>
      <c r="B177" s="2" t="s">
        <v>633</v>
      </c>
      <c r="C177" s="2" t="s">
        <v>395</v>
      </c>
      <c r="D177" s="3">
        <v>652250</v>
      </c>
      <c r="E177" s="3">
        <v>529960.23</v>
      </c>
      <c r="F177" s="3">
        <v>445016.68</v>
      </c>
      <c r="G177" s="3">
        <v>247568.17</v>
      </c>
      <c r="H177" s="3">
        <v>516591.05</v>
      </c>
      <c r="I177" s="3">
        <v>523572.23</v>
      </c>
      <c r="J177" s="3">
        <v>-6388</v>
      </c>
      <c r="K177" s="3">
        <v>47.284399999999998</v>
      </c>
      <c r="L177" s="3">
        <v>308412.49900000001</v>
      </c>
      <c r="M177" s="3">
        <v>130450</v>
      </c>
      <c r="N177" s="3">
        <v>177962.49900000001</v>
      </c>
      <c r="O177" s="3">
        <v>19.728200000000001</v>
      </c>
      <c r="P177" s="2"/>
      <c r="Q177" s="2" t="s">
        <v>634</v>
      </c>
      <c r="R177" s="2" t="s">
        <v>635</v>
      </c>
    </row>
    <row r="178" spans="1:18" x14ac:dyDescent="0.25">
      <c r="A178" s="4" t="s">
        <v>334</v>
      </c>
      <c r="B178" s="4" t="s">
        <v>636</v>
      </c>
      <c r="C178" s="4" t="s">
        <v>390</v>
      </c>
      <c r="D178" s="5">
        <v>670572</v>
      </c>
      <c r="E178" s="5">
        <v>499260.65</v>
      </c>
      <c r="F178" s="5">
        <v>0</v>
      </c>
      <c r="G178" s="5">
        <v>0</v>
      </c>
      <c r="H178" s="5">
        <v>0</v>
      </c>
      <c r="I178" s="5">
        <v>499260.65</v>
      </c>
      <c r="J178" s="5">
        <v>0</v>
      </c>
      <c r="K178" s="5">
        <v>0</v>
      </c>
      <c r="L178" s="5">
        <v>0</v>
      </c>
      <c r="M178" s="5">
        <v>83061.3</v>
      </c>
      <c r="N178" s="5">
        <v>-83061.3</v>
      </c>
      <c r="O178" s="5">
        <v>25.547000000000001</v>
      </c>
      <c r="P178" s="4"/>
      <c r="Q178" s="4" t="s">
        <v>453</v>
      </c>
      <c r="R178" s="4" t="s">
        <v>410</v>
      </c>
    </row>
    <row r="179" spans="1:18" x14ac:dyDescent="0.25">
      <c r="A179" s="4" t="s">
        <v>253</v>
      </c>
      <c r="B179" s="4" t="s">
        <v>637</v>
      </c>
      <c r="C179" s="4" t="s">
        <v>390</v>
      </c>
      <c r="D179" s="5">
        <v>620027</v>
      </c>
      <c r="E179" s="5">
        <v>486244.16</v>
      </c>
      <c r="F179" s="5">
        <v>218180.19</v>
      </c>
      <c r="G179" s="5">
        <v>137098.06</v>
      </c>
      <c r="H179" s="5">
        <v>296543.26</v>
      </c>
      <c r="I179" s="5">
        <v>486244.16</v>
      </c>
      <c r="J179" s="5">
        <v>0</v>
      </c>
      <c r="K179" s="5">
        <v>28.1953</v>
      </c>
      <c r="L179" s="5">
        <v>174818.47273099999</v>
      </c>
      <c r="M179" s="5">
        <v>620027</v>
      </c>
      <c r="N179" s="5">
        <v>-445208.527</v>
      </c>
      <c r="O179" s="5">
        <v>21.576899999999998</v>
      </c>
      <c r="P179" s="4"/>
      <c r="Q179" s="4" t="s">
        <v>392</v>
      </c>
      <c r="R179" s="4" t="s">
        <v>454</v>
      </c>
    </row>
    <row r="180" spans="1:18" x14ac:dyDescent="0.25">
      <c r="A180" s="2" t="s">
        <v>244</v>
      </c>
      <c r="B180" s="2" t="s">
        <v>638</v>
      </c>
      <c r="C180" s="2" t="s">
        <v>390</v>
      </c>
      <c r="D180" s="3">
        <v>721829.4</v>
      </c>
      <c r="E180" s="3">
        <v>515216.3</v>
      </c>
      <c r="F180" s="3">
        <v>64221.69</v>
      </c>
      <c r="G180" s="3">
        <v>419409.66</v>
      </c>
      <c r="H180" s="3">
        <v>420164.43</v>
      </c>
      <c r="I180" s="3">
        <v>475466.9</v>
      </c>
      <c r="J180" s="3">
        <v>-39749.4</v>
      </c>
      <c r="K180" s="3">
        <v>88.21</v>
      </c>
      <c r="L180" s="3">
        <v>636725.71374000004</v>
      </c>
      <c r="M180" s="3">
        <v>721829.4</v>
      </c>
      <c r="N180" s="3">
        <v>-85103.686000000002</v>
      </c>
      <c r="O180" s="3">
        <v>34.130200000000002</v>
      </c>
      <c r="P180" s="2"/>
      <c r="Q180" s="2" t="s">
        <v>420</v>
      </c>
      <c r="R180" s="2" t="s">
        <v>542</v>
      </c>
    </row>
    <row r="181" spans="1:18" x14ac:dyDescent="0.25">
      <c r="A181" s="4" t="s">
        <v>209</v>
      </c>
      <c r="B181" s="4" t="s">
        <v>639</v>
      </c>
      <c r="C181" s="4" t="s">
        <v>390</v>
      </c>
      <c r="D181" s="5">
        <v>640438</v>
      </c>
      <c r="E181" s="5">
        <v>467378.62</v>
      </c>
      <c r="F181" s="5">
        <v>196325.71</v>
      </c>
      <c r="G181" s="5">
        <v>260</v>
      </c>
      <c r="H181" s="5">
        <v>196286.54</v>
      </c>
      <c r="I181" s="5">
        <v>467378.62</v>
      </c>
      <c r="J181" s="5">
        <v>0</v>
      </c>
      <c r="K181" s="5">
        <v>5.5599999999999997E-2</v>
      </c>
      <c r="L181" s="5">
        <v>356.083528</v>
      </c>
      <c r="M181" s="5">
        <v>77773.5</v>
      </c>
      <c r="N181" s="5">
        <v>-77417.415999999997</v>
      </c>
      <c r="O181" s="5">
        <v>27.021999999999998</v>
      </c>
      <c r="P181" s="4" t="s">
        <v>391</v>
      </c>
      <c r="Q181" s="4" t="s">
        <v>420</v>
      </c>
      <c r="R181" s="4" t="s">
        <v>410</v>
      </c>
    </row>
    <row r="182" spans="1:18" x14ac:dyDescent="0.25">
      <c r="A182" s="4" t="s">
        <v>318</v>
      </c>
      <c r="B182" s="4" t="s">
        <v>640</v>
      </c>
      <c r="C182" s="4" t="s">
        <v>390</v>
      </c>
      <c r="D182" s="5">
        <v>639435</v>
      </c>
      <c r="E182" s="5">
        <v>464248.71</v>
      </c>
      <c r="F182" s="5">
        <v>0</v>
      </c>
      <c r="G182" s="5">
        <v>0</v>
      </c>
      <c r="H182" s="5">
        <v>0</v>
      </c>
      <c r="I182" s="5">
        <v>464248.71</v>
      </c>
      <c r="J182" s="5">
        <v>0</v>
      </c>
      <c r="K182" s="5">
        <v>0</v>
      </c>
      <c r="L182" s="5">
        <v>0</v>
      </c>
      <c r="M182" s="5">
        <v>127887</v>
      </c>
      <c r="N182" s="5">
        <v>-127887</v>
      </c>
      <c r="O182" s="5">
        <v>27.396999999999998</v>
      </c>
      <c r="P182" s="4"/>
      <c r="Q182" s="4" t="s">
        <v>392</v>
      </c>
      <c r="R182" s="4" t="s">
        <v>484</v>
      </c>
    </row>
    <row r="183" spans="1:18" x14ac:dyDescent="0.25">
      <c r="A183" s="2" t="s">
        <v>191</v>
      </c>
      <c r="B183" s="2" t="s">
        <v>641</v>
      </c>
      <c r="C183" s="2" t="s">
        <v>395</v>
      </c>
      <c r="D183" s="3">
        <v>603601</v>
      </c>
      <c r="E183" s="3">
        <v>465050.82</v>
      </c>
      <c r="F183" s="3">
        <v>460028.27</v>
      </c>
      <c r="G183" s="3">
        <v>462155.51</v>
      </c>
      <c r="H183" s="3">
        <v>462155.51</v>
      </c>
      <c r="I183" s="3">
        <v>462155.51</v>
      </c>
      <c r="J183" s="3">
        <v>-2895.31</v>
      </c>
      <c r="K183" s="3">
        <v>100</v>
      </c>
      <c r="L183" s="3">
        <v>603601</v>
      </c>
      <c r="M183" s="3">
        <v>603601</v>
      </c>
      <c r="N183" s="3">
        <v>0</v>
      </c>
      <c r="O183" s="3">
        <v>23.433599999999998</v>
      </c>
      <c r="P183" s="2" t="s">
        <v>404</v>
      </c>
      <c r="Q183" s="2" t="s">
        <v>392</v>
      </c>
      <c r="R183" s="2" t="s">
        <v>410</v>
      </c>
    </row>
    <row r="184" spans="1:18" x14ac:dyDescent="0.25">
      <c r="A184" s="4" t="s">
        <v>113</v>
      </c>
      <c r="B184" s="4" t="s">
        <v>642</v>
      </c>
      <c r="C184" s="4" t="s">
        <v>390</v>
      </c>
      <c r="D184" s="5">
        <v>623322</v>
      </c>
      <c r="E184" s="5">
        <v>444437.2</v>
      </c>
      <c r="F184" s="5">
        <v>0</v>
      </c>
      <c r="G184" s="5">
        <v>0</v>
      </c>
      <c r="H184" s="5">
        <v>0</v>
      </c>
      <c r="I184" s="5">
        <v>444437.2</v>
      </c>
      <c r="J184" s="5">
        <v>0</v>
      </c>
      <c r="K184" s="5">
        <v>0</v>
      </c>
      <c r="L184" s="5">
        <v>0</v>
      </c>
      <c r="M184" s="5">
        <v>124664.4</v>
      </c>
      <c r="N184" s="5">
        <v>-124664.4</v>
      </c>
      <c r="O184" s="5">
        <v>28.698599999999999</v>
      </c>
      <c r="P184" s="4"/>
      <c r="Q184" s="4" t="s">
        <v>634</v>
      </c>
      <c r="R184" s="4" t="s">
        <v>643</v>
      </c>
    </row>
    <row r="185" spans="1:18" x14ac:dyDescent="0.25">
      <c r="A185" s="2" t="s">
        <v>20</v>
      </c>
      <c r="B185" s="2" t="s">
        <v>644</v>
      </c>
      <c r="C185" s="2" t="s">
        <v>395</v>
      </c>
      <c r="D185" s="3">
        <v>1</v>
      </c>
      <c r="E185" s="3">
        <v>20253.79</v>
      </c>
      <c r="F185" s="3">
        <v>87566.2</v>
      </c>
      <c r="G185" s="3">
        <v>432845.3</v>
      </c>
      <c r="H185" s="3">
        <v>432845.3</v>
      </c>
      <c r="I185" s="3">
        <v>430643.48</v>
      </c>
      <c r="J185" s="3">
        <v>-2201.8200000000002</v>
      </c>
      <c r="K185" s="3">
        <v>100.5112</v>
      </c>
      <c r="L185" s="3">
        <v>1.005112</v>
      </c>
      <c r="M185" s="3"/>
      <c r="N185" s="3">
        <v>1.0049999999999999</v>
      </c>
      <c r="O185" s="3">
        <v>-43064248</v>
      </c>
      <c r="P185" s="2" t="s">
        <v>391</v>
      </c>
      <c r="Q185" s="2" t="s">
        <v>645</v>
      </c>
      <c r="R185" s="2" t="s">
        <v>646</v>
      </c>
    </row>
    <row r="186" spans="1:18" x14ac:dyDescent="0.25">
      <c r="A186" s="2" t="s">
        <v>23</v>
      </c>
      <c r="B186" s="2" t="s">
        <v>647</v>
      </c>
      <c r="C186" s="2" t="s">
        <v>395</v>
      </c>
      <c r="D186" s="3">
        <v>1</v>
      </c>
      <c r="E186" s="3">
        <v>124100.83</v>
      </c>
      <c r="F186" s="3">
        <v>152100.06</v>
      </c>
      <c r="G186" s="3">
        <v>421016.42</v>
      </c>
      <c r="H186" s="3">
        <v>432292.05</v>
      </c>
      <c r="I186" s="3">
        <v>427707.82</v>
      </c>
      <c r="J186" s="3">
        <v>-4584.2299999999996</v>
      </c>
      <c r="K186" s="3">
        <v>98.435500000000005</v>
      </c>
      <c r="L186" s="3">
        <v>0.98435499999999998</v>
      </c>
      <c r="M186" s="3">
        <v>0</v>
      </c>
      <c r="N186" s="3">
        <v>0.98399999999999999</v>
      </c>
      <c r="O186" s="3">
        <v>-42770682</v>
      </c>
      <c r="P186" s="2" t="s">
        <v>391</v>
      </c>
      <c r="Q186" s="2" t="s">
        <v>648</v>
      </c>
      <c r="R186" s="2" t="s">
        <v>413</v>
      </c>
    </row>
    <row r="187" spans="1:18" x14ac:dyDescent="0.25">
      <c r="A187" s="2" t="s">
        <v>180</v>
      </c>
      <c r="B187" s="2" t="s">
        <v>649</v>
      </c>
      <c r="C187" s="2" t="s">
        <v>444</v>
      </c>
      <c r="D187" s="3">
        <v>531506.51</v>
      </c>
      <c r="E187" s="3">
        <v>482355.88</v>
      </c>
      <c r="F187" s="3">
        <v>415302.56</v>
      </c>
      <c r="G187" s="3">
        <v>417565.05</v>
      </c>
      <c r="H187" s="3">
        <v>417890.65</v>
      </c>
      <c r="I187" s="3">
        <v>417565.05</v>
      </c>
      <c r="J187" s="3">
        <v>-64790.83</v>
      </c>
      <c r="K187" s="3">
        <v>100</v>
      </c>
      <c r="L187" s="3">
        <v>531506.51</v>
      </c>
      <c r="M187" s="3">
        <v>531506.51</v>
      </c>
      <c r="N187" s="3">
        <v>0</v>
      </c>
      <c r="O187" s="3">
        <v>21.4374</v>
      </c>
      <c r="P187" s="2" t="s">
        <v>436</v>
      </c>
      <c r="Q187" s="2" t="s">
        <v>453</v>
      </c>
      <c r="R187" s="2" t="s">
        <v>410</v>
      </c>
    </row>
    <row r="188" spans="1:18" x14ac:dyDescent="0.25">
      <c r="A188" s="4" t="s">
        <v>216</v>
      </c>
      <c r="B188" s="4" t="s">
        <v>650</v>
      </c>
      <c r="C188" s="4" t="s">
        <v>390</v>
      </c>
      <c r="D188" s="5">
        <v>549453</v>
      </c>
      <c r="E188" s="5">
        <v>392117.04</v>
      </c>
      <c r="F188" s="5">
        <v>203006.81</v>
      </c>
      <c r="G188" s="5">
        <v>174477.89</v>
      </c>
      <c r="H188" s="5">
        <v>214919.7</v>
      </c>
      <c r="I188" s="5">
        <v>392117.04</v>
      </c>
      <c r="J188" s="5">
        <v>0</v>
      </c>
      <c r="K188" s="5">
        <v>44.496299999999998</v>
      </c>
      <c r="L188" s="5">
        <v>244486.25523899999</v>
      </c>
      <c r="M188" s="5">
        <v>380949.1</v>
      </c>
      <c r="N188" s="5">
        <v>-136462.845</v>
      </c>
      <c r="O188" s="5">
        <v>28.635000000000002</v>
      </c>
      <c r="P188" s="4" t="s">
        <v>519</v>
      </c>
      <c r="Q188" s="4" t="s">
        <v>453</v>
      </c>
      <c r="R188" s="4" t="s">
        <v>439</v>
      </c>
    </row>
    <row r="189" spans="1:18" x14ac:dyDescent="0.25">
      <c r="A189" s="4" t="s">
        <v>65</v>
      </c>
      <c r="B189" s="4" t="s">
        <v>651</v>
      </c>
      <c r="C189" s="4" t="s">
        <v>390</v>
      </c>
      <c r="D189" s="5">
        <v>525656</v>
      </c>
      <c r="E189" s="5">
        <v>390253.06</v>
      </c>
      <c r="F189" s="5">
        <v>102989.18</v>
      </c>
      <c r="G189" s="5">
        <v>2780.06</v>
      </c>
      <c r="H189" s="5">
        <v>103389.18</v>
      </c>
      <c r="I189" s="5">
        <v>390253.06</v>
      </c>
      <c r="J189" s="5">
        <v>0</v>
      </c>
      <c r="K189" s="5">
        <v>0.71230000000000004</v>
      </c>
      <c r="L189" s="5">
        <v>3744.2476879999999</v>
      </c>
      <c r="M189" s="5">
        <v>2780.06</v>
      </c>
      <c r="N189" s="5">
        <v>964.18799999999999</v>
      </c>
      <c r="O189" s="5">
        <v>25.758800000000001</v>
      </c>
      <c r="P189" s="4" t="s">
        <v>519</v>
      </c>
      <c r="Q189" s="4" t="s">
        <v>453</v>
      </c>
      <c r="R189" s="4" t="s">
        <v>614</v>
      </c>
    </row>
    <row r="190" spans="1:18" x14ac:dyDescent="0.25">
      <c r="A190" s="4" t="s">
        <v>99</v>
      </c>
      <c r="B190" s="4" t="s">
        <v>652</v>
      </c>
      <c r="C190" s="4" t="s">
        <v>390</v>
      </c>
      <c r="D190" s="5">
        <v>500947</v>
      </c>
      <c r="E190" s="5">
        <v>365197</v>
      </c>
      <c r="F190" s="5">
        <v>181851.21</v>
      </c>
      <c r="G190" s="5">
        <v>214885.95</v>
      </c>
      <c r="H190" s="5">
        <v>249192.09</v>
      </c>
      <c r="I190" s="5">
        <v>365197</v>
      </c>
      <c r="J190" s="5">
        <v>0</v>
      </c>
      <c r="K190" s="5">
        <v>58.841099999999997</v>
      </c>
      <c r="L190" s="5">
        <v>294762.725217</v>
      </c>
      <c r="M190" s="5">
        <v>501018.42</v>
      </c>
      <c r="N190" s="5">
        <v>-206255.69500000001</v>
      </c>
      <c r="O190" s="5">
        <v>27.098600000000001</v>
      </c>
      <c r="P190" s="4" t="s">
        <v>519</v>
      </c>
      <c r="Q190" s="4" t="s">
        <v>634</v>
      </c>
      <c r="R190" s="4" t="s">
        <v>653</v>
      </c>
    </row>
    <row r="191" spans="1:18" x14ac:dyDescent="0.25">
      <c r="A191" s="4" t="s">
        <v>36</v>
      </c>
      <c r="B191" s="4" t="s">
        <v>637</v>
      </c>
      <c r="C191" s="4" t="s">
        <v>390</v>
      </c>
      <c r="D191" s="5">
        <v>486573</v>
      </c>
      <c r="E191" s="5">
        <v>364929.75</v>
      </c>
      <c r="F191" s="5">
        <v>202576.83</v>
      </c>
      <c r="G191" s="5">
        <v>212944.68</v>
      </c>
      <c r="H191" s="5">
        <v>212944.68</v>
      </c>
      <c r="I191" s="5">
        <v>364929.75</v>
      </c>
      <c r="J191" s="5">
        <v>0</v>
      </c>
      <c r="K191" s="5">
        <v>58.352200000000003</v>
      </c>
      <c r="L191" s="5">
        <v>283926.05010599998</v>
      </c>
      <c r="M191" s="5">
        <v>0</v>
      </c>
      <c r="N191" s="5">
        <v>283926.05</v>
      </c>
      <c r="O191" s="5">
        <v>25</v>
      </c>
      <c r="P191" s="4" t="s">
        <v>436</v>
      </c>
      <c r="Q191" s="4" t="s">
        <v>392</v>
      </c>
      <c r="R191" s="4" t="s">
        <v>447</v>
      </c>
    </row>
    <row r="192" spans="1:18" x14ac:dyDescent="0.25">
      <c r="A192" s="4" t="s">
        <v>42</v>
      </c>
      <c r="B192" s="4" t="s">
        <v>654</v>
      </c>
      <c r="C192" s="4" t="s">
        <v>390</v>
      </c>
      <c r="D192" s="5">
        <v>457608.99</v>
      </c>
      <c r="E192" s="5">
        <v>340935.75</v>
      </c>
      <c r="F192" s="5">
        <v>340935.75</v>
      </c>
      <c r="G192" s="5">
        <v>340935.75</v>
      </c>
      <c r="H192" s="5">
        <v>340935.75</v>
      </c>
      <c r="I192" s="5">
        <v>340935.75</v>
      </c>
      <c r="J192" s="5">
        <v>0</v>
      </c>
      <c r="K192" s="5">
        <v>100</v>
      </c>
      <c r="L192" s="5">
        <v>457608.99</v>
      </c>
      <c r="M192" s="5">
        <v>457608.99</v>
      </c>
      <c r="N192" s="5">
        <v>0</v>
      </c>
      <c r="O192" s="5">
        <v>25.496200000000002</v>
      </c>
      <c r="P192" s="4" t="s">
        <v>412</v>
      </c>
      <c r="Q192" s="4" t="s">
        <v>392</v>
      </c>
      <c r="R192" s="4" t="s">
        <v>413</v>
      </c>
    </row>
    <row r="193" spans="1:18" x14ac:dyDescent="0.25">
      <c r="A193" s="4" t="s">
        <v>155</v>
      </c>
      <c r="B193" s="4" t="s">
        <v>655</v>
      </c>
      <c r="C193" s="4" t="s">
        <v>390</v>
      </c>
      <c r="D193" s="5">
        <v>423615</v>
      </c>
      <c r="E193" s="5">
        <v>332859.65999999997</v>
      </c>
      <c r="F193" s="5">
        <v>216201.66</v>
      </c>
      <c r="G193" s="5">
        <v>216201.66</v>
      </c>
      <c r="H193" s="5">
        <v>216201.66</v>
      </c>
      <c r="I193" s="5">
        <v>332859.65999999997</v>
      </c>
      <c r="J193" s="5">
        <v>0</v>
      </c>
      <c r="K193" s="5">
        <v>64.952699999999993</v>
      </c>
      <c r="L193" s="5">
        <v>275149.38010499999</v>
      </c>
      <c r="M193" s="5">
        <v>423615</v>
      </c>
      <c r="N193" s="5">
        <v>-148465.62</v>
      </c>
      <c r="O193" s="5">
        <v>21.423999999999999</v>
      </c>
      <c r="P193" s="4" t="s">
        <v>419</v>
      </c>
      <c r="Q193" s="4" t="s">
        <v>392</v>
      </c>
      <c r="R193" s="4" t="s">
        <v>410</v>
      </c>
    </row>
    <row r="194" spans="1:18" x14ac:dyDescent="0.25">
      <c r="A194" s="4" t="s">
        <v>304</v>
      </c>
      <c r="B194" s="4" t="s">
        <v>656</v>
      </c>
      <c r="C194" s="4" t="s">
        <v>390</v>
      </c>
      <c r="D194" s="5">
        <v>433078</v>
      </c>
      <c r="E194" s="5">
        <v>331376.26</v>
      </c>
      <c r="F194" s="5">
        <v>0</v>
      </c>
      <c r="G194" s="5">
        <v>0</v>
      </c>
      <c r="H194" s="5">
        <v>0</v>
      </c>
      <c r="I194" s="5">
        <v>331376.26</v>
      </c>
      <c r="J194" s="5">
        <v>0</v>
      </c>
      <c r="K194" s="5">
        <v>0</v>
      </c>
      <c r="L194" s="5">
        <v>0</v>
      </c>
      <c r="M194" s="5">
        <v>57266</v>
      </c>
      <c r="N194" s="5">
        <v>-57266</v>
      </c>
      <c r="O194" s="5">
        <v>23.4834</v>
      </c>
      <c r="P194" s="4"/>
      <c r="Q194" s="4" t="s">
        <v>420</v>
      </c>
      <c r="R194" s="4" t="s">
        <v>476</v>
      </c>
    </row>
    <row r="195" spans="1:18" x14ac:dyDescent="0.25">
      <c r="A195" s="2" t="s">
        <v>215</v>
      </c>
      <c r="B195" s="2" t="s">
        <v>657</v>
      </c>
      <c r="C195" s="2" t="s">
        <v>390</v>
      </c>
      <c r="D195" s="3">
        <v>541816.52</v>
      </c>
      <c r="E195" s="3">
        <v>384122.25</v>
      </c>
      <c r="F195" s="3">
        <v>193466.75</v>
      </c>
      <c r="G195" s="3">
        <v>280969.11</v>
      </c>
      <c r="H195" s="3">
        <v>280999.52</v>
      </c>
      <c r="I195" s="3">
        <v>331056.03999999998</v>
      </c>
      <c r="J195" s="3">
        <v>-53066.21</v>
      </c>
      <c r="K195" s="3">
        <v>84.870500000000007</v>
      </c>
      <c r="L195" s="3">
        <v>459842.38960699999</v>
      </c>
      <c r="M195" s="3">
        <v>541816.52</v>
      </c>
      <c r="N195" s="3">
        <v>-81974.13</v>
      </c>
      <c r="O195" s="3">
        <v>38.898800000000001</v>
      </c>
      <c r="P195" s="2" t="s">
        <v>519</v>
      </c>
      <c r="Q195" s="2" t="s">
        <v>453</v>
      </c>
      <c r="R195" s="2" t="s">
        <v>439</v>
      </c>
    </row>
    <row r="196" spans="1:18" x14ac:dyDescent="0.25">
      <c r="A196" s="4" t="s">
        <v>183</v>
      </c>
      <c r="B196" s="4" t="s">
        <v>658</v>
      </c>
      <c r="C196" s="4" t="s">
        <v>395</v>
      </c>
      <c r="D196" s="5">
        <v>273618.26</v>
      </c>
      <c r="E196" s="5">
        <v>325324.28999999998</v>
      </c>
      <c r="F196" s="5">
        <v>320015.65000000002</v>
      </c>
      <c r="G196" s="5">
        <v>320601.06</v>
      </c>
      <c r="H196" s="5">
        <v>320601.06</v>
      </c>
      <c r="I196" s="5">
        <v>325324.28999999998</v>
      </c>
      <c r="J196" s="5">
        <v>0</v>
      </c>
      <c r="K196" s="5">
        <v>98.548100000000005</v>
      </c>
      <c r="L196" s="5">
        <v>269645.59648299997</v>
      </c>
      <c r="M196" s="5">
        <v>273618.26</v>
      </c>
      <c r="N196" s="5">
        <v>-3972.6640000000002</v>
      </c>
      <c r="O196" s="5">
        <v>-18.897099999999998</v>
      </c>
      <c r="P196" s="4" t="s">
        <v>412</v>
      </c>
      <c r="Q196" s="4" t="s">
        <v>392</v>
      </c>
      <c r="R196" s="4" t="s">
        <v>659</v>
      </c>
    </row>
    <row r="197" spans="1:18" x14ac:dyDescent="0.25">
      <c r="A197" s="4" t="s">
        <v>13</v>
      </c>
      <c r="B197" s="4" t="s">
        <v>660</v>
      </c>
      <c r="C197" s="4" t="s">
        <v>390</v>
      </c>
      <c r="D197" s="5">
        <v>502914.12</v>
      </c>
      <c r="E197" s="5">
        <v>319735.96999999997</v>
      </c>
      <c r="F197" s="5">
        <v>319483.99</v>
      </c>
      <c r="G197" s="5">
        <v>320098.5</v>
      </c>
      <c r="H197" s="5">
        <v>320098.5</v>
      </c>
      <c r="I197" s="5">
        <v>323097.96999999997</v>
      </c>
      <c r="J197" s="5">
        <v>2999.47</v>
      </c>
      <c r="K197" s="5">
        <v>99.071600000000004</v>
      </c>
      <c r="L197" s="5">
        <v>498245.06530999998</v>
      </c>
      <c r="M197" s="5">
        <v>502914.12</v>
      </c>
      <c r="N197" s="5">
        <v>-4669.0550000000003</v>
      </c>
      <c r="O197" s="5">
        <v>35.754800000000003</v>
      </c>
      <c r="P197" s="4" t="s">
        <v>391</v>
      </c>
      <c r="Q197" s="4" t="s">
        <v>453</v>
      </c>
      <c r="R197" s="4" t="s">
        <v>456</v>
      </c>
    </row>
    <row r="198" spans="1:18" x14ac:dyDescent="0.25">
      <c r="A198" s="2" t="s">
        <v>94</v>
      </c>
      <c r="B198" s="2" t="s">
        <v>661</v>
      </c>
      <c r="C198" s="2" t="s">
        <v>390</v>
      </c>
      <c r="D198" s="3">
        <v>800842.63</v>
      </c>
      <c r="E198" s="3">
        <v>631018.56000000006</v>
      </c>
      <c r="F198" s="3">
        <v>252567.67</v>
      </c>
      <c r="G198" s="3">
        <v>301483.88</v>
      </c>
      <c r="H198" s="3">
        <v>304774.14</v>
      </c>
      <c r="I198" s="3">
        <v>312433.37</v>
      </c>
      <c r="J198" s="3">
        <v>-318585.19</v>
      </c>
      <c r="K198" s="3">
        <v>96.495400000000004</v>
      </c>
      <c r="L198" s="3">
        <v>772776.29918900004</v>
      </c>
      <c r="M198" s="3">
        <v>800842.63</v>
      </c>
      <c r="N198" s="3">
        <v>-28066.330999999998</v>
      </c>
      <c r="O198" s="3">
        <v>60.986899999999999</v>
      </c>
      <c r="P198" s="2"/>
      <c r="Q198" s="2" t="s">
        <v>392</v>
      </c>
      <c r="R198" s="2" t="s">
        <v>487</v>
      </c>
    </row>
    <row r="199" spans="1:18" x14ac:dyDescent="0.25">
      <c r="A199" s="2" t="s">
        <v>249</v>
      </c>
      <c r="B199" s="2" t="s">
        <v>662</v>
      </c>
      <c r="C199" s="2" t="s">
        <v>390</v>
      </c>
      <c r="D199" s="3">
        <v>839564.1</v>
      </c>
      <c r="E199" s="3">
        <v>663215.77</v>
      </c>
      <c r="F199" s="3">
        <v>270704.34000000003</v>
      </c>
      <c r="G199" s="3">
        <v>309705.36</v>
      </c>
      <c r="H199" s="3">
        <v>309705.36</v>
      </c>
      <c r="I199" s="3">
        <v>311651.75</v>
      </c>
      <c r="J199" s="3">
        <v>-351564.02</v>
      </c>
      <c r="K199" s="3">
        <v>99.375399999999999</v>
      </c>
      <c r="L199" s="3">
        <v>834320.18263099995</v>
      </c>
      <c r="M199" s="3">
        <v>839564.1</v>
      </c>
      <c r="N199" s="3">
        <v>-5243.9170000000004</v>
      </c>
      <c r="O199" s="3">
        <v>62.879300000000001</v>
      </c>
      <c r="P199" s="2"/>
      <c r="Q199" s="2" t="s">
        <v>392</v>
      </c>
      <c r="R199" s="2" t="s">
        <v>487</v>
      </c>
    </row>
    <row r="200" spans="1:18" x14ac:dyDescent="0.25">
      <c r="A200" s="4" t="s">
        <v>135</v>
      </c>
      <c r="B200" s="4" t="s">
        <v>663</v>
      </c>
      <c r="C200" s="4" t="s">
        <v>390</v>
      </c>
      <c r="D200" s="5">
        <v>409450</v>
      </c>
      <c r="E200" s="5">
        <v>305814.34999999998</v>
      </c>
      <c r="F200" s="5">
        <v>56429.97</v>
      </c>
      <c r="G200" s="5">
        <v>235330.17</v>
      </c>
      <c r="H200" s="5">
        <v>235330.17</v>
      </c>
      <c r="I200" s="5">
        <v>305814.34999999998</v>
      </c>
      <c r="J200" s="5">
        <v>0</v>
      </c>
      <c r="K200" s="5">
        <v>76.951899999999995</v>
      </c>
      <c r="L200" s="5">
        <v>315079.55455</v>
      </c>
      <c r="M200" s="5">
        <v>409450</v>
      </c>
      <c r="N200" s="5">
        <v>-94370.445000000007</v>
      </c>
      <c r="O200" s="5">
        <v>25.3109</v>
      </c>
      <c r="P200" s="4"/>
      <c r="Q200" s="4" t="s">
        <v>420</v>
      </c>
      <c r="R200" s="4" t="s">
        <v>472</v>
      </c>
    </row>
    <row r="201" spans="1:18" x14ac:dyDescent="0.25">
      <c r="A201" s="2" t="s">
        <v>315</v>
      </c>
      <c r="B201" s="2" t="s">
        <v>664</v>
      </c>
      <c r="C201" s="2" t="s">
        <v>390</v>
      </c>
      <c r="D201" s="3">
        <v>658609</v>
      </c>
      <c r="E201" s="3">
        <v>299638.77</v>
      </c>
      <c r="F201" s="3">
        <v>0</v>
      </c>
      <c r="G201" s="3">
        <v>323415.58</v>
      </c>
      <c r="H201" s="3">
        <v>323415.58</v>
      </c>
      <c r="I201" s="3">
        <v>299638.77</v>
      </c>
      <c r="J201" s="3">
        <v>-23776.81</v>
      </c>
      <c r="K201" s="3">
        <v>107.93510000000001</v>
      </c>
      <c r="L201" s="3">
        <v>710870.28275899997</v>
      </c>
      <c r="M201" s="3">
        <v>301420.79999999999</v>
      </c>
      <c r="N201" s="3">
        <v>409449.48300000001</v>
      </c>
      <c r="O201" s="3">
        <v>54.504300000000001</v>
      </c>
      <c r="P201" s="2"/>
      <c r="Q201" s="2" t="s">
        <v>420</v>
      </c>
      <c r="R201" s="2" t="s">
        <v>456</v>
      </c>
    </row>
    <row r="202" spans="1:18" x14ac:dyDescent="0.25">
      <c r="A202" s="4" t="s">
        <v>125</v>
      </c>
      <c r="B202" s="4" t="s">
        <v>665</v>
      </c>
      <c r="C202" s="4" t="s">
        <v>390</v>
      </c>
      <c r="D202" s="5">
        <v>387732</v>
      </c>
      <c r="E202" s="5">
        <v>269368.73</v>
      </c>
      <c r="F202" s="5">
        <v>134498.88</v>
      </c>
      <c r="G202" s="5">
        <v>14216.12</v>
      </c>
      <c r="H202" s="5">
        <v>148273.75</v>
      </c>
      <c r="I202" s="5">
        <v>296783.84999999998</v>
      </c>
      <c r="J202" s="5">
        <v>27415.119999999999</v>
      </c>
      <c r="K202" s="5">
        <v>4.79</v>
      </c>
      <c r="L202" s="5">
        <v>18572.362799999999</v>
      </c>
      <c r="M202" s="5">
        <v>45538.8</v>
      </c>
      <c r="N202" s="5">
        <v>-26966.437000000002</v>
      </c>
      <c r="O202" s="5">
        <v>23.456399999999999</v>
      </c>
      <c r="P202" s="4" t="s">
        <v>391</v>
      </c>
      <c r="Q202" s="4" t="s">
        <v>453</v>
      </c>
      <c r="R202" s="4" t="s">
        <v>410</v>
      </c>
    </row>
    <row r="203" spans="1:18" x14ac:dyDescent="0.25">
      <c r="A203" s="2" t="s">
        <v>258</v>
      </c>
      <c r="B203" s="2" t="s">
        <v>666</v>
      </c>
      <c r="C203" s="2" t="s">
        <v>390</v>
      </c>
      <c r="D203" s="3">
        <v>286309</v>
      </c>
      <c r="E203" s="3">
        <v>226698.81</v>
      </c>
      <c r="F203" s="3">
        <v>6786.21</v>
      </c>
      <c r="G203" s="3">
        <v>360871.27</v>
      </c>
      <c r="H203" s="3">
        <v>360871.27</v>
      </c>
      <c r="I203" s="3">
        <v>293883.74</v>
      </c>
      <c r="J203" s="3">
        <v>-66987.53</v>
      </c>
      <c r="K203" s="3">
        <v>122.7938</v>
      </c>
      <c r="L203" s="3">
        <v>351569.70084200002</v>
      </c>
      <c r="M203" s="3">
        <v>286309</v>
      </c>
      <c r="N203" s="3">
        <v>65260.701000000001</v>
      </c>
      <c r="O203" s="3">
        <v>-2.6456</v>
      </c>
      <c r="P203" s="2" t="s">
        <v>412</v>
      </c>
      <c r="Q203" s="2" t="s">
        <v>420</v>
      </c>
      <c r="R203" s="2" t="s">
        <v>667</v>
      </c>
    </row>
    <row r="204" spans="1:18" x14ac:dyDescent="0.25">
      <c r="A204" s="2" t="s">
        <v>291</v>
      </c>
      <c r="B204" s="2" t="s">
        <v>668</v>
      </c>
      <c r="C204" s="2" t="s">
        <v>390</v>
      </c>
      <c r="D204" s="3">
        <v>329927</v>
      </c>
      <c r="E204" s="3">
        <v>255705.15</v>
      </c>
      <c r="F204" s="3">
        <v>7705.01</v>
      </c>
      <c r="G204" s="3">
        <v>328313.94</v>
      </c>
      <c r="H204" s="3">
        <v>328313.94</v>
      </c>
      <c r="I204" s="3">
        <v>283250.77</v>
      </c>
      <c r="J204" s="3">
        <v>-45063.17</v>
      </c>
      <c r="K204" s="3">
        <v>115.9092</v>
      </c>
      <c r="L204" s="3">
        <v>382415.74628399999</v>
      </c>
      <c r="M204" s="3">
        <v>205575</v>
      </c>
      <c r="N204" s="3">
        <v>176840.74600000001</v>
      </c>
      <c r="O204" s="3">
        <v>14.147399999999999</v>
      </c>
      <c r="P204" s="2"/>
      <c r="Q204" s="2" t="s">
        <v>420</v>
      </c>
      <c r="R204" s="2" t="s">
        <v>454</v>
      </c>
    </row>
    <row r="205" spans="1:18" x14ac:dyDescent="0.25">
      <c r="A205" s="4" t="s">
        <v>289</v>
      </c>
      <c r="B205" s="4" t="s">
        <v>669</v>
      </c>
      <c r="C205" s="4" t="s">
        <v>390</v>
      </c>
      <c r="D205" s="5">
        <v>258391</v>
      </c>
      <c r="E205" s="5">
        <v>197293.55</v>
      </c>
      <c r="F205" s="5">
        <v>7705.01</v>
      </c>
      <c r="G205" s="5">
        <v>276186.53000000003</v>
      </c>
      <c r="H205" s="5">
        <v>276186.53000000003</v>
      </c>
      <c r="I205" s="5">
        <v>281161.53000000003</v>
      </c>
      <c r="J205" s="5">
        <v>4975</v>
      </c>
      <c r="K205" s="5">
        <v>98.230500000000006</v>
      </c>
      <c r="L205" s="5">
        <v>253818.771255</v>
      </c>
      <c r="M205" s="5">
        <v>258391</v>
      </c>
      <c r="N205" s="5">
        <v>-4572.2290000000003</v>
      </c>
      <c r="O205" s="5">
        <v>-8.8124000000000002</v>
      </c>
      <c r="P205" s="4"/>
      <c r="Q205" s="4" t="s">
        <v>420</v>
      </c>
      <c r="R205" s="4" t="s">
        <v>454</v>
      </c>
    </row>
    <row r="206" spans="1:18" x14ac:dyDescent="0.25">
      <c r="A206" s="4" t="s">
        <v>303</v>
      </c>
      <c r="B206" s="4" t="s">
        <v>670</v>
      </c>
      <c r="C206" s="4" t="s">
        <v>390</v>
      </c>
      <c r="D206" s="5">
        <v>390310</v>
      </c>
      <c r="E206" s="5">
        <v>278577.06</v>
      </c>
      <c r="F206" s="5">
        <v>129876.54</v>
      </c>
      <c r="G206" s="5">
        <v>0</v>
      </c>
      <c r="H206" s="5">
        <v>129876.54</v>
      </c>
      <c r="I206" s="5">
        <v>278577.06</v>
      </c>
      <c r="J206" s="5">
        <v>0</v>
      </c>
      <c r="K206" s="5">
        <v>0</v>
      </c>
      <c r="L206" s="5">
        <v>0</v>
      </c>
      <c r="M206" s="5">
        <v>50986</v>
      </c>
      <c r="N206" s="5">
        <v>-50986</v>
      </c>
      <c r="O206" s="5">
        <v>28.6267</v>
      </c>
      <c r="P206" s="4"/>
      <c r="Q206" s="4" t="s">
        <v>420</v>
      </c>
      <c r="R206" s="4" t="s">
        <v>476</v>
      </c>
    </row>
    <row r="207" spans="1:18" x14ac:dyDescent="0.25">
      <c r="A207" s="2" t="s">
        <v>95</v>
      </c>
      <c r="B207" s="2" t="s">
        <v>671</v>
      </c>
      <c r="C207" s="2" t="s">
        <v>390</v>
      </c>
      <c r="D207" s="3">
        <v>425195</v>
      </c>
      <c r="E207" s="3">
        <v>315937.43</v>
      </c>
      <c r="F207" s="3">
        <v>15392.24</v>
      </c>
      <c r="G207" s="3">
        <v>276560.42</v>
      </c>
      <c r="H207" s="3">
        <v>276560.42</v>
      </c>
      <c r="I207" s="3">
        <v>276560.42</v>
      </c>
      <c r="J207" s="3">
        <v>-39377.01</v>
      </c>
      <c r="K207" s="3">
        <v>100</v>
      </c>
      <c r="L207" s="3">
        <v>425195</v>
      </c>
      <c r="M207" s="3">
        <v>425195</v>
      </c>
      <c r="N207" s="3">
        <v>0</v>
      </c>
      <c r="O207" s="3">
        <v>34.956800000000001</v>
      </c>
      <c r="P207" s="2"/>
      <c r="Q207" s="2" t="s">
        <v>401</v>
      </c>
      <c r="R207" s="2" t="s">
        <v>447</v>
      </c>
    </row>
    <row r="208" spans="1:18" x14ac:dyDescent="0.25">
      <c r="A208" s="2" t="s">
        <v>211</v>
      </c>
      <c r="B208" s="2" t="s">
        <v>672</v>
      </c>
      <c r="C208" s="2" t="s">
        <v>390</v>
      </c>
      <c r="D208" s="3">
        <v>307585</v>
      </c>
      <c r="E208" s="3">
        <v>245030.85</v>
      </c>
      <c r="F208" s="3">
        <v>11298.57</v>
      </c>
      <c r="G208" s="3">
        <v>95947.09</v>
      </c>
      <c r="H208" s="3">
        <v>99635.59</v>
      </c>
      <c r="I208" s="3">
        <v>244567.67999999999</v>
      </c>
      <c r="J208" s="3">
        <v>-463.17</v>
      </c>
      <c r="K208" s="3">
        <v>39.231299999999997</v>
      </c>
      <c r="L208" s="3">
        <v>120669.594105</v>
      </c>
      <c r="M208" s="3">
        <v>242575</v>
      </c>
      <c r="N208" s="3">
        <v>-121905.406</v>
      </c>
      <c r="O208" s="3">
        <v>20.4877</v>
      </c>
      <c r="P208" s="2"/>
      <c r="Q208" s="2" t="s">
        <v>453</v>
      </c>
      <c r="R208" s="2" t="s">
        <v>454</v>
      </c>
    </row>
    <row r="209" spans="1:18" x14ac:dyDescent="0.25">
      <c r="A209" s="4" t="s">
        <v>302</v>
      </c>
      <c r="B209" s="4" t="s">
        <v>673</v>
      </c>
      <c r="C209" s="4" t="s">
        <v>390</v>
      </c>
      <c r="D209" s="5">
        <v>310968</v>
      </c>
      <c r="E209" s="5">
        <v>237265.94</v>
      </c>
      <c r="F209" s="5">
        <v>103968.93</v>
      </c>
      <c r="G209" s="5">
        <v>0</v>
      </c>
      <c r="H209" s="5">
        <v>103968.93</v>
      </c>
      <c r="I209" s="5">
        <v>237265.94</v>
      </c>
      <c r="J209" s="5">
        <v>0</v>
      </c>
      <c r="K209" s="5">
        <v>0</v>
      </c>
      <c r="L209" s="5">
        <v>0</v>
      </c>
      <c r="M209" s="5">
        <v>37625.4</v>
      </c>
      <c r="N209" s="5">
        <v>-37625.4</v>
      </c>
      <c r="O209" s="5">
        <v>23.700800000000001</v>
      </c>
      <c r="P209" s="4"/>
      <c r="Q209" s="4" t="s">
        <v>420</v>
      </c>
      <c r="R209" s="4" t="s">
        <v>476</v>
      </c>
    </row>
    <row r="210" spans="1:18" x14ac:dyDescent="0.25">
      <c r="A210" s="2" t="s">
        <v>178</v>
      </c>
      <c r="B210" s="2" t="s">
        <v>674</v>
      </c>
      <c r="C210" s="2" t="s">
        <v>390</v>
      </c>
      <c r="D210" s="3">
        <v>340755</v>
      </c>
      <c r="E210" s="3">
        <v>214774.7</v>
      </c>
      <c r="F210" s="3">
        <v>72937.3</v>
      </c>
      <c r="G210" s="3">
        <v>206633.25</v>
      </c>
      <c r="H210" s="3">
        <v>224885.58</v>
      </c>
      <c r="I210" s="3">
        <v>211361.56</v>
      </c>
      <c r="J210" s="3">
        <v>-13524.02</v>
      </c>
      <c r="K210" s="3">
        <v>97.762900000000002</v>
      </c>
      <c r="L210" s="3">
        <v>333131.96989499999</v>
      </c>
      <c r="M210" s="3">
        <v>340755</v>
      </c>
      <c r="N210" s="3">
        <v>-7623.03</v>
      </c>
      <c r="O210" s="3">
        <v>37.972499999999997</v>
      </c>
      <c r="P210" s="2" t="s">
        <v>519</v>
      </c>
      <c r="Q210" s="2" t="s">
        <v>401</v>
      </c>
      <c r="R210" s="2" t="s">
        <v>439</v>
      </c>
    </row>
    <row r="211" spans="1:18" x14ac:dyDescent="0.25">
      <c r="A211" s="2" t="s">
        <v>159</v>
      </c>
      <c r="B211" s="2" t="s">
        <v>675</v>
      </c>
      <c r="C211" s="2" t="s">
        <v>390</v>
      </c>
      <c r="D211" s="3">
        <v>324872</v>
      </c>
      <c r="E211" s="3">
        <v>220359.24</v>
      </c>
      <c r="F211" s="3">
        <v>59947.68</v>
      </c>
      <c r="G211" s="3">
        <v>205867.05</v>
      </c>
      <c r="H211" s="3">
        <v>206576.49</v>
      </c>
      <c r="I211" s="3">
        <v>211092.33</v>
      </c>
      <c r="J211" s="3">
        <v>-9266.91</v>
      </c>
      <c r="K211" s="3">
        <v>97.524600000000007</v>
      </c>
      <c r="L211" s="3">
        <v>316830.11851200002</v>
      </c>
      <c r="M211" s="3">
        <v>323103.5</v>
      </c>
      <c r="N211" s="3">
        <v>-6273.3810000000003</v>
      </c>
      <c r="O211" s="3">
        <v>35.0229</v>
      </c>
      <c r="P211" s="2" t="s">
        <v>519</v>
      </c>
      <c r="Q211" s="2" t="s">
        <v>401</v>
      </c>
      <c r="R211" s="2" t="s">
        <v>439</v>
      </c>
    </row>
    <row r="212" spans="1:18" x14ac:dyDescent="0.25">
      <c r="A212" s="4" t="s">
        <v>345</v>
      </c>
      <c r="B212" s="4" t="s">
        <v>676</v>
      </c>
      <c r="C212" s="4" t="s">
        <v>395</v>
      </c>
      <c r="D212" s="5">
        <v>280368</v>
      </c>
      <c r="E212" s="5">
        <v>210845.81</v>
      </c>
      <c r="F212" s="5">
        <v>675.43</v>
      </c>
      <c r="G212" s="5">
        <v>27194.66</v>
      </c>
      <c r="H212" s="5">
        <v>27870.09</v>
      </c>
      <c r="I212" s="5">
        <v>210845.81</v>
      </c>
      <c r="J212" s="5">
        <v>0</v>
      </c>
      <c r="K212" s="5">
        <v>12.8978</v>
      </c>
      <c r="L212" s="5">
        <v>36161.303904</v>
      </c>
      <c r="M212" s="5"/>
      <c r="N212" s="5">
        <v>36161.303999999996</v>
      </c>
      <c r="O212" s="5">
        <v>24.796700000000001</v>
      </c>
      <c r="P212" s="4"/>
      <c r="Q212" s="4" t="s">
        <v>634</v>
      </c>
      <c r="R212" s="4" t="s">
        <v>635</v>
      </c>
    </row>
    <row r="213" spans="1:18" x14ac:dyDescent="0.25">
      <c r="A213" s="4" t="s">
        <v>21</v>
      </c>
      <c r="B213" s="4" t="s">
        <v>677</v>
      </c>
      <c r="C213" s="4" t="s">
        <v>395</v>
      </c>
      <c r="D213" s="5">
        <v>1</v>
      </c>
      <c r="E213" s="5">
        <v>117368.89</v>
      </c>
      <c r="F213" s="5">
        <v>198342.33</v>
      </c>
      <c r="G213" s="5">
        <v>116378.7</v>
      </c>
      <c r="H213" s="5">
        <v>199117.68</v>
      </c>
      <c r="I213" s="5">
        <v>203149.8</v>
      </c>
      <c r="J213" s="5">
        <v>4032.12</v>
      </c>
      <c r="K213" s="5">
        <v>57.287100000000002</v>
      </c>
      <c r="L213" s="5">
        <v>0.57287100000000002</v>
      </c>
      <c r="M213" s="5"/>
      <c r="N213" s="5">
        <v>0.57299999999999995</v>
      </c>
      <c r="O213" s="5">
        <v>-20314880</v>
      </c>
      <c r="P213" s="4" t="s">
        <v>391</v>
      </c>
      <c r="Q213" s="4" t="s">
        <v>415</v>
      </c>
      <c r="R213" s="4" t="s">
        <v>646</v>
      </c>
    </row>
    <row r="214" spans="1:18" x14ac:dyDescent="0.25">
      <c r="A214" s="4" t="s">
        <v>297</v>
      </c>
      <c r="B214" s="4" t="s">
        <v>678</v>
      </c>
      <c r="C214" s="4" t="s">
        <v>390</v>
      </c>
      <c r="D214" s="5">
        <v>168020</v>
      </c>
      <c r="E214" s="5">
        <v>134591.20000000001</v>
      </c>
      <c r="F214" s="5">
        <v>0</v>
      </c>
      <c r="G214" s="5">
        <v>195293.78</v>
      </c>
      <c r="H214" s="5">
        <v>195293.78</v>
      </c>
      <c r="I214" s="5">
        <v>197591.2</v>
      </c>
      <c r="J214" s="5">
        <v>2297.42</v>
      </c>
      <c r="K214" s="5">
        <v>98.837199999999996</v>
      </c>
      <c r="L214" s="5">
        <v>166066.26344000001</v>
      </c>
      <c r="M214" s="5">
        <v>155819</v>
      </c>
      <c r="N214" s="5">
        <v>10247.263000000001</v>
      </c>
      <c r="O214" s="5">
        <v>-17.599799999999998</v>
      </c>
      <c r="P214" s="4"/>
      <c r="Q214" s="4" t="s">
        <v>453</v>
      </c>
      <c r="R214" s="4" t="s">
        <v>598</v>
      </c>
    </row>
    <row r="215" spans="1:18" x14ac:dyDescent="0.25">
      <c r="A215" s="4" t="s">
        <v>223</v>
      </c>
      <c r="B215" s="4" t="s">
        <v>679</v>
      </c>
      <c r="C215" s="4" t="s">
        <v>390</v>
      </c>
      <c r="D215" s="5">
        <v>261697</v>
      </c>
      <c r="E215" s="5">
        <v>191952.29</v>
      </c>
      <c r="F215" s="5">
        <v>33638.67</v>
      </c>
      <c r="G215" s="5">
        <v>5759.63</v>
      </c>
      <c r="H215" s="5">
        <v>38251.06</v>
      </c>
      <c r="I215" s="5">
        <v>192012.12</v>
      </c>
      <c r="J215" s="5">
        <v>59.83</v>
      </c>
      <c r="K215" s="5">
        <v>2.9996</v>
      </c>
      <c r="L215" s="5">
        <v>7849.8632120000002</v>
      </c>
      <c r="M215" s="5">
        <v>37915</v>
      </c>
      <c r="N215" s="5">
        <v>-30065.136999999999</v>
      </c>
      <c r="O215" s="5">
        <v>26.628</v>
      </c>
      <c r="P215" s="4" t="s">
        <v>436</v>
      </c>
      <c r="Q215" s="4" t="s">
        <v>405</v>
      </c>
      <c r="R215" s="4" t="s">
        <v>680</v>
      </c>
    </row>
    <row r="216" spans="1:18" x14ac:dyDescent="0.25">
      <c r="A216" s="4" t="s">
        <v>116</v>
      </c>
      <c r="B216" s="4" t="s">
        <v>681</v>
      </c>
      <c r="C216" s="4" t="s">
        <v>390</v>
      </c>
      <c r="D216" s="5">
        <v>268728.5</v>
      </c>
      <c r="E216" s="5">
        <v>186863.92</v>
      </c>
      <c r="F216" s="5">
        <v>3489.67</v>
      </c>
      <c r="G216" s="5">
        <v>140550.24</v>
      </c>
      <c r="H216" s="5">
        <v>141235.24</v>
      </c>
      <c r="I216" s="5">
        <v>186863.92</v>
      </c>
      <c r="J216" s="5">
        <v>0</v>
      </c>
      <c r="K216" s="5">
        <v>75.215199999999996</v>
      </c>
      <c r="L216" s="5">
        <v>202124.678732</v>
      </c>
      <c r="M216" s="5">
        <v>268728.5</v>
      </c>
      <c r="N216" s="5">
        <v>-66603.820999999996</v>
      </c>
      <c r="O216" s="5">
        <v>30.4636</v>
      </c>
      <c r="P216" s="4" t="s">
        <v>412</v>
      </c>
      <c r="Q216" s="4" t="s">
        <v>453</v>
      </c>
      <c r="R216" s="4" t="s">
        <v>406</v>
      </c>
    </row>
    <row r="217" spans="1:18" x14ac:dyDescent="0.25">
      <c r="A217" s="4" t="s">
        <v>333</v>
      </c>
      <c r="B217" s="4" t="s">
        <v>682</v>
      </c>
      <c r="C217" s="4" t="s">
        <v>390</v>
      </c>
      <c r="D217" s="5">
        <v>234352</v>
      </c>
      <c r="E217" s="5">
        <v>179838.92</v>
      </c>
      <c r="F217" s="5">
        <v>0</v>
      </c>
      <c r="G217" s="5">
        <v>0</v>
      </c>
      <c r="H217" s="5">
        <v>0</v>
      </c>
      <c r="I217" s="5">
        <v>179838.92</v>
      </c>
      <c r="J217" s="5">
        <v>0</v>
      </c>
      <c r="K217" s="5">
        <v>0</v>
      </c>
      <c r="L217" s="5">
        <v>0</v>
      </c>
      <c r="M217" s="5">
        <v>46870.400000000001</v>
      </c>
      <c r="N217" s="5">
        <v>-46870.400000000001</v>
      </c>
      <c r="O217" s="5">
        <v>23.261099999999999</v>
      </c>
      <c r="P217" s="4"/>
      <c r="Q217" s="4" t="s">
        <v>401</v>
      </c>
      <c r="R217" s="4" t="s">
        <v>426</v>
      </c>
    </row>
    <row r="218" spans="1:18" x14ac:dyDescent="0.25">
      <c r="A218" s="2" t="s">
        <v>290</v>
      </c>
      <c r="B218" s="2" t="s">
        <v>683</v>
      </c>
      <c r="C218" s="2" t="s">
        <v>390</v>
      </c>
      <c r="D218" s="3">
        <v>275794</v>
      </c>
      <c r="E218" s="3">
        <v>210178</v>
      </c>
      <c r="F218" s="3">
        <v>12825.21</v>
      </c>
      <c r="G218" s="3">
        <v>146614.75</v>
      </c>
      <c r="H218" s="3">
        <v>153031.14000000001</v>
      </c>
      <c r="I218" s="3">
        <v>146614.75</v>
      </c>
      <c r="J218" s="3">
        <v>-63563.25</v>
      </c>
      <c r="K218" s="3">
        <v>100</v>
      </c>
      <c r="L218" s="3">
        <v>275794</v>
      </c>
      <c r="M218" s="3">
        <v>275794</v>
      </c>
      <c r="N218" s="3">
        <v>0</v>
      </c>
      <c r="O218" s="3">
        <v>46.838999999999999</v>
      </c>
      <c r="P218" s="2"/>
      <c r="Q218" s="2" t="s">
        <v>420</v>
      </c>
      <c r="R218" s="2" t="s">
        <v>454</v>
      </c>
    </row>
    <row r="219" spans="1:18" x14ac:dyDescent="0.25">
      <c r="A219" s="4" t="s">
        <v>286</v>
      </c>
      <c r="B219" s="4" t="s">
        <v>684</v>
      </c>
      <c r="C219" s="4" t="s">
        <v>390</v>
      </c>
      <c r="D219" s="5">
        <v>161576</v>
      </c>
      <c r="E219" s="5">
        <v>126029</v>
      </c>
      <c r="F219" s="5">
        <v>0</v>
      </c>
      <c r="G219" s="5">
        <v>0</v>
      </c>
      <c r="H219" s="5">
        <v>0</v>
      </c>
      <c r="I219" s="5">
        <v>126029</v>
      </c>
      <c r="J219" s="5">
        <v>0</v>
      </c>
      <c r="K219" s="5">
        <v>0</v>
      </c>
      <c r="L219" s="5">
        <v>0</v>
      </c>
      <c r="M219" s="5">
        <v>134646.67000000001</v>
      </c>
      <c r="N219" s="5">
        <v>-134646.67000000001</v>
      </c>
      <c r="O219" s="5">
        <v>22.0001</v>
      </c>
      <c r="P219" s="4"/>
      <c r="Q219" s="4" t="s">
        <v>401</v>
      </c>
      <c r="R219" s="4" t="s">
        <v>402</v>
      </c>
    </row>
    <row r="220" spans="1:18" x14ac:dyDescent="0.25">
      <c r="A220" s="4" t="s">
        <v>7</v>
      </c>
      <c r="B220" s="4" t="s">
        <v>685</v>
      </c>
      <c r="C220" s="4" t="s">
        <v>390</v>
      </c>
      <c r="D220" s="5">
        <v>1</v>
      </c>
      <c r="E220" s="5">
        <v>119111.08</v>
      </c>
      <c r="F220" s="5">
        <v>15464.28</v>
      </c>
      <c r="G220" s="5">
        <v>15464.28</v>
      </c>
      <c r="H220" s="5">
        <v>15464.28</v>
      </c>
      <c r="I220" s="5">
        <v>119112.08</v>
      </c>
      <c r="J220" s="5">
        <v>1</v>
      </c>
      <c r="K220" s="5">
        <v>12.982900000000001</v>
      </c>
      <c r="L220" s="5">
        <v>0.129829</v>
      </c>
      <c r="M220" s="5"/>
      <c r="N220" s="5">
        <v>0.13</v>
      </c>
      <c r="O220" s="5">
        <v>-11911108</v>
      </c>
      <c r="P220" s="4" t="s">
        <v>463</v>
      </c>
      <c r="Q220" s="4" t="s">
        <v>453</v>
      </c>
      <c r="R220" s="4" t="s">
        <v>406</v>
      </c>
    </row>
    <row r="221" spans="1:18" x14ac:dyDescent="0.25">
      <c r="A221" s="2" t="s">
        <v>84</v>
      </c>
      <c r="B221" s="2" t="s">
        <v>686</v>
      </c>
      <c r="C221" s="2" t="s">
        <v>395</v>
      </c>
      <c r="D221" s="3">
        <v>132037</v>
      </c>
      <c r="E221" s="3">
        <v>102200</v>
      </c>
      <c r="F221" s="3">
        <v>92199.76</v>
      </c>
      <c r="G221" s="3">
        <v>92459.73</v>
      </c>
      <c r="H221" s="3">
        <v>92459.73</v>
      </c>
      <c r="I221" s="3">
        <v>92459.73</v>
      </c>
      <c r="J221" s="3">
        <v>-9740.27</v>
      </c>
      <c r="K221" s="3">
        <v>100</v>
      </c>
      <c r="L221" s="3">
        <v>132037</v>
      </c>
      <c r="M221" s="3">
        <v>132037</v>
      </c>
      <c r="N221" s="3">
        <v>0</v>
      </c>
      <c r="O221" s="3">
        <v>29.974299999999999</v>
      </c>
      <c r="P221" s="2" t="s">
        <v>630</v>
      </c>
      <c r="Q221" s="2" t="s">
        <v>392</v>
      </c>
      <c r="R221" s="2" t="s">
        <v>454</v>
      </c>
    </row>
    <row r="222" spans="1:18" x14ac:dyDescent="0.25">
      <c r="A222" s="2" t="s">
        <v>44</v>
      </c>
      <c r="B222" s="2" t="s">
        <v>687</v>
      </c>
      <c r="C222" s="2" t="s">
        <v>390</v>
      </c>
      <c r="D222" s="3">
        <v>123450</v>
      </c>
      <c r="E222" s="3">
        <v>1546429.01</v>
      </c>
      <c r="F222" s="3">
        <v>261106.47</v>
      </c>
      <c r="G222" s="3">
        <v>71193.539999999994</v>
      </c>
      <c r="H222" s="3">
        <v>249484.01</v>
      </c>
      <c r="I222" s="3">
        <v>71193.539999999994</v>
      </c>
      <c r="J222" s="3">
        <v>-1475235.47</v>
      </c>
      <c r="K222" s="3">
        <v>100</v>
      </c>
      <c r="L222" s="3">
        <v>123450</v>
      </c>
      <c r="M222" s="3">
        <v>123450</v>
      </c>
      <c r="N222" s="3">
        <v>0</v>
      </c>
      <c r="O222" s="3">
        <v>42.33</v>
      </c>
      <c r="P222" s="2"/>
      <c r="Q222" s="2" t="s">
        <v>420</v>
      </c>
      <c r="R222" s="2" t="s">
        <v>501</v>
      </c>
    </row>
    <row r="223" spans="1:18" x14ac:dyDescent="0.25">
      <c r="A223" s="4" t="s">
        <v>344</v>
      </c>
      <c r="B223" s="4" t="s">
        <v>688</v>
      </c>
      <c r="C223" s="4" t="s">
        <v>395</v>
      </c>
      <c r="D223" s="5">
        <v>29750</v>
      </c>
      <c r="E223" s="5">
        <v>23800</v>
      </c>
      <c r="F223" s="5">
        <v>809.44</v>
      </c>
      <c r="G223" s="5">
        <v>43510.67</v>
      </c>
      <c r="H223" s="5">
        <v>43510.67</v>
      </c>
      <c r="I223" s="5">
        <v>43510.67</v>
      </c>
      <c r="J223" s="5">
        <v>0</v>
      </c>
      <c r="K223" s="5">
        <v>100</v>
      </c>
      <c r="L223" s="5">
        <v>29750</v>
      </c>
      <c r="M223" s="5">
        <v>0</v>
      </c>
      <c r="N223" s="5">
        <v>29750</v>
      </c>
      <c r="O223" s="5">
        <v>-46.254300000000001</v>
      </c>
      <c r="P223" s="4"/>
      <c r="Q223" s="4" t="s">
        <v>689</v>
      </c>
      <c r="R223" s="4" t="s">
        <v>690</v>
      </c>
    </row>
    <row r="224" spans="1:18" x14ac:dyDescent="0.25">
      <c r="A224" s="4" t="s">
        <v>108</v>
      </c>
      <c r="B224" s="4" t="s">
        <v>691</v>
      </c>
      <c r="C224" s="4" t="s">
        <v>390</v>
      </c>
      <c r="D224" s="5">
        <v>53600</v>
      </c>
      <c r="E224" s="5">
        <v>42880</v>
      </c>
      <c r="F224" s="5">
        <v>0</v>
      </c>
      <c r="G224" s="5">
        <v>0</v>
      </c>
      <c r="H224" s="5">
        <v>0</v>
      </c>
      <c r="I224" s="5">
        <v>42880</v>
      </c>
      <c r="J224" s="5">
        <v>0</v>
      </c>
      <c r="K224" s="5">
        <v>0</v>
      </c>
      <c r="L224" s="5">
        <v>0</v>
      </c>
      <c r="M224" s="5"/>
      <c r="N224" s="5">
        <v>0</v>
      </c>
      <c r="O224" s="5">
        <v>20</v>
      </c>
      <c r="P224" s="4"/>
      <c r="Q224" s="4" t="s">
        <v>692</v>
      </c>
      <c r="R224" s="4" t="s">
        <v>693</v>
      </c>
    </row>
    <row r="225" spans="1:18" x14ac:dyDescent="0.25">
      <c r="A225" s="4" t="s">
        <v>359</v>
      </c>
      <c r="B225" s="4" t="s">
        <v>694</v>
      </c>
      <c r="C225" s="4" t="s">
        <v>390</v>
      </c>
      <c r="D225" s="5">
        <v>46788</v>
      </c>
      <c r="E225" s="5">
        <v>35164.410000000003</v>
      </c>
      <c r="F225" s="5">
        <v>0</v>
      </c>
      <c r="G225" s="5">
        <v>0</v>
      </c>
      <c r="H225" s="5">
        <v>0</v>
      </c>
      <c r="I225" s="5">
        <v>35164.410000000003</v>
      </c>
      <c r="J225" s="5">
        <v>0</v>
      </c>
      <c r="K225" s="5">
        <v>0</v>
      </c>
      <c r="L225" s="5">
        <v>0</v>
      </c>
      <c r="M225" s="5"/>
      <c r="N225" s="5">
        <v>0</v>
      </c>
      <c r="O225" s="5">
        <v>24.8431</v>
      </c>
      <c r="P225" s="4"/>
      <c r="Q225" s="4" t="s">
        <v>401</v>
      </c>
      <c r="R225" s="4" t="s">
        <v>426</v>
      </c>
    </row>
    <row r="226" spans="1:18" x14ac:dyDescent="0.25">
      <c r="A226" s="4" t="s">
        <v>184</v>
      </c>
      <c r="B226" s="4" t="s">
        <v>695</v>
      </c>
      <c r="C226" s="4" t="s">
        <v>395</v>
      </c>
      <c r="D226" s="5">
        <v>32070</v>
      </c>
      <c r="E226" s="5">
        <v>25656</v>
      </c>
      <c r="F226" s="5">
        <v>3250.6</v>
      </c>
      <c r="G226" s="5">
        <v>4950.3100000000004</v>
      </c>
      <c r="H226" s="5">
        <v>4950.3100000000004</v>
      </c>
      <c r="I226" s="5">
        <v>25656</v>
      </c>
      <c r="J226" s="5">
        <v>0</v>
      </c>
      <c r="K226" s="5">
        <v>19.294899999999998</v>
      </c>
      <c r="L226" s="5">
        <v>6187.8744299999998</v>
      </c>
      <c r="M226" s="5">
        <v>32070</v>
      </c>
      <c r="N226" s="5">
        <v>-25882.126</v>
      </c>
      <c r="O226" s="5">
        <v>20</v>
      </c>
      <c r="P226" s="4" t="s">
        <v>696</v>
      </c>
      <c r="Q226" s="4" t="s">
        <v>634</v>
      </c>
      <c r="R226" s="4" t="s">
        <v>697</v>
      </c>
    </row>
    <row r="227" spans="1:18" x14ac:dyDescent="0.25">
      <c r="A227" s="4" t="s">
        <v>31</v>
      </c>
      <c r="B227" s="4" t="s">
        <v>698</v>
      </c>
      <c r="C227" s="4" t="s">
        <v>390</v>
      </c>
      <c r="D227" s="5">
        <v>1</v>
      </c>
      <c r="E227" s="5">
        <v>25214</v>
      </c>
      <c r="F227" s="5">
        <v>8362.02</v>
      </c>
      <c r="G227" s="5">
        <v>8402.6</v>
      </c>
      <c r="H227" s="5">
        <v>8409.59</v>
      </c>
      <c r="I227" s="5">
        <v>25214</v>
      </c>
      <c r="J227" s="5">
        <v>0</v>
      </c>
      <c r="K227" s="5">
        <v>33.325099999999999</v>
      </c>
      <c r="L227" s="5">
        <v>0.33325100000000002</v>
      </c>
      <c r="M227" s="5"/>
      <c r="N227" s="5">
        <v>0.33300000000000002</v>
      </c>
      <c r="O227" s="5">
        <v>-2521300</v>
      </c>
      <c r="P227" s="4"/>
      <c r="Q227" s="4" t="s">
        <v>453</v>
      </c>
      <c r="R227" s="4" t="s">
        <v>456</v>
      </c>
    </row>
    <row r="228" spans="1:18" x14ac:dyDescent="0.25">
      <c r="A228" s="4" t="s">
        <v>294</v>
      </c>
      <c r="B228" s="4" t="s">
        <v>699</v>
      </c>
      <c r="C228" s="4" t="s">
        <v>390</v>
      </c>
      <c r="D228" s="5">
        <v>34530</v>
      </c>
      <c r="E228" s="5">
        <v>25020.58</v>
      </c>
      <c r="F228" s="5">
        <v>0</v>
      </c>
      <c r="G228" s="5">
        <v>0</v>
      </c>
      <c r="H228" s="5">
        <v>0</v>
      </c>
      <c r="I228" s="5">
        <v>25020.58</v>
      </c>
      <c r="J228" s="5">
        <v>0</v>
      </c>
      <c r="K228" s="5">
        <v>0</v>
      </c>
      <c r="L228" s="5">
        <v>0</v>
      </c>
      <c r="M228" s="5">
        <v>2546</v>
      </c>
      <c r="N228" s="5">
        <v>-2546</v>
      </c>
      <c r="O228" s="5">
        <v>27.5395</v>
      </c>
      <c r="P228" s="4"/>
      <c r="Q228" s="4" t="s">
        <v>453</v>
      </c>
      <c r="R228" s="4" t="s">
        <v>700</v>
      </c>
    </row>
    <row r="229" spans="1:18" x14ac:dyDescent="0.25">
      <c r="A229" s="4" t="s">
        <v>281</v>
      </c>
      <c r="B229" s="4" t="s">
        <v>701</v>
      </c>
      <c r="C229" s="4" t="s">
        <v>390</v>
      </c>
      <c r="D229" s="5">
        <v>24970</v>
      </c>
      <c r="E229" s="5">
        <v>0</v>
      </c>
      <c r="F229" s="5">
        <v>0</v>
      </c>
      <c r="G229" s="5">
        <v>3026.4</v>
      </c>
      <c r="H229" s="5">
        <v>3026.4</v>
      </c>
      <c r="I229" s="5">
        <v>19976</v>
      </c>
      <c r="J229" s="5">
        <v>16949.599999999999</v>
      </c>
      <c r="K229" s="5">
        <v>15.1501</v>
      </c>
      <c r="L229" s="5">
        <v>3782.9799699999999</v>
      </c>
      <c r="M229" s="5">
        <v>24970</v>
      </c>
      <c r="N229" s="5">
        <v>-21187.02</v>
      </c>
      <c r="O229" s="5">
        <v>20</v>
      </c>
      <c r="P229" s="4"/>
      <c r="Q229" s="4" t="s">
        <v>634</v>
      </c>
      <c r="R229" s="4" t="s">
        <v>702</v>
      </c>
    </row>
    <row r="230" spans="1:18" x14ac:dyDescent="0.25">
      <c r="A230" s="4" t="s">
        <v>330</v>
      </c>
      <c r="B230" s="4" t="s">
        <v>703</v>
      </c>
      <c r="C230" s="4" t="s">
        <v>390</v>
      </c>
      <c r="D230" s="5">
        <v>1</v>
      </c>
      <c r="E230" s="5">
        <v>0</v>
      </c>
      <c r="F230" s="5">
        <v>0</v>
      </c>
      <c r="G230" s="5">
        <v>18367.87</v>
      </c>
      <c r="H230" s="5">
        <v>18367.87</v>
      </c>
      <c r="I230" s="5">
        <v>18376.87</v>
      </c>
      <c r="J230" s="5">
        <v>9</v>
      </c>
      <c r="K230" s="5">
        <v>99.950999999999993</v>
      </c>
      <c r="L230" s="5">
        <v>0.99951000000000001</v>
      </c>
      <c r="M230" s="5"/>
      <c r="N230" s="5">
        <v>1</v>
      </c>
      <c r="O230" s="5">
        <v>-1837587</v>
      </c>
      <c r="P230" s="4"/>
      <c r="Q230" s="4" t="s">
        <v>420</v>
      </c>
      <c r="R230" s="4" t="s">
        <v>497</v>
      </c>
    </row>
    <row r="231" spans="1:18" x14ac:dyDescent="0.25">
      <c r="A231" s="2" t="s">
        <v>151</v>
      </c>
      <c r="B231" s="2" t="s">
        <v>704</v>
      </c>
      <c r="C231" s="2" t="s">
        <v>390</v>
      </c>
      <c r="D231" s="3">
        <v>1</v>
      </c>
      <c r="E231" s="3">
        <v>0</v>
      </c>
      <c r="F231" s="3">
        <v>0</v>
      </c>
      <c r="G231" s="3">
        <v>22136.799999999999</v>
      </c>
      <c r="H231" s="3">
        <v>22136.799999999999</v>
      </c>
      <c r="I231" s="3">
        <v>18198.29</v>
      </c>
      <c r="J231" s="3">
        <v>-3938.51</v>
      </c>
      <c r="K231" s="3">
        <v>121.6421</v>
      </c>
      <c r="L231" s="3">
        <v>1.216421</v>
      </c>
      <c r="M231" s="3"/>
      <c r="N231" s="3">
        <v>1.216</v>
      </c>
      <c r="O231" s="3">
        <v>-1819729</v>
      </c>
      <c r="P231" s="2"/>
      <c r="Q231" s="2" t="s">
        <v>392</v>
      </c>
      <c r="R231" s="2" t="s">
        <v>410</v>
      </c>
    </row>
    <row r="232" spans="1:18" x14ac:dyDescent="0.25">
      <c r="A232" s="4" t="s">
        <v>232</v>
      </c>
      <c r="B232" s="4" t="s">
        <v>705</v>
      </c>
      <c r="C232" s="4" t="s">
        <v>390</v>
      </c>
      <c r="D232" s="5">
        <v>9650</v>
      </c>
      <c r="E232" s="5">
        <v>13385.51</v>
      </c>
      <c r="F232" s="5">
        <v>13385.51</v>
      </c>
      <c r="G232" s="5">
        <v>16500.5</v>
      </c>
      <c r="H232" s="5">
        <v>16500.5</v>
      </c>
      <c r="I232" s="5">
        <v>16554.509999999998</v>
      </c>
      <c r="J232" s="5">
        <v>54.01</v>
      </c>
      <c r="K232" s="5">
        <v>99.673699999999997</v>
      </c>
      <c r="L232" s="5">
        <v>9618.5120499999994</v>
      </c>
      <c r="M232" s="5">
        <v>9650</v>
      </c>
      <c r="N232" s="5">
        <v>-31.488</v>
      </c>
      <c r="O232" s="5">
        <v>-71.549300000000002</v>
      </c>
      <c r="P232" s="4" t="s">
        <v>696</v>
      </c>
      <c r="Q232" s="4" t="s">
        <v>392</v>
      </c>
      <c r="R232" s="4" t="s">
        <v>454</v>
      </c>
    </row>
    <row r="233" spans="1:18" x14ac:dyDescent="0.25">
      <c r="A233" s="4" t="s">
        <v>350</v>
      </c>
      <c r="B233" s="4" t="s">
        <v>706</v>
      </c>
      <c r="C233" s="4" t="s">
        <v>395</v>
      </c>
      <c r="D233" s="5">
        <v>1</v>
      </c>
      <c r="E233" s="5">
        <v>0</v>
      </c>
      <c r="F233" s="5">
        <v>0</v>
      </c>
      <c r="G233" s="5">
        <v>15901.77</v>
      </c>
      <c r="H233" s="5">
        <v>15901.77</v>
      </c>
      <c r="I233" s="5">
        <v>15901.77</v>
      </c>
      <c r="J233" s="5">
        <v>0</v>
      </c>
      <c r="K233" s="5">
        <v>100</v>
      </c>
      <c r="L233" s="5">
        <v>1</v>
      </c>
      <c r="M233" s="5"/>
      <c r="N233" s="5">
        <v>1</v>
      </c>
      <c r="O233" s="5">
        <v>-1590077</v>
      </c>
      <c r="P233" s="4"/>
      <c r="Q233" s="4" t="s">
        <v>707</v>
      </c>
      <c r="R233" s="4" t="s">
        <v>410</v>
      </c>
    </row>
    <row r="234" spans="1:18" x14ac:dyDescent="0.25">
      <c r="A234" s="4" t="s">
        <v>331</v>
      </c>
      <c r="B234" s="4" t="s">
        <v>708</v>
      </c>
      <c r="C234" s="4" t="s">
        <v>390</v>
      </c>
      <c r="D234" s="5">
        <v>10500</v>
      </c>
      <c r="E234" s="5">
        <v>8400</v>
      </c>
      <c r="F234" s="5">
        <v>0</v>
      </c>
      <c r="G234" s="5">
        <v>15846.02</v>
      </c>
      <c r="H234" s="5">
        <v>15846.02</v>
      </c>
      <c r="I234" s="5">
        <v>15846.02</v>
      </c>
      <c r="J234" s="5">
        <v>0</v>
      </c>
      <c r="K234" s="5">
        <v>100</v>
      </c>
      <c r="L234" s="5">
        <v>10500</v>
      </c>
      <c r="M234" s="5">
        <v>10500</v>
      </c>
      <c r="N234" s="5">
        <v>0</v>
      </c>
      <c r="O234" s="5">
        <v>-50.914400000000001</v>
      </c>
      <c r="P234" s="4"/>
      <c r="Q234" s="4" t="s">
        <v>392</v>
      </c>
      <c r="R234" s="4" t="s">
        <v>555</v>
      </c>
    </row>
    <row r="235" spans="1:18" x14ac:dyDescent="0.25">
      <c r="A235" s="4" t="s">
        <v>317</v>
      </c>
      <c r="B235" s="4" t="s">
        <v>709</v>
      </c>
      <c r="C235" s="4" t="s">
        <v>390</v>
      </c>
      <c r="D235" s="5">
        <v>19100</v>
      </c>
      <c r="E235" s="5">
        <v>15280</v>
      </c>
      <c r="F235" s="5">
        <v>0</v>
      </c>
      <c r="G235" s="5">
        <v>3342.21</v>
      </c>
      <c r="H235" s="5">
        <v>3342.21</v>
      </c>
      <c r="I235" s="5">
        <v>15280</v>
      </c>
      <c r="J235" s="5">
        <v>0</v>
      </c>
      <c r="K235" s="5">
        <v>21.873100000000001</v>
      </c>
      <c r="L235" s="5">
        <v>4177.7620999999999</v>
      </c>
      <c r="M235" s="5"/>
      <c r="N235" s="5">
        <v>4177.7619999999997</v>
      </c>
      <c r="O235" s="5">
        <v>20</v>
      </c>
      <c r="P235" s="4"/>
      <c r="Q235" s="4" t="s">
        <v>453</v>
      </c>
      <c r="R235" s="4" t="s">
        <v>454</v>
      </c>
    </row>
    <row r="236" spans="1:18" x14ac:dyDescent="0.25">
      <c r="A236" s="4" t="s">
        <v>311</v>
      </c>
      <c r="B236" s="4" t="s">
        <v>710</v>
      </c>
      <c r="C236" s="4" t="s">
        <v>390</v>
      </c>
      <c r="D236" s="5">
        <v>1</v>
      </c>
      <c r="E236" s="5">
        <v>0</v>
      </c>
      <c r="F236" s="5">
        <v>0</v>
      </c>
      <c r="G236" s="5">
        <v>15034.33</v>
      </c>
      <c r="H236" s="5">
        <v>15034.33</v>
      </c>
      <c r="I236" s="5">
        <v>15034.33</v>
      </c>
      <c r="J236" s="5">
        <v>0</v>
      </c>
      <c r="K236" s="5">
        <v>100</v>
      </c>
      <c r="L236" s="5">
        <v>1</v>
      </c>
      <c r="M236" s="5"/>
      <c r="N236" s="5">
        <v>1</v>
      </c>
      <c r="O236" s="5">
        <v>-1503333</v>
      </c>
      <c r="P236" s="4"/>
      <c r="Q236" s="4" t="s">
        <v>392</v>
      </c>
      <c r="R236" s="4" t="s">
        <v>468</v>
      </c>
    </row>
    <row r="237" spans="1:18" x14ac:dyDescent="0.25">
      <c r="A237" s="4" t="s">
        <v>43</v>
      </c>
      <c r="B237" s="4" t="s">
        <v>711</v>
      </c>
      <c r="C237" s="4" t="s">
        <v>390</v>
      </c>
      <c r="D237" s="5">
        <v>1</v>
      </c>
      <c r="E237" s="5">
        <v>14971.05</v>
      </c>
      <c r="F237" s="5">
        <v>14971.05</v>
      </c>
      <c r="G237" s="5">
        <v>14971.05</v>
      </c>
      <c r="H237" s="5">
        <v>14971.05</v>
      </c>
      <c r="I237" s="5">
        <v>14971.05</v>
      </c>
      <c r="J237" s="5">
        <v>0</v>
      </c>
      <c r="K237" s="5">
        <v>100</v>
      </c>
      <c r="L237" s="5">
        <v>1</v>
      </c>
      <c r="M237" s="5"/>
      <c r="N237" s="5">
        <v>1</v>
      </c>
      <c r="O237" s="5">
        <v>-1497005</v>
      </c>
      <c r="P237" s="4" t="s">
        <v>696</v>
      </c>
      <c r="Q237" s="4" t="s">
        <v>423</v>
      </c>
      <c r="R237" s="4" t="s">
        <v>712</v>
      </c>
    </row>
    <row r="238" spans="1:18" x14ac:dyDescent="0.25">
      <c r="A238" s="4" t="s">
        <v>332</v>
      </c>
      <c r="B238" s="4" t="s">
        <v>713</v>
      </c>
      <c r="C238" s="4" t="s">
        <v>390</v>
      </c>
      <c r="D238" s="5">
        <v>16800</v>
      </c>
      <c r="E238" s="5">
        <v>13440</v>
      </c>
      <c r="F238" s="5">
        <v>0</v>
      </c>
      <c r="G238" s="5">
        <v>1220.51</v>
      </c>
      <c r="H238" s="5">
        <v>1220.51</v>
      </c>
      <c r="I238" s="5">
        <v>14660.51</v>
      </c>
      <c r="J238" s="5">
        <v>1220.51</v>
      </c>
      <c r="K238" s="5">
        <v>8.3251000000000008</v>
      </c>
      <c r="L238" s="5">
        <v>1398.6168</v>
      </c>
      <c r="M238" s="5">
        <v>3360</v>
      </c>
      <c r="N238" s="5">
        <v>-1961.383</v>
      </c>
      <c r="O238" s="5">
        <v>12.734999999999999</v>
      </c>
      <c r="P238" s="4"/>
      <c r="Q238" s="4" t="s">
        <v>392</v>
      </c>
      <c r="R238" s="4" t="s">
        <v>714</v>
      </c>
    </row>
    <row r="239" spans="1:18" x14ac:dyDescent="0.25">
      <c r="A239" s="4" t="s">
        <v>305</v>
      </c>
      <c r="B239" s="4" t="s">
        <v>715</v>
      </c>
      <c r="C239" s="4" t="s">
        <v>390</v>
      </c>
      <c r="D239" s="5">
        <v>16500</v>
      </c>
      <c r="E239" s="5">
        <v>13200</v>
      </c>
      <c r="F239" s="5">
        <v>0</v>
      </c>
      <c r="G239" s="5">
        <v>5086.46</v>
      </c>
      <c r="H239" s="5">
        <v>5086.46</v>
      </c>
      <c r="I239" s="5">
        <v>13200</v>
      </c>
      <c r="J239" s="5">
        <v>0</v>
      </c>
      <c r="K239" s="5">
        <v>38.533700000000003</v>
      </c>
      <c r="L239" s="5">
        <v>6358.0604999999996</v>
      </c>
      <c r="M239" s="5">
        <v>16500</v>
      </c>
      <c r="N239" s="5">
        <v>-10141.94</v>
      </c>
      <c r="O239" s="5">
        <v>20</v>
      </c>
      <c r="P239" s="4"/>
      <c r="Q239" s="4" t="s">
        <v>420</v>
      </c>
      <c r="R239" s="4" t="s">
        <v>716</v>
      </c>
    </row>
    <row r="240" spans="1:18" x14ac:dyDescent="0.25">
      <c r="A240" s="4" t="s">
        <v>306</v>
      </c>
      <c r="B240" s="4" t="s">
        <v>717</v>
      </c>
      <c r="C240" s="4" t="s">
        <v>390</v>
      </c>
      <c r="D240" s="5">
        <v>16500</v>
      </c>
      <c r="E240" s="5">
        <v>13200</v>
      </c>
      <c r="F240" s="5">
        <v>0</v>
      </c>
      <c r="G240" s="5">
        <v>4880.01</v>
      </c>
      <c r="H240" s="5">
        <v>4880.01</v>
      </c>
      <c r="I240" s="5">
        <v>13200</v>
      </c>
      <c r="J240" s="5">
        <v>0</v>
      </c>
      <c r="K240" s="5">
        <v>36.969700000000003</v>
      </c>
      <c r="L240" s="5">
        <v>6100.0005000000001</v>
      </c>
      <c r="M240" s="5">
        <v>16500</v>
      </c>
      <c r="N240" s="5">
        <v>-10400</v>
      </c>
      <c r="O240" s="5">
        <v>20</v>
      </c>
      <c r="P240" s="4"/>
      <c r="Q240" s="4" t="s">
        <v>420</v>
      </c>
      <c r="R240" s="4" t="s">
        <v>716</v>
      </c>
    </row>
    <row r="241" spans="1:18" x14ac:dyDescent="0.25">
      <c r="A241" s="4" t="s">
        <v>138</v>
      </c>
      <c r="B241" s="4" t="s">
        <v>718</v>
      </c>
      <c r="C241" s="4" t="s">
        <v>390</v>
      </c>
      <c r="D241" s="5">
        <v>1</v>
      </c>
      <c r="E241" s="5">
        <v>0</v>
      </c>
      <c r="F241" s="5">
        <v>783.75</v>
      </c>
      <c r="G241" s="5">
        <v>13126.48</v>
      </c>
      <c r="H241" s="5">
        <v>13126.48</v>
      </c>
      <c r="I241" s="5">
        <v>13126.48</v>
      </c>
      <c r="J241" s="5">
        <v>0</v>
      </c>
      <c r="K241" s="5">
        <v>100</v>
      </c>
      <c r="L241" s="5">
        <v>1</v>
      </c>
      <c r="M241" s="5"/>
      <c r="N241" s="5">
        <v>1</v>
      </c>
      <c r="O241" s="5">
        <v>-1312548</v>
      </c>
      <c r="P241" s="4"/>
      <c r="Q241" s="4" t="s">
        <v>420</v>
      </c>
      <c r="R241" s="4" t="s">
        <v>410</v>
      </c>
    </row>
    <row r="242" spans="1:18" x14ac:dyDescent="0.25">
      <c r="A242" s="4" t="s">
        <v>110</v>
      </c>
      <c r="B242" s="4" t="s">
        <v>719</v>
      </c>
      <c r="C242" s="4" t="s">
        <v>390</v>
      </c>
      <c r="D242" s="5">
        <v>5000</v>
      </c>
      <c r="E242" s="5">
        <v>4648.28</v>
      </c>
      <c r="F242" s="5">
        <v>4648.28</v>
      </c>
      <c r="G242" s="5">
        <v>12327.79</v>
      </c>
      <c r="H242" s="5">
        <v>12327.79</v>
      </c>
      <c r="I242" s="5">
        <v>12327.79</v>
      </c>
      <c r="J242" s="5">
        <v>0</v>
      </c>
      <c r="K242" s="5">
        <v>100</v>
      </c>
      <c r="L242" s="5">
        <v>5000</v>
      </c>
      <c r="M242" s="5">
        <v>5000</v>
      </c>
      <c r="N242" s="5">
        <v>0</v>
      </c>
      <c r="O242" s="5">
        <v>-146.5558</v>
      </c>
      <c r="P242" s="4" t="s">
        <v>696</v>
      </c>
      <c r="Q242" s="4" t="s">
        <v>401</v>
      </c>
      <c r="R242" s="4" t="s">
        <v>439</v>
      </c>
    </row>
    <row r="243" spans="1:18" x14ac:dyDescent="0.25">
      <c r="A243" s="4" t="s">
        <v>149</v>
      </c>
      <c r="B243" s="4" t="s">
        <v>720</v>
      </c>
      <c r="C243" s="4" t="s">
        <v>390</v>
      </c>
      <c r="D243" s="5">
        <v>15350</v>
      </c>
      <c r="E243" s="5">
        <v>12280</v>
      </c>
      <c r="F243" s="5">
        <v>5359.75</v>
      </c>
      <c r="G243" s="5">
        <v>6068.29</v>
      </c>
      <c r="H243" s="5">
        <v>6068.29</v>
      </c>
      <c r="I243" s="5">
        <v>12280</v>
      </c>
      <c r="J243" s="5">
        <v>0</v>
      </c>
      <c r="K243" s="5">
        <v>49.415999999999997</v>
      </c>
      <c r="L243" s="5">
        <v>7585.3559999999998</v>
      </c>
      <c r="M243" s="5">
        <v>15350</v>
      </c>
      <c r="N243" s="5">
        <v>-7764.6440000000002</v>
      </c>
      <c r="O243" s="5">
        <v>20</v>
      </c>
      <c r="P243" s="4" t="s">
        <v>696</v>
      </c>
      <c r="Q243" s="4" t="s">
        <v>401</v>
      </c>
      <c r="R243" s="4" t="s">
        <v>721</v>
      </c>
    </row>
    <row r="244" spans="1:18" x14ac:dyDescent="0.25">
      <c r="A244" s="4" t="s">
        <v>111</v>
      </c>
      <c r="B244" s="4" t="s">
        <v>722</v>
      </c>
      <c r="C244" s="4" t="s">
        <v>390</v>
      </c>
      <c r="D244" s="5">
        <v>15000</v>
      </c>
      <c r="E244" s="5">
        <v>12000</v>
      </c>
      <c r="F244" s="5">
        <v>0</v>
      </c>
      <c r="G244" s="5">
        <v>2946.74</v>
      </c>
      <c r="H244" s="5">
        <v>2946.74</v>
      </c>
      <c r="I244" s="5">
        <v>12000</v>
      </c>
      <c r="J244" s="5">
        <v>0</v>
      </c>
      <c r="K244" s="5">
        <v>24.556100000000001</v>
      </c>
      <c r="L244" s="5">
        <v>3683.415</v>
      </c>
      <c r="M244" s="5">
        <v>15000</v>
      </c>
      <c r="N244" s="5">
        <v>-11316.584999999999</v>
      </c>
      <c r="O244" s="5">
        <v>20</v>
      </c>
      <c r="P244" s="4"/>
      <c r="Q244" s="4" t="s">
        <v>401</v>
      </c>
      <c r="R244" s="4" t="s">
        <v>402</v>
      </c>
    </row>
    <row r="245" spans="1:18" x14ac:dyDescent="0.25">
      <c r="A245" s="4" t="s">
        <v>363</v>
      </c>
      <c r="B245" s="4" t="s">
        <v>723</v>
      </c>
      <c r="C245" s="4" t="s">
        <v>395</v>
      </c>
      <c r="D245" s="5">
        <v>1</v>
      </c>
      <c r="E245" s="5">
        <v>0</v>
      </c>
      <c r="F245" s="5">
        <v>0</v>
      </c>
      <c r="G245" s="5">
        <v>11634.63</v>
      </c>
      <c r="H245" s="5">
        <v>11634.63</v>
      </c>
      <c r="I245" s="5">
        <v>11634.63</v>
      </c>
      <c r="J245" s="5">
        <v>0</v>
      </c>
      <c r="K245" s="5">
        <v>100</v>
      </c>
      <c r="L245" s="5">
        <v>1</v>
      </c>
      <c r="M245" s="5"/>
      <c r="N245" s="5">
        <v>1</v>
      </c>
      <c r="O245" s="5">
        <v>-1163363</v>
      </c>
      <c r="P245" s="4"/>
      <c r="Q245" s="4" t="s">
        <v>634</v>
      </c>
      <c r="R245" s="4" t="s">
        <v>410</v>
      </c>
    </row>
    <row r="246" spans="1:18" x14ac:dyDescent="0.25">
      <c r="A246" s="4" t="s">
        <v>341</v>
      </c>
      <c r="B246" s="4" t="s">
        <v>724</v>
      </c>
      <c r="C246" s="4" t="s">
        <v>395</v>
      </c>
      <c r="D246" s="5">
        <v>10800</v>
      </c>
      <c r="E246" s="5">
        <v>1333.56</v>
      </c>
      <c r="F246" s="5">
        <v>1333.56</v>
      </c>
      <c r="G246" s="5">
        <v>10789.83</v>
      </c>
      <c r="H246" s="5">
        <v>10789.83</v>
      </c>
      <c r="I246" s="5">
        <v>11532.58</v>
      </c>
      <c r="J246" s="5">
        <v>742.75</v>
      </c>
      <c r="K246" s="5">
        <v>93.5595</v>
      </c>
      <c r="L246" s="5">
        <v>10104.425999999999</v>
      </c>
      <c r="M246" s="5">
        <v>10800</v>
      </c>
      <c r="N246" s="5">
        <v>-695.57399999999996</v>
      </c>
      <c r="O246" s="5">
        <v>-6.7831000000000001</v>
      </c>
      <c r="P246" s="4" t="s">
        <v>696</v>
      </c>
      <c r="Q246" s="4" t="s">
        <v>634</v>
      </c>
      <c r="R246" s="4" t="s">
        <v>635</v>
      </c>
    </row>
    <row r="247" spans="1:18" x14ac:dyDescent="0.25">
      <c r="A247" s="4" t="s">
        <v>259</v>
      </c>
      <c r="B247" s="4" t="s">
        <v>725</v>
      </c>
      <c r="C247" s="4" t="s">
        <v>390</v>
      </c>
      <c r="D247" s="5">
        <v>2900</v>
      </c>
      <c r="E247" s="5">
        <v>3121.41</v>
      </c>
      <c r="F247" s="5">
        <v>3121.41</v>
      </c>
      <c r="G247" s="5">
        <v>11331.38</v>
      </c>
      <c r="H247" s="5">
        <v>11331.38</v>
      </c>
      <c r="I247" s="5">
        <v>11331.41</v>
      </c>
      <c r="J247" s="5">
        <v>0.03</v>
      </c>
      <c r="K247" s="5">
        <v>99.999700000000004</v>
      </c>
      <c r="L247" s="5">
        <v>2899.9913000000001</v>
      </c>
      <c r="M247" s="5">
        <v>2900</v>
      </c>
      <c r="N247" s="5">
        <v>-8.9999999999999993E-3</v>
      </c>
      <c r="O247" s="5">
        <v>-290.73820000000001</v>
      </c>
      <c r="P247" s="4" t="s">
        <v>696</v>
      </c>
      <c r="Q247" s="4" t="s">
        <v>392</v>
      </c>
      <c r="R247" s="4" t="s">
        <v>468</v>
      </c>
    </row>
    <row r="248" spans="1:18" x14ac:dyDescent="0.25">
      <c r="A248" s="4" t="s">
        <v>261</v>
      </c>
      <c r="B248" s="4" t="s">
        <v>726</v>
      </c>
      <c r="C248" s="4" t="s">
        <v>390</v>
      </c>
      <c r="D248" s="5">
        <v>2900</v>
      </c>
      <c r="E248" s="5">
        <v>1432.68</v>
      </c>
      <c r="F248" s="5">
        <v>1432.68</v>
      </c>
      <c r="G248" s="5">
        <v>11180.68</v>
      </c>
      <c r="H248" s="5">
        <v>11180.68</v>
      </c>
      <c r="I248" s="5">
        <v>11180.68</v>
      </c>
      <c r="J248" s="5">
        <v>0</v>
      </c>
      <c r="K248" s="5">
        <v>100</v>
      </c>
      <c r="L248" s="5">
        <v>2900</v>
      </c>
      <c r="M248" s="5">
        <v>2900</v>
      </c>
      <c r="N248" s="5">
        <v>0</v>
      </c>
      <c r="O248" s="5">
        <v>-285.54059999999998</v>
      </c>
      <c r="P248" s="4" t="s">
        <v>696</v>
      </c>
      <c r="Q248" s="4" t="s">
        <v>392</v>
      </c>
      <c r="R248" s="4" t="s">
        <v>468</v>
      </c>
    </row>
    <row r="249" spans="1:18" x14ac:dyDescent="0.25">
      <c r="A249" s="4" t="s">
        <v>222</v>
      </c>
      <c r="B249" s="4" t="s">
        <v>727</v>
      </c>
      <c r="C249" s="4" t="s">
        <v>390</v>
      </c>
      <c r="D249" s="5">
        <v>1</v>
      </c>
      <c r="E249" s="5">
        <v>3485.65</v>
      </c>
      <c r="F249" s="5">
        <v>3485.65</v>
      </c>
      <c r="G249" s="5">
        <v>10750.49</v>
      </c>
      <c r="H249" s="5">
        <v>10750.49</v>
      </c>
      <c r="I249" s="5">
        <v>11085.49</v>
      </c>
      <c r="J249" s="5">
        <v>335</v>
      </c>
      <c r="K249" s="5">
        <v>96.977999999999994</v>
      </c>
      <c r="L249" s="5">
        <v>0.96977999999999998</v>
      </c>
      <c r="M249" s="5"/>
      <c r="N249" s="5">
        <v>0.97</v>
      </c>
      <c r="O249" s="5">
        <v>-1108449</v>
      </c>
      <c r="P249" s="4" t="s">
        <v>436</v>
      </c>
      <c r="Q249" s="4" t="s">
        <v>420</v>
      </c>
      <c r="R249" s="4" t="s">
        <v>406</v>
      </c>
    </row>
    <row r="250" spans="1:18" x14ac:dyDescent="0.25">
      <c r="A250" s="4" t="s">
        <v>235</v>
      </c>
      <c r="B250" s="4" t="s">
        <v>728</v>
      </c>
      <c r="C250" s="4" t="s">
        <v>390</v>
      </c>
      <c r="D250" s="5">
        <v>1</v>
      </c>
      <c r="E250" s="5">
        <v>7411.23</v>
      </c>
      <c r="F250" s="5">
        <v>7411.23</v>
      </c>
      <c r="G250" s="5">
        <v>11053.63</v>
      </c>
      <c r="H250" s="5">
        <v>11053.63</v>
      </c>
      <c r="I250" s="5">
        <v>11053.73</v>
      </c>
      <c r="J250" s="5">
        <v>0.1</v>
      </c>
      <c r="K250" s="5">
        <v>99.998999999999995</v>
      </c>
      <c r="L250" s="5">
        <v>0.99999000000000005</v>
      </c>
      <c r="M250" s="5"/>
      <c r="N250" s="5">
        <v>1</v>
      </c>
      <c r="O250" s="5">
        <v>-1105273</v>
      </c>
      <c r="P250" s="4" t="s">
        <v>696</v>
      </c>
      <c r="Q250" s="4" t="s">
        <v>453</v>
      </c>
      <c r="R250" s="4" t="s">
        <v>406</v>
      </c>
    </row>
    <row r="251" spans="1:18" x14ac:dyDescent="0.25">
      <c r="A251" s="4" t="s">
        <v>283</v>
      </c>
      <c r="B251" s="4" t="s">
        <v>729</v>
      </c>
      <c r="C251" s="4" t="s">
        <v>390</v>
      </c>
      <c r="D251" s="5">
        <v>7500</v>
      </c>
      <c r="E251" s="5">
        <v>6000</v>
      </c>
      <c r="F251" s="5">
        <v>0</v>
      </c>
      <c r="G251" s="5">
        <v>10964.15</v>
      </c>
      <c r="H251" s="5">
        <v>10964.15</v>
      </c>
      <c r="I251" s="5">
        <v>10964.15</v>
      </c>
      <c r="J251" s="5">
        <v>0</v>
      </c>
      <c r="K251" s="5">
        <v>100</v>
      </c>
      <c r="L251" s="5">
        <v>7500</v>
      </c>
      <c r="M251" s="5">
        <v>7500</v>
      </c>
      <c r="N251" s="5">
        <v>0</v>
      </c>
      <c r="O251" s="5">
        <v>-46.188600000000001</v>
      </c>
      <c r="P251" s="4"/>
      <c r="Q251" s="4" t="s">
        <v>401</v>
      </c>
      <c r="R251" s="4" t="s">
        <v>589</v>
      </c>
    </row>
    <row r="252" spans="1:18" x14ac:dyDescent="0.25">
      <c r="A252" s="4" t="s">
        <v>282</v>
      </c>
      <c r="B252" s="4" t="s">
        <v>730</v>
      </c>
      <c r="C252" s="4" t="s">
        <v>390</v>
      </c>
      <c r="D252" s="5">
        <v>1</v>
      </c>
      <c r="E252" s="5">
        <v>1</v>
      </c>
      <c r="F252" s="5">
        <v>0</v>
      </c>
      <c r="G252" s="5">
        <v>10806.56</v>
      </c>
      <c r="H252" s="5">
        <v>10806.56</v>
      </c>
      <c r="I252" s="5">
        <v>10806.56</v>
      </c>
      <c r="J252" s="5">
        <v>0</v>
      </c>
      <c r="K252" s="5">
        <v>100</v>
      </c>
      <c r="L252" s="5">
        <v>1</v>
      </c>
      <c r="M252" s="5"/>
      <c r="N252" s="5">
        <v>1</v>
      </c>
      <c r="O252" s="5">
        <v>-1080556</v>
      </c>
      <c r="P252" s="4"/>
      <c r="Q252" s="4" t="s">
        <v>420</v>
      </c>
      <c r="R252" s="4" t="s">
        <v>456</v>
      </c>
    </row>
    <row r="253" spans="1:18" x14ac:dyDescent="0.25">
      <c r="A253" s="4" t="s">
        <v>251</v>
      </c>
      <c r="B253" s="4" t="s">
        <v>731</v>
      </c>
      <c r="C253" s="4" t="s">
        <v>390</v>
      </c>
      <c r="D253" s="5">
        <v>13450</v>
      </c>
      <c r="E253" s="5">
        <v>10760</v>
      </c>
      <c r="F253" s="5">
        <v>0</v>
      </c>
      <c r="G253" s="5">
        <v>961.05</v>
      </c>
      <c r="H253" s="5">
        <v>961.05</v>
      </c>
      <c r="I253" s="5">
        <v>10760</v>
      </c>
      <c r="J253" s="5">
        <v>0</v>
      </c>
      <c r="K253" s="5">
        <v>8.9315999999999995</v>
      </c>
      <c r="L253" s="5">
        <v>1201.3001999999999</v>
      </c>
      <c r="M253" s="5">
        <v>13450</v>
      </c>
      <c r="N253" s="5">
        <v>-12248.7</v>
      </c>
      <c r="O253" s="5">
        <v>20</v>
      </c>
      <c r="P253" s="4"/>
      <c r="Q253" s="4" t="s">
        <v>420</v>
      </c>
      <c r="R253" s="4" t="s">
        <v>501</v>
      </c>
    </row>
    <row r="254" spans="1:18" x14ac:dyDescent="0.25">
      <c r="A254" s="4" t="s">
        <v>360</v>
      </c>
      <c r="B254" s="4" t="s">
        <v>732</v>
      </c>
      <c r="C254" s="4" t="s">
        <v>390</v>
      </c>
      <c r="D254" s="5">
        <v>13450</v>
      </c>
      <c r="E254" s="5">
        <v>10760</v>
      </c>
      <c r="F254" s="5">
        <v>0</v>
      </c>
      <c r="G254" s="5">
        <v>0</v>
      </c>
      <c r="H254" s="5">
        <v>0</v>
      </c>
      <c r="I254" s="5">
        <v>10760</v>
      </c>
      <c r="J254" s="5">
        <v>0</v>
      </c>
      <c r="K254" s="5">
        <v>0</v>
      </c>
      <c r="L254" s="5">
        <v>0</v>
      </c>
      <c r="M254" s="5"/>
      <c r="N254" s="5">
        <v>0</v>
      </c>
      <c r="O254" s="5">
        <v>20</v>
      </c>
      <c r="P254" s="4"/>
      <c r="Q254" s="4" t="s">
        <v>392</v>
      </c>
      <c r="R254" s="4" t="s">
        <v>454</v>
      </c>
    </row>
    <row r="255" spans="1:18" x14ac:dyDescent="0.25">
      <c r="A255" s="4" t="s">
        <v>361</v>
      </c>
      <c r="B255" s="4" t="s">
        <v>733</v>
      </c>
      <c r="C255" s="4" t="s">
        <v>390</v>
      </c>
      <c r="D255" s="5">
        <v>13450</v>
      </c>
      <c r="E255" s="5">
        <v>10760</v>
      </c>
      <c r="F255" s="5">
        <v>0</v>
      </c>
      <c r="G255" s="5">
        <v>0</v>
      </c>
      <c r="H255" s="5">
        <v>0</v>
      </c>
      <c r="I255" s="5">
        <v>10760</v>
      </c>
      <c r="J255" s="5">
        <v>0</v>
      </c>
      <c r="K255" s="5">
        <v>0</v>
      </c>
      <c r="L255" s="5">
        <v>0</v>
      </c>
      <c r="M255" s="5"/>
      <c r="N255" s="5">
        <v>0</v>
      </c>
      <c r="O255" s="5">
        <v>20</v>
      </c>
      <c r="P255" s="4"/>
      <c r="Q255" s="4" t="s">
        <v>392</v>
      </c>
      <c r="R255" s="4" t="s">
        <v>454</v>
      </c>
    </row>
    <row r="256" spans="1:18" x14ac:dyDescent="0.25">
      <c r="A256" s="2" t="s">
        <v>19</v>
      </c>
      <c r="B256" s="2" t="s">
        <v>734</v>
      </c>
      <c r="C256" s="2"/>
      <c r="D256" s="3">
        <v>1</v>
      </c>
      <c r="E256" s="3">
        <v>0</v>
      </c>
      <c r="F256" s="3">
        <v>0</v>
      </c>
      <c r="G256" s="3">
        <v>11459.02</v>
      </c>
      <c r="H256" s="3">
        <v>11459.02</v>
      </c>
      <c r="I256" s="3">
        <v>10658.02</v>
      </c>
      <c r="J256" s="3">
        <v>-801</v>
      </c>
      <c r="K256" s="3">
        <v>107.5154</v>
      </c>
      <c r="L256" s="3">
        <v>1.0751539999999999</v>
      </c>
      <c r="M256" s="3"/>
      <c r="N256" s="3">
        <v>1.075</v>
      </c>
      <c r="O256" s="3">
        <v>-1065702</v>
      </c>
      <c r="P256" s="2"/>
      <c r="Q256" s="2" t="s">
        <v>392</v>
      </c>
      <c r="R256" s="2" t="s">
        <v>456</v>
      </c>
    </row>
    <row r="257" spans="1:18" x14ac:dyDescent="0.25">
      <c r="A257" s="2" t="s">
        <v>312</v>
      </c>
      <c r="B257" s="2" t="s">
        <v>735</v>
      </c>
      <c r="C257" s="2" t="s">
        <v>390</v>
      </c>
      <c r="D257" s="3">
        <v>33003.5</v>
      </c>
      <c r="E257" s="3">
        <v>23579.25</v>
      </c>
      <c r="F257" s="3">
        <v>10830.63</v>
      </c>
      <c r="G257" s="3">
        <v>10422.27</v>
      </c>
      <c r="H257" s="3">
        <v>10422.27</v>
      </c>
      <c r="I257" s="3">
        <v>10422.27</v>
      </c>
      <c r="J257" s="3">
        <v>-13156.98</v>
      </c>
      <c r="K257" s="3">
        <v>100</v>
      </c>
      <c r="L257" s="3">
        <v>33003.5</v>
      </c>
      <c r="M257" s="3">
        <v>33003.5</v>
      </c>
      <c r="N257" s="3">
        <v>0</v>
      </c>
      <c r="O257" s="3">
        <v>68.420699999999997</v>
      </c>
      <c r="P257" s="2"/>
      <c r="Q257" s="2" t="s">
        <v>453</v>
      </c>
      <c r="R257" s="2" t="s">
        <v>598</v>
      </c>
    </row>
    <row r="258" spans="1:18" x14ac:dyDescent="0.25">
      <c r="A258" s="4" t="s">
        <v>272</v>
      </c>
      <c r="B258" s="4" t="s">
        <v>736</v>
      </c>
      <c r="C258" s="4" t="s">
        <v>390</v>
      </c>
      <c r="D258" s="5">
        <v>12500</v>
      </c>
      <c r="E258" s="5">
        <v>10000</v>
      </c>
      <c r="F258" s="5">
        <v>0</v>
      </c>
      <c r="G258" s="5">
        <v>3911.18</v>
      </c>
      <c r="H258" s="5">
        <v>3911.18</v>
      </c>
      <c r="I258" s="5">
        <v>10000</v>
      </c>
      <c r="J258" s="5">
        <v>0</v>
      </c>
      <c r="K258" s="5">
        <v>39.111800000000002</v>
      </c>
      <c r="L258" s="5">
        <v>4888.9750000000004</v>
      </c>
      <c r="M258" s="5">
        <v>12500</v>
      </c>
      <c r="N258" s="5">
        <v>-7611.0249999999996</v>
      </c>
      <c r="O258" s="5">
        <v>20</v>
      </c>
      <c r="P258" s="4"/>
      <c r="Q258" s="4" t="s">
        <v>392</v>
      </c>
      <c r="R258" s="4" t="s">
        <v>555</v>
      </c>
    </row>
    <row r="259" spans="1:18" x14ac:dyDescent="0.25">
      <c r="A259" s="4" t="s">
        <v>273</v>
      </c>
      <c r="B259" s="4" t="s">
        <v>737</v>
      </c>
      <c r="C259" s="4" t="s">
        <v>390</v>
      </c>
      <c r="D259" s="5">
        <v>12500</v>
      </c>
      <c r="E259" s="5">
        <v>10000</v>
      </c>
      <c r="F259" s="5">
        <v>0</v>
      </c>
      <c r="G259" s="5">
        <v>9485.93</v>
      </c>
      <c r="H259" s="5">
        <v>9485.93</v>
      </c>
      <c r="I259" s="5">
        <v>10000</v>
      </c>
      <c r="J259" s="5">
        <v>0</v>
      </c>
      <c r="K259" s="5">
        <v>94.859300000000005</v>
      </c>
      <c r="L259" s="5">
        <v>11857.4125</v>
      </c>
      <c r="M259" s="5">
        <v>12500</v>
      </c>
      <c r="N259" s="5">
        <v>-642.58799999999997</v>
      </c>
      <c r="O259" s="5">
        <v>20</v>
      </c>
      <c r="P259" s="4"/>
      <c r="Q259" s="4" t="s">
        <v>453</v>
      </c>
      <c r="R259" s="4" t="s">
        <v>454</v>
      </c>
    </row>
    <row r="260" spans="1:18" x14ac:dyDescent="0.25">
      <c r="A260" s="4" t="s">
        <v>296</v>
      </c>
      <c r="B260" s="4" t="s">
        <v>738</v>
      </c>
      <c r="C260" s="4" t="s">
        <v>390</v>
      </c>
      <c r="D260" s="5">
        <v>12500</v>
      </c>
      <c r="E260" s="5">
        <v>10000</v>
      </c>
      <c r="F260" s="5">
        <v>0</v>
      </c>
      <c r="G260" s="5">
        <v>0</v>
      </c>
      <c r="H260" s="5">
        <v>0</v>
      </c>
      <c r="I260" s="5">
        <v>10000</v>
      </c>
      <c r="J260" s="5">
        <v>0</v>
      </c>
      <c r="K260" s="5">
        <v>0</v>
      </c>
      <c r="L260" s="5">
        <v>0</v>
      </c>
      <c r="M260" s="5"/>
      <c r="N260" s="5">
        <v>0</v>
      </c>
      <c r="O260" s="5">
        <v>20</v>
      </c>
      <c r="P260" s="4"/>
      <c r="Q260" s="4" t="s">
        <v>420</v>
      </c>
      <c r="R260" s="4" t="s">
        <v>716</v>
      </c>
    </row>
    <row r="261" spans="1:18" x14ac:dyDescent="0.25">
      <c r="A261" s="4" t="s">
        <v>123</v>
      </c>
      <c r="B261" s="4" t="s">
        <v>739</v>
      </c>
      <c r="C261" s="4" t="s">
        <v>390</v>
      </c>
      <c r="D261" s="5">
        <v>12200</v>
      </c>
      <c r="E261" s="5">
        <v>9760</v>
      </c>
      <c r="F261" s="5">
        <v>2886.8</v>
      </c>
      <c r="G261" s="5">
        <v>3891.23</v>
      </c>
      <c r="H261" s="5">
        <v>3891.23</v>
      </c>
      <c r="I261" s="5">
        <v>9760</v>
      </c>
      <c r="J261" s="5">
        <v>0</v>
      </c>
      <c r="K261" s="5">
        <v>39.869100000000003</v>
      </c>
      <c r="L261" s="5">
        <v>4864.0302000000001</v>
      </c>
      <c r="M261" s="5">
        <v>12200</v>
      </c>
      <c r="N261" s="5">
        <v>-7335.97</v>
      </c>
      <c r="O261" s="5">
        <v>20</v>
      </c>
      <c r="P261" s="4" t="s">
        <v>696</v>
      </c>
      <c r="Q261" s="4" t="s">
        <v>420</v>
      </c>
      <c r="R261" s="4" t="s">
        <v>542</v>
      </c>
    </row>
    <row r="262" spans="1:18" x14ac:dyDescent="0.25">
      <c r="A262" s="4" t="s">
        <v>347</v>
      </c>
      <c r="B262" s="4" t="s">
        <v>740</v>
      </c>
      <c r="C262" s="4" t="s">
        <v>395</v>
      </c>
      <c r="D262" s="5">
        <v>9500</v>
      </c>
      <c r="E262" s="5">
        <v>7600</v>
      </c>
      <c r="F262" s="5">
        <v>0</v>
      </c>
      <c r="G262" s="5">
        <v>9139.76</v>
      </c>
      <c r="H262" s="5">
        <v>9139.76</v>
      </c>
      <c r="I262" s="5">
        <v>9438.66</v>
      </c>
      <c r="J262" s="5">
        <v>298.89999999999998</v>
      </c>
      <c r="K262" s="5">
        <v>96.833200000000005</v>
      </c>
      <c r="L262" s="5">
        <v>9199.1540000000005</v>
      </c>
      <c r="M262" s="5">
        <v>9500</v>
      </c>
      <c r="N262" s="5">
        <v>-300.846</v>
      </c>
      <c r="O262" s="5">
        <v>0.64559999999999995</v>
      </c>
      <c r="P262" s="4"/>
      <c r="Q262" s="4" t="s">
        <v>420</v>
      </c>
      <c r="R262" s="4" t="s">
        <v>741</v>
      </c>
    </row>
    <row r="263" spans="1:18" x14ac:dyDescent="0.25">
      <c r="A263" s="4" t="s">
        <v>270</v>
      </c>
      <c r="B263" s="4" t="s">
        <v>742</v>
      </c>
      <c r="C263" s="4" t="s">
        <v>390</v>
      </c>
      <c r="D263" s="5">
        <v>11750</v>
      </c>
      <c r="E263" s="5">
        <v>9400</v>
      </c>
      <c r="F263" s="5">
        <v>783.75</v>
      </c>
      <c r="G263" s="5">
        <v>8731.2199999999993</v>
      </c>
      <c r="H263" s="5">
        <v>8731.2199999999993</v>
      </c>
      <c r="I263" s="5">
        <v>9400</v>
      </c>
      <c r="J263" s="5">
        <v>0</v>
      </c>
      <c r="K263" s="5">
        <v>92.885300000000001</v>
      </c>
      <c r="L263" s="5">
        <v>10914.02275</v>
      </c>
      <c r="M263" s="5">
        <v>11750</v>
      </c>
      <c r="N263" s="5">
        <v>-835.97699999999998</v>
      </c>
      <c r="O263" s="5">
        <v>20</v>
      </c>
      <c r="P263" s="4"/>
      <c r="Q263" s="4" t="s">
        <v>420</v>
      </c>
      <c r="R263" s="4" t="s">
        <v>476</v>
      </c>
    </row>
    <row r="264" spans="1:18" x14ac:dyDescent="0.25">
      <c r="A264" s="4" t="s">
        <v>295</v>
      </c>
      <c r="B264" s="4" t="s">
        <v>743</v>
      </c>
      <c r="C264" s="4" t="s">
        <v>390</v>
      </c>
      <c r="D264" s="5">
        <v>11750</v>
      </c>
      <c r="E264" s="5">
        <v>9400</v>
      </c>
      <c r="F264" s="5">
        <v>0</v>
      </c>
      <c r="G264" s="5">
        <v>2552.5</v>
      </c>
      <c r="H264" s="5">
        <v>2552.5</v>
      </c>
      <c r="I264" s="5">
        <v>9400</v>
      </c>
      <c r="J264" s="5">
        <v>0</v>
      </c>
      <c r="K264" s="5">
        <v>27.154199999999999</v>
      </c>
      <c r="L264" s="5">
        <v>3190.6185</v>
      </c>
      <c r="M264" s="5">
        <v>11750</v>
      </c>
      <c r="N264" s="5">
        <v>-8559.3819999999996</v>
      </c>
      <c r="O264" s="5">
        <v>20</v>
      </c>
      <c r="P264" s="4"/>
      <c r="Q264" s="4" t="s">
        <v>634</v>
      </c>
      <c r="R264" s="4" t="s">
        <v>643</v>
      </c>
    </row>
    <row r="265" spans="1:18" x14ac:dyDescent="0.25">
      <c r="A265" s="4" t="s">
        <v>275</v>
      </c>
      <c r="B265" s="4" t="s">
        <v>744</v>
      </c>
      <c r="C265" s="4" t="s">
        <v>390</v>
      </c>
      <c r="D265" s="5">
        <v>11550</v>
      </c>
      <c r="E265" s="5">
        <v>9240</v>
      </c>
      <c r="F265" s="5">
        <v>0</v>
      </c>
      <c r="G265" s="5">
        <v>7185.94</v>
      </c>
      <c r="H265" s="5">
        <v>7185.94</v>
      </c>
      <c r="I265" s="5">
        <v>9240</v>
      </c>
      <c r="J265" s="5">
        <v>0</v>
      </c>
      <c r="K265" s="5">
        <v>77.769900000000007</v>
      </c>
      <c r="L265" s="5">
        <v>8982.4234500000002</v>
      </c>
      <c r="M265" s="5">
        <v>11550</v>
      </c>
      <c r="N265" s="5">
        <v>-2567.5770000000002</v>
      </c>
      <c r="O265" s="5">
        <v>20</v>
      </c>
      <c r="P265" s="4"/>
      <c r="Q265" s="4" t="s">
        <v>392</v>
      </c>
      <c r="R265" s="4" t="s">
        <v>454</v>
      </c>
    </row>
    <row r="266" spans="1:18" x14ac:dyDescent="0.25">
      <c r="A266" s="4" t="s">
        <v>276</v>
      </c>
      <c r="B266" s="4" t="s">
        <v>745</v>
      </c>
      <c r="C266" s="4" t="s">
        <v>390</v>
      </c>
      <c r="D266" s="5">
        <v>11550</v>
      </c>
      <c r="E266" s="5">
        <v>9240</v>
      </c>
      <c r="F266" s="5">
        <v>0</v>
      </c>
      <c r="G266" s="5">
        <v>2089.0700000000002</v>
      </c>
      <c r="H266" s="5">
        <v>2089.0700000000002</v>
      </c>
      <c r="I266" s="5">
        <v>9240</v>
      </c>
      <c r="J266" s="5">
        <v>0</v>
      </c>
      <c r="K266" s="5">
        <v>22.608899999999998</v>
      </c>
      <c r="L266" s="5">
        <v>2611.3279499999999</v>
      </c>
      <c r="M266" s="5">
        <v>11550</v>
      </c>
      <c r="N266" s="5">
        <v>-8938.6720000000005</v>
      </c>
      <c r="O266" s="5">
        <v>20</v>
      </c>
      <c r="P266" s="4"/>
      <c r="Q266" s="4" t="s">
        <v>392</v>
      </c>
      <c r="R266" s="4" t="s">
        <v>454</v>
      </c>
    </row>
    <row r="267" spans="1:18" x14ac:dyDescent="0.25">
      <c r="A267" s="4" t="s">
        <v>307</v>
      </c>
      <c r="B267" s="4" t="s">
        <v>746</v>
      </c>
      <c r="C267" s="4" t="s">
        <v>390</v>
      </c>
      <c r="D267" s="5">
        <v>11550</v>
      </c>
      <c r="E267" s="5">
        <v>9240</v>
      </c>
      <c r="F267" s="5">
        <v>0</v>
      </c>
      <c r="G267" s="5">
        <v>5891.49</v>
      </c>
      <c r="H267" s="5">
        <v>5891.49</v>
      </c>
      <c r="I267" s="5">
        <v>9240</v>
      </c>
      <c r="J267" s="5">
        <v>0</v>
      </c>
      <c r="K267" s="5">
        <v>63.7607</v>
      </c>
      <c r="L267" s="5">
        <v>7364.36085</v>
      </c>
      <c r="M267" s="5">
        <v>11550</v>
      </c>
      <c r="N267" s="5">
        <v>-4185.6390000000001</v>
      </c>
      <c r="O267" s="5">
        <v>20</v>
      </c>
      <c r="P267" s="4"/>
      <c r="Q267" s="4" t="s">
        <v>420</v>
      </c>
      <c r="R267" s="4" t="s">
        <v>716</v>
      </c>
    </row>
    <row r="268" spans="1:18" x14ac:dyDescent="0.25">
      <c r="A268" s="4" t="s">
        <v>353</v>
      </c>
      <c r="B268" s="4" t="s">
        <v>747</v>
      </c>
      <c r="C268" s="4" t="s">
        <v>390</v>
      </c>
      <c r="D268" s="5">
        <v>11550</v>
      </c>
      <c r="E268" s="5">
        <v>9240</v>
      </c>
      <c r="F268" s="5">
        <v>0</v>
      </c>
      <c r="G268" s="5">
        <v>6546.81</v>
      </c>
      <c r="H268" s="5">
        <v>6546.81</v>
      </c>
      <c r="I268" s="5">
        <v>9240</v>
      </c>
      <c r="J268" s="5">
        <v>0</v>
      </c>
      <c r="K268" s="5">
        <v>70.852900000000005</v>
      </c>
      <c r="L268" s="5">
        <v>8183.5099499999997</v>
      </c>
      <c r="M268" s="5">
        <v>11550</v>
      </c>
      <c r="N268" s="5">
        <v>-3366.49</v>
      </c>
      <c r="O268" s="5">
        <v>20</v>
      </c>
      <c r="P268" s="4"/>
      <c r="Q268" s="4" t="s">
        <v>392</v>
      </c>
      <c r="R268" s="4" t="s">
        <v>454</v>
      </c>
    </row>
    <row r="269" spans="1:18" x14ac:dyDescent="0.25">
      <c r="A269" s="4" t="s">
        <v>369</v>
      </c>
      <c r="B269" s="4" t="s">
        <v>748</v>
      </c>
      <c r="C269" s="4" t="s">
        <v>395</v>
      </c>
      <c r="D269" s="5">
        <v>11550</v>
      </c>
      <c r="E269" s="5">
        <v>9240</v>
      </c>
      <c r="F269" s="5">
        <v>0</v>
      </c>
      <c r="G269" s="5">
        <v>504.98</v>
      </c>
      <c r="H269" s="5">
        <v>504.98</v>
      </c>
      <c r="I269" s="5">
        <v>9240</v>
      </c>
      <c r="J269" s="5">
        <v>0</v>
      </c>
      <c r="K269" s="5">
        <v>5.4650999999999996</v>
      </c>
      <c r="L269" s="5">
        <v>631.21905000000004</v>
      </c>
      <c r="M269" s="5"/>
      <c r="N269" s="5">
        <v>631.21900000000005</v>
      </c>
      <c r="O269" s="5">
        <v>20</v>
      </c>
      <c r="P269" s="4"/>
      <c r="Q269" s="4" t="s">
        <v>420</v>
      </c>
      <c r="R269" s="4" t="s">
        <v>749</v>
      </c>
    </row>
    <row r="270" spans="1:18" x14ac:dyDescent="0.25">
      <c r="A270" s="4" t="s">
        <v>354</v>
      </c>
      <c r="B270" s="4" t="s">
        <v>750</v>
      </c>
      <c r="C270" s="4" t="s">
        <v>390</v>
      </c>
      <c r="D270" s="5">
        <v>8700</v>
      </c>
      <c r="E270" s="5">
        <v>6960</v>
      </c>
      <c r="F270" s="5">
        <v>0</v>
      </c>
      <c r="G270" s="5">
        <v>9208.8700000000008</v>
      </c>
      <c r="H270" s="5">
        <v>9208.8700000000008</v>
      </c>
      <c r="I270" s="5">
        <v>9208.8700000000008</v>
      </c>
      <c r="J270" s="5">
        <v>0</v>
      </c>
      <c r="K270" s="5">
        <v>100</v>
      </c>
      <c r="L270" s="5">
        <v>8700</v>
      </c>
      <c r="M270" s="5">
        <v>8700</v>
      </c>
      <c r="N270" s="5">
        <v>0</v>
      </c>
      <c r="O270" s="5">
        <v>-5.8490000000000002</v>
      </c>
      <c r="P270" s="4"/>
      <c r="Q270" s="4" t="s">
        <v>392</v>
      </c>
      <c r="R270" s="4" t="s">
        <v>603</v>
      </c>
    </row>
    <row r="271" spans="1:18" x14ac:dyDescent="0.25">
      <c r="A271" s="4" t="s">
        <v>142</v>
      </c>
      <c r="B271" s="4" t="s">
        <v>751</v>
      </c>
      <c r="C271" s="4" t="s">
        <v>390</v>
      </c>
      <c r="D271" s="5">
        <v>11500</v>
      </c>
      <c r="E271" s="5">
        <v>9200</v>
      </c>
      <c r="F271" s="5">
        <v>1749</v>
      </c>
      <c r="G271" s="5">
        <v>7495.4</v>
      </c>
      <c r="H271" s="5">
        <v>7495.4</v>
      </c>
      <c r="I271" s="5">
        <v>9200</v>
      </c>
      <c r="J271" s="5">
        <v>0</v>
      </c>
      <c r="K271" s="5">
        <v>81.471699999999998</v>
      </c>
      <c r="L271" s="5">
        <v>9369.2455000000009</v>
      </c>
      <c r="M271" s="5">
        <v>11500</v>
      </c>
      <c r="N271" s="5">
        <v>-2130.7550000000001</v>
      </c>
      <c r="O271" s="5">
        <v>20</v>
      </c>
      <c r="P271" s="4" t="s">
        <v>696</v>
      </c>
      <c r="Q271" s="4" t="s">
        <v>420</v>
      </c>
      <c r="R271" s="4" t="s">
        <v>716</v>
      </c>
    </row>
    <row r="272" spans="1:18" x14ac:dyDescent="0.25">
      <c r="A272" s="2" t="s">
        <v>104</v>
      </c>
      <c r="B272" s="2" t="s">
        <v>752</v>
      </c>
      <c r="C272" s="2" t="s">
        <v>390</v>
      </c>
      <c r="D272" s="3">
        <v>1</v>
      </c>
      <c r="E272" s="3">
        <v>0</v>
      </c>
      <c r="F272" s="3">
        <v>0</v>
      </c>
      <c r="G272" s="3">
        <v>9311.89</v>
      </c>
      <c r="H272" s="3">
        <v>9311.89</v>
      </c>
      <c r="I272" s="3">
        <v>9171.2800000000007</v>
      </c>
      <c r="J272" s="3">
        <v>-140.61000000000001</v>
      </c>
      <c r="K272" s="3">
        <v>101.5331</v>
      </c>
      <c r="L272" s="3">
        <v>1.015331</v>
      </c>
      <c r="M272" s="3"/>
      <c r="N272" s="3">
        <v>1.0149999999999999</v>
      </c>
      <c r="O272" s="3">
        <v>-917028</v>
      </c>
      <c r="P272" s="2"/>
      <c r="Q272" s="2" t="s">
        <v>420</v>
      </c>
      <c r="R272" s="2" t="s">
        <v>410</v>
      </c>
    </row>
    <row r="273" spans="1:18" x14ac:dyDescent="0.25">
      <c r="A273" s="4" t="s">
        <v>260</v>
      </c>
      <c r="B273" s="4" t="s">
        <v>753</v>
      </c>
      <c r="C273" s="4" t="s">
        <v>390</v>
      </c>
      <c r="D273" s="5">
        <v>2900</v>
      </c>
      <c r="E273" s="5">
        <v>1432.63</v>
      </c>
      <c r="F273" s="5">
        <v>1432.63</v>
      </c>
      <c r="G273" s="5">
        <v>8871.6299999999992</v>
      </c>
      <c r="H273" s="5">
        <v>8871.6299999999992</v>
      </c>
      <c r="I273" s="5">
        <v>8871.6299999999992</v>
      </c>
      <c r="J273" s="5">
        <v>0</v>
      </c>
      <c r="K273" s="5">
        <v>100</v>
      </c>
      <c r="L273" s="5">
        <v>2900</v>
      </c>
      <c r="M273" s="5">
        <v>2900</v>
      </c>
      <c r="N273" s="5">
        <v>0</v>
      </c>
      <c r="O273" s="5">
        <v>-205.91820000000001</v>
      </c>
      <c r="P273" s="4" t="s">
        <v>696</v>
      </c>
      <c r="Q273" s="4" t="s">
        <v>392</v>
      </c>
      <c r="R273" s="4" t="s">
        <v>468</v>
      </c>
    </row>
    <row r="274" spans="1:18" x14ac:dyDescent="0.25">
      <c r="A274" s="4" t="s">
        <v>229</v>
      </c>
      <c r="B274" s="4" t="s">
        <v>754</v>
      </c>
      <c r="C274" s="4" t="s">
        <v>390</v>
      </c>
      <c r="D274" s="5">
        <v>10800</v>
      </c>
      <c r="E274" s="5">
        <v>8640</v>
      </c>
      <c r="F274" s="5">
        <v>0</v>
      </c>
      <c r="G274" s="5">
        <v>7025.23</v>
      </c>
      <c r="H274" s="5">
        <v>7025.23</v>
      </c>
      <c r="I274" s="5">
        <v>8640</v>
      </c>
      <c r="J274" s="5">
        <v>0</v>
      </c>
      <c r="K274" s="5">
        <v>81.310500000000005</v>
      </c>
      <c r="L274" s="5">
        <v>8781.5339999999997</v>
      </c>
      <c r="M274" s="5">
        <v>10800</v>
      </c>
      <c r="N274" s="5">
        <v>-2018.4659999999999</v>
      </c>
      <c r="O274" s="5">
        <v>20</v>
      </c>
      <c r="P274" s="4" t="s">
        <v>696</v>
      </c>
      <c r="Q274" s="4" t="s">
        <v>420</v>
      </c>
      <c r="R274" s="4" t="s">
        <v>716</v>
      </c>
    </row>
    <row r="275" spans="1:18" x14ac:dyDescent="0.25">
      <c r="A275" s="4" t="s">
        <v>269</v>
      </c>
      <c r="B275" s="4" t="s">
        <v>755</v>
      </c>
      <c r="C275" s="4" t="s">
        <v>390</v>
      </c>
      <c r="D275" s="5">
        <v>10800</v>
      </c>
      <c r="E275" s="5">
        <v>8640</v>
      </c>
      <c r="F275" s="5">
        <v>0</v>
      </c>
      <c r="G275" s="5">
        <v>5794.97</v>
      </c>
      <c r="H275" s="5">
        <v>5794.97</v>
      </c>
      <c r="I275" s="5">
        <v>8640</v>
      </c>
      <c r="J275" s="5">
        <v>0</v>
      </c>
      <c r="K275" s="5">
        <v>67.071399999999997</v>
      </c>
      <c r="L275" s="5">
        <v>7243.7111999999997</v>
      </c>
      <c r="M275" s="5">
        <v>10800</v>
      </c>
      <c r="N275" s="5">
        <v>-3556.2890000000002</v>
      </c>
      <c r="O275" s="5">
        <v>20</v>
      </c>
      <c r="P275" s="4"/>
      <c r="Q275" s="4" t="s">
        <v>420</v>
      </c>
      <c r="R275" s="4" t="s">
        <v>476</v>
      </c>
    </row>
    <row r="276" spans="1:18" x14ac:dyDescent="0.25">
      <c r="A276" s="4" t="s">
        <v>268</v>
      </c>
      <c r="B276" s="4" t="s">
        <v>756</v>
      </c>
      <c r="C276" s="4" t="s">
        <v>390</v>
      </c>
      <c r="D276" s="5">
        <v>10600</v>
      </c>
      <c r="E276" s="5">
        <v>8480</v>
      </c>
      <c r="F276" s="5">
        <v>0</v>
      </c>
      <c r="G276" s="5">
        <v>2647.5</v>
      </c>
      <c r="H276" s="5">
        <v>2647.5</v>
      </c>
      <c r="I276" s="5">
        <v>8480</v>
      </c>
      <c r="J276" s="5">
        <v>0</v>
      </c>
      <c r="K276" s="5">
        <v>31.220500000000001</v>
      </c>
      <c r="L276" s="5">
        <v>3309.373</v>
      </c>
      <c r="M276" s="5">
        <v>10600</v>
      </c>
      <c r="N276" s="5">
        <v>-7290.6270000000004</v>
      </c>
      <c r="O276" s="5">
        <v>20</v>
      </c>
      <c r="P276" s="4"/>
      <c r="Q276" s="4" t="s">
        <v>420</v>
      </c>
      <c r="R276" s="4" t="s">
        <v>476</v>
      </c>
    </row>
    <row r="277" spans="1:18" x14ac:dyDescent="0.25">
      <c r="A277" s="4" t="s">
        <v>274</v>
      </c>
      <c r="B277" s="4" t="s">
        <v>757</v>
      </c>
      <c r="C277" s="4" t="s">
        <v>390</v>
      </c>
      <c r="D277" s="5">
        <v>10600</v>
      </c>
      <c r="E277" s="5">
        <v>8480</v>
      </c>
      <c r="F277" s="5">
        <v>0</v>
      </c>
      <c r="G277" s="5">
        <v>4604.6099999999997</v>
      </c>
      <c r="H277" s="5">
        <v>4604.6099999999997</v>
      </c>
      <c r="I277" s="5">
        <v>8480</v>
      </c>
      <c r="J277" s="5">
        <v>0</v>
      </c>
      <c r="K277" s="5">
        <v>54.299599999999998</v>
      </c>
      <c r="L277" s="5">
        <v>5755.7575999999999</v>
      </c>
      <c r="M277" s="5">
        <v>10600</v>
      </c>
      <c r="N277" s="5">
        <v>-4844.2420000000002</v>
      </c>
      <c r="O277" s="5">
        <v>20</v>
      </c>
      <c r="P277" s="4"/>
      <c r="Q277" s="4" t="s">
        <v>392</v>
      </c>
      <c r="R277" s="4" t="s">
        <v>454</v>
      </c>
    </row>
    <row r="278" spans="1:18" x14ac:dyDescent="0.25">
      <c r="A278" s="4" t="s">
        <v>284</v>
      </c>
      <c r="B278" s="4" t="s">
        <v>758</v>
      </c>
      <c r="C278" s="4" t="s">
        <v>390</v>
      </c>
      <c r="D278" s="5">
        <v>10600</v>
      </c>
      <c r="E278" s="5">
        <v>8480</v>
      </c>
      <c r="F278" s="5">
        <v>0</v>
      </c>
      <c r="G278" s="5">
        <v>4579.25</v>
      </c>
      <c r="H278" s="5">
        <v>4579.25</v>
      </c>
      <c r="I278" s="5">
        <v>8480</v>
      </c>
      <c r="J278" s="5">
        <v>0</v>
      </c>
      <c r="K278" s="5">
        <v>54.000500000000002</v>
      </c>
      <c r="L278" s="5">
        <v>5724.0529999999999</v>
      </c>
      <c r="M278" s="5">
        <v>10600</v>
      </c>
      <c r="N278" s="5">
        <v>-4875.9470000000001</v>
      </c>
      <c r="O278" s="5">
        <v>20</v>
      </c>
      <c r="P278" s="4"/>
      <c r="Q278" s="4" t="s">
        <v>453</v>
      </c>
      <c r="R278" s="4" t="s">
        <v>598</v>
      </c>
    </row>
    <row r="279" spans="1:18" x14ac:dyDescent="0.25">
      <c r="A279" s="4" t="s">
        <v>140</v>
      </c>
      <c r="B279" s="4" t="s">
        <v>759</v>
      </c>
      <c r="C279" s="4" t="s">
        <v>390</v>
      </c>
      <c r="D279" s="5">
        <v>10550</v>
      </c>
      <c r="E279" s="5">
        <v>8440</v>
      </c>
      <c r="F279" s="5">
        <v>0</v>
      </c>
      <c r="G279" s="5">
        <v>0</v>
      </c>
      <c r="H279" s="5">
        <v>0</v>
      </c>
      <c r="I279" s="5">
        <v>8440</v>
      </c>
      <c r="J279" s="5">
        <v>0</v>
      </c>
      <c r="K279" s="5">
        <v>0</v>
      </c>
      <c r="L279" s="5">
        <v>0</v>
      </c>
      <c r="M279" s="5"/>
      <c r="N279" s="5">
        <v>0</v>
      </c>
      <c r="O279" s="5">
        <v>20</v>
      </c>
      <c r="P279" s="4" t="s">
        <v>696</v>
      </c>
      <c r="Q279" s="4" t="s">
        <v>420</v>
      </c>
      <c r="R279" s="4" t="s">
        <v>760</v>
      </c>
    </row>
    <row r="280" spans="1:18" x14ac:dyDescent="0.25">
      <c r="A280" s="4" t="s">
        <v>263</v>
      </c>
      <c r="B280" s="4" t="s">
        <v>761</v>
      </c>
      <c r="C280" s="4" t="s">
        <v>390</v>
      </c>
      <c r="D280" s="5">
        <v>6800</v>
      </c>
      <c r="E280" s="5">
        <v>5440</v>
      </c>
      <c r="F280" s="5">
        <v>0</v>
      </c>
      <c r="G280" s="5">
        <v>8259.2900000000009</v>
      </c>
      <c r="H280" s="5">
        <v>8259.2900000000009</v>
      </c>
      <c r="I280" s="5">
        <v>8259.2900000000009</v>
      </c>
      <c r="J280" s="5">
        <v>0</v>
      </c>
      <c r="K280" s="5">
        <v>100</v>
      </c>
      <c r="L280" s="5">
        <v>6800</v>
      </c>
      <c r="M280" s="5">
        <v>6800</v>
      </c>
      <c r="N280" s="5">
        <v>0</v>
      </c>
      <c r="O280" s="5">
        <v>-21.460100000000001</v>
      </c>
      <c r="P280" s="4" t="s">
        <v>696</v>
      </c>
      <c r="Q280" s="4" t="s">
        <v>392</v>
      </c>
      <c r="R280" s="4" t="s">
        <v>468</v>
      </c>
    </row>
    <row r="281" spans="1:18" x14ac:dyDescent="0.25">
      <c r="A281" s="4" t="s">
        <v>238</v>
      </c>
      <c r="B281" s="4" t="s">
        <v>762</v>
      </c>
      <c r="C281" s="4" t="s">
        <v>390</v>
      </c>
      <c r="D281" s="5">
        <v>1</v>
      </c>
      <c r="E281" s="5">
        <v>5615.86</v>
      </c>
      <c r="F281" s="5">
        <v>5615.86</v>
      </c>
      <c r="G281" s="5">
        <v>7922.58</v>
      </c>
      <c r="H281" s="5">
        <v>7922.58</v>
      </c>
      <c r="I281" s="5">
        <v>8022.58</v>
      </c>
      <c r="J281" s="5">
        <v>100</v>
      </c>
      <c r="K281" s="5">
        <v>98.753500000000003</v>
      </c>
      <c r="L281" s="5">
        <v>0.98753500000000005</v>
      </c>
      <c r="M281" s="5"/>
      <c r="N281" s="5">
        <v>0.98799999999999999</v>
      </c>
      <c r="O281" s="5">
        <v>-802158</v>
      </c>
      <c r="P281" s="4" t="s">
        <v>696</v>
      </c>
      <c r="Q281" s="4" t="s">
        <v>420</v>
      </c>
      <c r="R281" s="4" t="s">
        <v>763</v>
      </c>
    </row>
    <row r="282" spans="1:18" x14ac:dyDescent="0.25">
      <c r="A282" s="2" t="s">
        <v>342</v>
      </c>
      <c r="B282" s="2" t="s">
        <v>764</v>
      </c>
      <c r="C282" s="2" t="s">
        <v>395</v>
      </c>
      <c r="D282" s="3">
        <v>1</v>
      </c>
      <c r="E282" s="3">
        <v>1</v>
      </c>
      <c r="F282" s="3">
        <v>0</v>
      </c>
      <c r="G282" s="3">
        <v>10488.67</v>
      </c>
      <c r="H282" s="3">
        <v>10488.67</v>
      </c>
      <c r="I282" s="3">
        <v>7906.72</v>
      </c>
      <c r="J282" s="3">
        <v>-2581.9499999999998</v>
      </c>
      <c r="K282" s="3">
        <v>132.6551</v>
      </c>
      <c r="L282" s="3">
        <v>1.326551</v>
      </c>
      <c r="M282" s="3"/>
      <c r="N282" s="3">
        <v>1.327</v>
      </c>
      <c r="O282" s="3">
        <v>-790572</v>
      </c>
      <c r="P282" s="2"/>
      <c r="Q282" s="2" t="s">
        <v>420</v>
      </c>
      <c r="R282" s="2" t="s">
        <v>410</v>
      </c>
    </row>
    <row r="283" spans="1:18" x14ac:dyDescent="0.25">
      <c r="A283" s="4" t="s">
        <v>340</v>
      </c>
      <c r="B283" s="4" t="s">
        <v>765</v>
      </c>
      <c r="C283" s="4" t="s">
        <v>395</v>
      </c>
      <c r="D283" s="5">
        <v>7500</v>
      </c>
      <c r="E283" s="5">
        <v>6000</v>
      </c>
      <c r="F283" s="5">
        <v>0</v>
      </c>
      <c r="G283" s="5">
        <v>7249.22</v>
      </c>
      <c r="H283" s="5">
        <v>7249.22</v>
      </c>
      <c r="I283" s="5">
        <v>7849.22</v>
      </c>
      <c r="J283" s="5">
        <v>600</v>
      </c>
      <c r="K283" s="5">
        <v>92.355900000000005</v>
      </c>
      <c r="L283" s="5">
        <v>6926.6925000000001</v>
      </c>
      <c r="M283" s="5">
        <v>7500</v>
      </c>
      <c r="N283" s="5">
        <v>-573.30799999999999</v>
      </c>
      <c r="O283" s="5">
        <v>-4.6562000000000001</v>
      </c>
      <c r="P283" s="4"/>
      <c r="Q283" s="4" t="s">
        <v>420</v>
      </c>
      <c r="R283" s="4" t="s">
        <v>439</v>
      </c>
    </row>
    <row r="284" spans="1:18" x14ac:dyDescent="0.25">
      <c r="A284" s="4" t="s">
        <v>219</v>
      </c>
      <c r="B284" s="4" t="s">
        <v>766</v>
      </c>
      <c r="C284" s="4" t="s">
        <v>390</v>
      </c>
      <c r="D284" s="5">
        <v>5000</v>
      </c>
      <c r="E284" s="5">
        <v>4000</v>
      </c>
      <c r="F284" s="5">
        <v>0</v>
      </c>
      <c r="G284" s="5">
        <v>7764.19</v>
      </c>
      <c r="H284" s="5">
        <v>7764.19</v>
      </c>
      <c r="I284" s="5">
        <v>7764.19</v>
      </c>
      <c r="J284" s="5">
        <v>0</v>
      </c>
      <c r="K284" s="5">
        <v>100</v>
      </c>
      <c r="L284" s="5">
        <v>5000</v>
      </c>
      <c r="M284" s="5">
        <v>5000</v>
      </c>
      <c r="N284" s="5">
        <v>0</v>
      </c>
      <c r="O284" s="5">
        <v>-55.283799999999999</v>
      </c>
      <c r="P284" s="4" t="s">
        <v>696</v>
      </c>
      <c r="Q284" s="4" t="s">
        <v>453</v>
      </c>
      <c r="R284" s="4" t="s">
        <v>439</v>
      </c>
    </row>
    <row r="285" spans="1:18" x14ac:dyDescent="0.25">
      <c r="A285" s="4" t="s">
        <v>267</v>
      </c>
      <c r="B285" s="4" t="s">
        <v>767</v>
      </c>
      <c r="C285" s="4" t="s">
        <v>390</v>
      </c>
      <c r="D285" s="5">
        <v>9650</v>
      </c>
      <c r="E285" s="5">
        <v>7720</v>
      </c>
      <c r="F285" s="5">
        <v>609.13</v>
      </c>
      <c r="G285" s="5">
        <v>3930.3</v>
      </c>
      <c r="H285" s="5">
        <v>3930.3</v>
      </c>
      <c r="I285" s="5">
        <v>7720</v>
      </c>
      <c r="J285" s="5">
        <v>0</v>
      </c>
      <c r="K285" s="5">
        <v>50.910600000000002</v>
      </c>
      <c r="L285" s="5">
        <v>4912.8729000000003</v>
      </c>
      <c r="M285" s="5">
        <v>9650</v>
      </c>
      <c r="N285" s="5">
        <v>-4737.1270000000004</v>
      </c>
      <c r="O285" s="5">
        <v>20</v>
      </c>
      <c r="P285" s="4"/>
      <c r="Q285" s="4" t="s">
        <v>420</v>
      </c>
      <c r="R285" s="4" t="s">
        <v>476</v>
      </c>
    </row>
    <row r="286" spans="1:18" x14ac:dyDescent="0.25">
      <c r="A286" s="4" t="s">
        <v>336</v>
      </c>
      <c r="B286" s="4" t="s">
        <v>768</v>
      </c>
      <c r="C286" s="4" t="s">
        <v>395</v>
      </c>
      <c r="D286" s="5">
        <v>9650</v>
      </c>
      <c r="E286" s="5">
        <v>7720</v>
      </c>
      <c r="F286" s="5">
        <v>166.8</v>
      </c>
      <c r="G286" s="5">
        <v>2851.81</v>
      </c>
      <c r="H286" s="5">
        <v>2851.81</v>
      </c>
      <c r="I286" s="5">
        <v>7720</v>
      </c>
      <c r="J286" s="5">
        <v>0</v>
      </c>
      <c r="K286" s="5">
        <v>36.9405</v>
      </c>
      <c r="L286" s="5">
        <v>3564.7582499999999</v>
      </c>
      <c r="M286" s="5">
        <v>9650</v>
      </c>
      <c r="N286" s="5">
        <v>-6085.2420000000002</v>
      </c>
      <c r="O286" s="5">
        <v>20</v>
      </c>
      <c r="P286" s="4" t="s">
        <v>696</v>
      </c>
      <c r="Q286" s="4" t="s">
        <v>453</v>
      </c>
      <c r="R286" s="4" t="s">
        <v>603</v>
      </c>
    </row>
    <row r="287" spans="1:18" x14ac:dyDescent="0.25">
      <c r="A287" s="4" t="s">
        <v>370</v>
      </c>
      <c r="B287" s="4" t="s">
        <v>769</v>
      </c>
      <c r="C287" s="4" t="s">
        <v>395</v>
      </c>
      <c r="D287" s="5">
        <v>9650</v>
      </c>
      <c r="E287" s="5">
        <v>7720</v>
      </c>
      <c r="F287" s="5">
        <v>0</v>
      </c>
      <c r="G287" s="5">
        <v>772.25</v>
      </c>
      <c r="H287" s="5">
        <v>772.25</v>
      </c>
      <c r="I287" s="5">
        <v>7720</v>
      </c>
      <c r="J287" s="5">
        <v>0</v>
      </c>
      <c r="K287" s="5">
        <v>10.0032</v>
      </c>
      <c r="L287" s="5">
        <v>965.30880000000002</v>
      </c>
      <c r="M287" s="5"/>
      <c r="N287" s="5">
        <v>965.30899999999997</v>
      </c>
      <c r="O287" s="5">
        <v>20</v>
      </c>
      <c r="P287" s="4"/>
      <c r="Q287" s="4" t="s">
        <v>571</v>
      </c>
      <c r="R287" s="4" t="s">
        <v>714</v>
      </c>
    </row>
    <row r="288" spans="1:18" x14ac:dyDescent="0.25">
      <c r="A288" s="4" t="s">
        <v>292</v>
      </c>
      <c r="B288" s="4" t="s">
        <v>770</v>
      </c>
      <c r="C288" s="4" t="s">
        <v>390</v>
      </c>
      <c r="D288" s="5">
        <v>9500</v>
      </c>
      <c r="E288" s="5">
        <v>7600</v>
      </c>
      <c r="F288" s="5">
        <v>0</v>
      </c>
      <c r="G288" s="5">
        <v>2071.83</v>
      </c>
      <c r="H288" s="5">
        <v>2071.83</v>
      </c>
      <c r="I288" s="5">
        <v>7600</v>
      </c>
      <c r="J288" s="5">
        <v>0</v>
      </c>
      <c r="K288" s="5">
        <v>27.260899999999999</v>
      </c>
      <c r="L288" s="5">
        <v>2589.7855</v>
      </c>
      <c r="M288" s="5">
        <v>9500</v>
      </c>
      <c r="N288" s="5">
        <v>-6910.2150000000001</v>
      </c>
      <c r="O288" s="5">
        <v>20</v>
      </c>
      <c r="P288" s="4"/>
      <c r="Q288" s="4" t="s">
        <v>420</v>
      </c>
      <c r="R288" s="4" t="s">
        <v>741</v>
      </c>
    </row>
    <row r="289" spans="1:18" x14ac:dyDescent="0.25">
      <c r="A289" s="4" t="s">
        <v>348</v>
      </c>
      <c r="B289" s="4" t="s">
        <v>771</v>
      </c>
      <c r="C289" s="4" t="s">
        <v>395</v>
      </c>
      <c r="D289" s="5">
        <v>9500</v>
      </c>
      <c r="E289" s="5">
        <v>7600</v>
      </c>
      <c r="F289" s="5">
        <v>0</v>
      </c>
      <c r="G289" s="5">
        <v>4716.04</v>
      </c>
      <c r="H289" s="5">
        <v>4716.04</v>
      </c>
      <c r="I289" s="5">
        <v>7600</v>
      </c>
      <c r="J289" s="5">
        <v>0</v>
      </c>
      <c r="K289" s="5">
        <v>62.053100000000001</v>
      </c>
      <c r="L289" s="5">
        <v>5895.0445</v>
      </c>
      <c r="M289" s="5">
        <v>9500</v>
      </c>
      <c r="N289" s="5">
        <v>-3604.9560000000001</v>
      </c>
      <c r="O289" s="5">
        <v>20</v>
      </c>
      <c r="P289" s="4"/>
      <c r="Q289" s="4" t="s">
        <v>420</v>
      </c>
      <c r="R289" s="4" t="s">
        <v>741</v>
      </c>
    </row>
    <row r="290" spans="1:18" x14ac:dyDescent="0.25">
      <c r="A290" s="4" t="s">
        <v>82</v>
      </c>
      <c r="B290" s="4" t="s">
        <v>772</v>
      </c>
      <c r="C290" s="4" t="s">
        <v>395</v>
      </c>
      <c r="D290" s="5">
        <v>1</v>
      </c>
      <c r="E290" s="5">
        <v>7460</v>
      </c>
      <c r="F290" s="5">
        <v>793.37</v>
      </c>
      <c r="G290" s="5">
        <v>3507.02</v>
      </c>
      <c r="H290" s="5">
        <v>3507.02</v>
      </c>
      <c r="I290" s="5">
        <v>7460</v>
      </c>
      <c r="J290" s="5">
        <v>0</v>
      </c>
      <c r="K290" s="5">
        <v>47.010899999999999</v>
      </c>
      <c r="L290" s="5">
        <v>0.470109</v>
      </c>
      <c r="M290" s="5"/>
      <c r="N290" s="5">
        <v>0.47</v>
      </c>
      <c r="O290" s="5">
        <v>-745900</v>
      </c>
      <c r="P290" s="4" t="s">
        <v>696</v>
      </c>
      <c r="Q290" s="4" t="s">
        <v>420</v>
      </c>
      <c r="R290" s="4" t="s">
        <v>410</v>
      </c>
    </row>
    <row r="291" spans="1:18" x14ac:dyDescent="0.25">
      <c r="A291" s="4" t="s">
        <v>236</v>
      </c>
      <c r="B291" s="4" t="s">
        <v>773</v>
      </c>
      <c r="C291" s="4" t="s">
        <v>390</v>
      </c>
      <c r="D291" s="5">
        <v>5000</v>
      </c>
      <c r="E291" s="5">
        <v>3500</v>
      </c>
      <c r="F291" s="5">
        <v>3066.92</v>
      </c>
      <c r="G291" s="5">
        <v>6786.89</v>
      </c>
      <c r="H291" s="5">
        <v>6786.89</v>
      </c>
      <c r="I291" s="5">
        <v>7300</v>
      </c>
      <c r="J291" s="5">
        <v>513.11</v>
      </c>
      <c r="K291" s="5">
        <v>92.971000000000004</v>
      </c>
      <c r="L291" s="5">
        <v>4648.55</v>
      </c>
      <c r="M291" s="5">
        <v>5000</v>
      </c>
      <c r="N291" s="5">
        <v>-351.45</v>
      </c>
      <c r="O291" s="5">
        <v>-46</v>
      </c>
      <c r="P291" s="4" t="s">
        <v>696</v>
      </c>
      <c r="Q291" s="4" t="s">
        <v>392</v>
      </c>
      <c r="R291" s="4" t="s">
        <v>484</v>
      </c>
    </row>
    <row r="292" spans="1:18" x14ac:dyDescent="0.25">
      <c r="A292" s="4" t="s">
        <v>139</v>
      </c>
      <c r="B292" s="4" t="s">
        <v>774</v>
      </c>
      <c r="C292" s="4" t="s">
        <v>390</v>
      </c>
      <c r="D292" s="5">
        <v>1</v>
      </c>
      <c r="E292" s="5">
        <v>4975.4799999999996</v>
      </c>
      <c r="F292" s="5">
        <v>4975.4799999999996</v>
      </c>
      <c r="G292" s="5">
        <v>6791.38</v>
      </c>
      <c r="H292" s="5">
        <v>6791.38</v>
      </c>
      <c r="I292" s="5">
        <v>7291.38</v>
      </c>
      <c r="J292" s="5">
        <v>500</v>
      </c>
      <c r="K292" s="5">
        <v>93.142499999999998</v>
      </c>
      <c r="L292" s="5">
        <v>0.93142499999999995</v>
      </c>
      <c r="M292" s="5"/>
      <c r="N292" s="5">
        <v>0.93100000000000005</v>
      </c>
      <c r="O292" s="5">
        <v>-729038</v>
      </c>
      <c r="P292" s="4" t="s">
        <v>696</v>
      </c>
      <c r="Q292" s="4" t="s">
        <v>420</v>
      </c>
      <c r="R292" s="4" t="s">
        <v>406</v>
      </c>
    </row>
    <row r="293" spans="1:18" x14ac:dyDescent="0.25">
      <c r="A293" s="4" t="s">
        <v>233</v>
      </c>
      <c r="B293" s="4" t="s">
        <v>775</v>
      </c>
      <c r="C293" s="4" t="s">
        <v>390</v>
      </c>
      <c r="D293" s="5">
        <v>8700</v>
      </c>
      <c r="E293" s="5">
        <v>6960</v>
      </c>
      <c r="F293" s="5">
        <v>2623.61</v>
      </c>
      <c r="G293" s="5">
        <v>4017.11</v>
      </c>
      <c r="H293" s="5">
        <v>4017.11</v>
      </c>
      <c r="I293" s="5">
        <v>6960</v>
      </c>
      <c r="J293" s="5">
        <v>0</v>
      </c>
      <c r="K293" s="5">
        <v>57.716999999999999</v>
      </c>
      <c r="L293" s="5">
        <v>5021.3789999999999</v>
      </c>
      <c r="M293" s="5">
        <v>8700</v>
      </c>
      <c r="N293" s="5">
        <v>-3678.6210000000001</v>
      </c>
      <c r="O293" s="5">
        <v>20</v>
      </c>
      <c r="P293" s="4" t="s">
        <v>391</v>
      </c>
      <c r="Q293" s="4" t="s">
        <v>420</v>
      </c>
      <c r="R293" s="4" t="s">
        <v>454</v>
      </c>
    </row>
    <row r="294" spans="1:18" x14ac:dyDescent="0.25">
      <c r="A294" s="4" t="s">
        <v>243</v>
      </c>
      <c r="B294" s="4" t="s">
        <v>776</v>
      </c>
      <c r="C294" s="4" t="s">
        <v>390</v>
      </c>
      <c r="D294" s="5">
        <v>8700</v>
      </c>
      <c r="E294" s="5">
        <v>6960</v>
      </c>
      <c r="F294" s="5">
        <v>459.5</v>
      </c>
      <c r="G294" s="5">
        <v>6920.8</v>
      </c>
      <c r="H294" s="5">
        <v>6920.8</v>
      </c>
      <c r="I294" s="5">
        <v>6960</v>
      </c>
      <c r="J294" s="5">
        <v>0</v>
      </c>
      <c r="K294" s="5">
        <v>99.436700000000002</v>
      </c>
      <c r="L294" s="5">
        <v>8650.9928999999993</v>
      </c>
      <c r="M294" s="5">
        <v>8700</v>
      </c>
      <c r="N294" s="5">
        <v>-49.006999999999998</v>
      </c>
      <c r="O294" s="5">
        <v>20</v>
      </c>
      <c r="P294" s="4" t="s">
        <v>696</v>
      </c>
      <c r="Q294" s="4" t="s">
        <v>420</v>
      </c>
      <c r="R294" s="4" t="s">
        <v>619</v>
      </c>
    </row>
    <row r="295" spans="1:18" x14ac:dyDescent="0.25">
      <c r="A295" s="4" t="s">
        <v>265</v>
      </c>
      <c r="B295" s="4" t="s">
        <v>777</v>
      </c>
      <c r="C295" s="4" t="s">
        <v>390</v>
      </c>
      <c r="D295" s="5">
        <v>8700</v>
      </c>
      <c r="E295" s="5">
        <v>6960</v>
      </c>
      <c r="F295" s="5">
        <v>0</v>
      </c>
      <c r="G295" s="5">
        <v>5294.1</v>
      </c>
      <c r="H295" s="5">
        <v>5294.1</v>
      </c>
      <c r="I295" s="5">
        <v>6960</v>
      </c>
      <c r="J295" s="5">
        <v>0</v>
      </c>
      <c r="K295" s="5">
        <v>76.064599999999999</v>
      </c>
      <c r="L295" s="5">
        <v>6617.6202000000003</v>
      </c>
      <c r="M295" s="5">
        <v>8700</v>
      </c>
      <c r="N295" s="5">
        <v>-2082.38</v>
      </c>
      <c r="O295" s="5">
        <v>20</v>
      </c>
      <c r="P295" s="4" t="s">
        <v>696</v>
      </c>
      <c r="Q295" s="4" t="s">
        <v>392</v>
      </c>
      <c r="R295" s="4" t="s">
        <v>454</v>
      </c>
    </row>
    <row r="296" spans="1:18" x14ac:dyDescent="0.25">
      <c r="A296" s="4" t="s">
        <v>285</v>
      </c>
      <c r="B296" s="4" t="s">
        <v>778</v>
      </c>
      <c r="C296" s="4" t="s">
        <v>390</v>
      </c>
      <c r="D296" s="5">
        <v>8700</v>
      </c>
      <c r="E296" s="5">
        <v>6960</v>
      </c>
      <c r="F296" s="5">
        <v>0</v>
      </c>
      <c r="G296" s="5">
        <v>5093.1499999999996</v>
      </c>
      <c r="H296" s="5">
        <v>5093.1499999999996</v>
      </c>
      <c r="I296" s="5">
        <v>6960</v>
      </c>
      <c r="J296" s="5">
        <v>0</v>
      </c>
      <c r="K296" s="5">
        <v>73.177400000000006</v>
      </c>
      <c r="L296" s="5">
        <v>6366.4337999999998</v>
      </c>
      <c r="M296" s="5">
        <v>8700</v>
      </c>
      <c r="N296" s="5">
        <v>-2333.5659999999998</v>
      </c>
      <c r="O296" s="5">
        <v>20</v>
      </c>
      <c r="P296" s="4"/>
      <c r="Q296" s="4" t="s">
        <v>392</v>
      </c>
      <c r="R296" s="4" t="s">
        <v>454</v>
      </c>
    </row>
    <row r="297" spans="1:18" x14ac:dyDescent="0.25">
      <c r="A297" s="4" t="s">
        <v>152</v>
      </c>
      <c r="B297" s="4" t="s">
        <v>779</v>
      </c>
      <c r="C297" s="4" t="s">
        <v>390</v>
      </c>
      <c r="D297" s="5">
        <v>8650</v>
      </c>
      <c r="E297" s="5">
        <v>6920</v>
      </c>
      <c r="F297" s="5">
        <v>0</v>
      </c>
      <c r="G297" s="5">
        <v>51.89</v>
      </c>
      <c r="H297" s="5">
        <v>51.89</v>
      </c>
      <c r="I297" s="5">
        <v>6920</v>
      </c>
      <c r="J297" s="5">
        <v>0</v>
      </c>
      <c r="K297" s="5">
        <v>0.74980000000000002</v>
      </c>
      <c r="L297" s="5">
        <v>64.857699999999994</v>
      </c>
      <c r="M297" s="5"/>
      <c r="N297" s="5">
        <v>64.858000000000004</v>
      </c>
      <c r="O297" s="5">
        <v>20</v>
      </c>
      <c r="P297" s="4" t="s">
        <v>696</v>
      </c>
      <c r="Q297" s="4" t="s">
        <v>420</v>
      </c>
      <c r="R297" s="4" t="s">
        <v>760</v>
      </c>
    </row>
    <row r="298" spans="1:18" x14ac:dyDescent="0.25">
      <c r="A298" s="4" t="s">
        <v>358</v>
      </c>
      <c r="B298" s="4" t="s">
        <v>780</v>
      </c>
      <c r="C298" s="4" t="s">
        <v>390</v>
      </c>
      <c r="D298" s="5">
        <v>8610</v>
      </c>
      <c r="E298" s="5">
        <v>6888</v>
      </c>
      <c r="F298" s="5">
        <v>0</v>
      </c>
      <c r="G298" s="5">
        <v>0</v>
      </c>
      <c r="H298" s="5">
        <v>0</v>
      </c>
      <c r="I298" s="5">
        <v>6888</v>
      </c>
      <c r="J298" s="5">
        <v>0</v>
      </c>
      <c r="K298" s="5">
        <v>0</v>
      </c>
      <c r="L298" s="5">
        <v>0</v>
      </c>
      <c r="M298" s="5"/>
      <c r="N298" s="5">
        <v>0</v>
      </c>
      <c r="O298" s="5">
        <v>20</v>
      </c>
      <c r="P298" s="4"/>
      <c r="Q298" s="4" t="s">
        <v>781</v>
      </c>
      <c r="R298" s="4" t="s">
        <v>472</v>
      </c>
    </row>
    <row r="299" spans="1:18" x14ac:dyDescent="0.25">
      <c r="A299" s="4" t="s">
        <v>255</v>
      </c>
      <c r="B299" s="4" t="s">
        <v>782</v>
      </c>
      <c r="C299" s="4" t="s">
        <v>390</v>
      </c>
      <c r="D299" s="5">
        <v>10000</v>
      </c>
      <c r="E299" s="5">
        <v>6569.22</v>
      </c>
      <c r="F299" s="5">
        <v>5569.22</v>
      </c>
      <c r="G299" s="5">
        <v>6395.22</v>
      </c>
      <c r="H299" s="5">
        <v>6395.22</v>
      </c>
      <c r="I299" s="5">
        <v>6569.22</v>
      </c>
      <c r="J299" s="5">
        <v>0</v>
      </c>
      <c r="K299" s="5">
        <v>97.351200000000006</v>
      </c>
      <c r="L299" s="5">
        <v>9735.1200000000008</v>
      </c>
      <c r="M299" s="5">
        <v>10000</v>
      </c>
      <c r="N299" s="5">
        <v>-264.88</v>
      </c>
      <c r="O299" s="5">
        <v>34.3078</v>
      </c>
      <c r="P299" s="4" t="s">
        <v>696</v>
      </c>
      <c r="Q299" s="4" t="s">
        <v>420</v>
      </c>
      <c r="R299" s="4" t="s">
        <v>472</v>
      </c>
    </row>
    <row r="300" spans="1:18" x14ac:dyDescent="0.25">
      <c r="A300" s="4" t="s">
        <v>262</v>
      </c>
      <c r="B300" s="4" t="s">
        <v>783</v>
      </c>
      <c r="C300" s="4" t="s">
        <v>390</v>
      </c>
      <c r="D300" s="5">
        <v>1</v>
      </c>
      <c r="E300" s="5">
        <v>786.24</v>
      </c>
      <c r="F300" s="5">
        <v>2022.54</v>
      </c>
      <c r="G300" s="5">
        <v>6128.23</v>
      </c>
      <c r="H300" s="5">
        <v>6128.23</v>
      </c>
      <c r="I300" s="5">
        <v>6439.59</v>
      </c>
      <c r="J300" s="5">
        <v>311.36</v>
      </c>
      <c r="K300" s="5">
        <v>95.164900000000003</v>
      </c>
      <c r="L300" s="5">
        <v>0.95164899999999997</v>
      </c>
      <c r="M300" s="5"/>
      <c r="N300" s="5">
        <v>0.95199999999999996</v>
      </c>
      <c r="O300" s="5">
        <v>-643859</v>
      </c>
      <c r="P300" s="4" t="s">
        <v>696</v>
      </c>
      <c r="Q300" s="4" t="s">
        <v>420</v>
      </c>
      <c r="R300" s="4" t="s">
        <v>456</v>
      </c>
    </row>
    <row r="301" spans="1:18" x14ac:dyDescent="0.25">
      <c r="A301" s="4" t="s">
        <v>323</v>
      </c>
      <c r="B301" s="4" t="s">
        <v>784</v>
      </c>
      <c r="C301" s="4" t="s">
        <v>390</v>
      </c>
      <c r="D301" s="5">
        <v>7700</v>
      </c>
      <c r="E301" s="5">
        <v>6160</v>
      </c>
      <c r="F301" s="5">
        <v>0</v>
      </c>
      <c r="G301" s="5">
        <v>0</v>
      </c>
      <c r="H301" s="5">
        <v>0</v>
      </c>
      <c r="I301" s="5">
        <v>6160</v>
      </c>
      <c r="J301" s="5">
        <v>0</v>
      </c>
      <c r="K301" s="5">
        <v>0</v>
      </c>
      <c r="L301" s="5">
        <v>0</v>
      </c>
      <c r="M301" s="5"/>
      <c r="N301" s="5">
        <v>0</v>
      </c>
      <c r="O301" s="5">
        <v>20</v>
      </c>
      <c r="P301" s="4"/>
      <c r="Q301" s="4" t="s">
        <v>420</v>
      </c>
      <c r="R301" s="4" t="s">
        <v>476</v>
      </c>
    </row>
    <row r="302" spans="1:18" x14ac:dyDescent="0.25">
      <c r="A302" s="4" t="s">
        <v>324</v>
      </c>
      <c r="B302" s="4" t="s">
        <v>785</v>
      </c>
      <c r="C302" s="4" t="s">
        <v>390</v>
      </c>
      <c r="D302" s="5">
        <v>7700</v>
      </c>
      <c r="E302" s="5">
        <v>6160</v>
      </c>
      <c r="F302" s="5">
        <v>0</v>
      </c>
      <c r="G302" s="5">
        <v>1363.47</v>
      </c>
      <c r="H302" s="5">
        <v>1363.47</v>
      </c>
      <c r="I302" s="5">
        <v>6160</v>
      </c>
      <c r="J302" s="5">
        <v>0</v>
      </c>
      <c r="K302" s="5">
        <v>22.1342</v>
      </c>
      <c r="L302" s="5">
        <v>1704.3334</v>
      </c>
      <c r="M302" s="5"/>
      <c r="N302" s="5">
        <v>1704.3330000000001</v>
      </c>
      <c r="O302" s="5">
        <v>20</v>
      </c>
      <c r="P302" s="4"/>
      <c r="Q302" s="4" t="s">
        <v>420</v>
      </c>
      <c r="R302" s="4" t="s">
        <v>476</v>
      </c>
    </row>
    <row r="303" spans="1:18" x14ac:dyDescent="0.25">
      <c r="A303" s="4" t="s">
        <v>325</v>
      </c>
      <c r="B303" s="4" t="s">
        <v>786</v>
      </c>
      <c r="C303" s="4" t="s">
        <v>390</v>
      </c>
      <c r="D303" s="5">
        <v>7700</v>
      </c>
      <c r="E303" s="5">
        <v>6160</v>
      </c>
      <c r="F303" s="5">
        <v>0</v>
      </c>
      <c r="G303" s="5">
        <v>0</v>
      </c>
      <c r="H303" s="5">
        <v>0</v>
      </c>
      <c r="I303" s="5">
        <v>6160</v>
      </c>
      <c r="J303" s="5">
        <v>0</v>
      </c>
      <c r="K303" s="5">
        <v>0</v>
      </c>
      <c r="L303" s="5">
        <v>0</v>
      </c>
      <c r="M303" s="5"/>
      <c r="N303" s="5">
        <v>0</v>
      </c>
      <c r="O303" s="5">
        <v>20</v>
      </c>
      <c r="P303" s="4"/>
      <c r="Q303" s="4" t="s">
        <v>420</v>
      </c>
      <c r="R303" s="4" t="s">
        <v>476</v>
      </c>
    </row>
    <row r="304" spans="1:18" x14ac:dyDescent="0.25">
      <c r="A304" s="4" t="s">
        <v>256</v>
      </c>
      <c r="B304" s="4" t="s">
        <v>787</v>
      </c>
      <c r="C304" s="4" t="s">
        <v>390</v>
      </c>
      <c r="D304" s="5">
        <v>1</v>
      </c>
      <c r="E304" s="5">
        <v>0</v>
      </c>
      <c r="F304" s="5">
        <v>0</v>
      </c>
      <c r="G304" s="5">
        <v>6055.85</v>
      </c>
      <c r="H304" s="5">
        <v>6055.85</v>
      </c>
      <c r="I304" s="5">
        <v>6055.85</v>
      </c>
      <c r="J304" s="5">
        <v>0</v>
      </c>
      <c r="K304" s="5">
        <v>100</v>
      </c>
      <c r="L304" s="5">
        <v>1</v>
      </c>
      <c r="M304" s="5"/>
      <c r="N304" s="5">
        <v>1</v>
      </c>
      <c r="O304" s="5">
        <v>-605485</v>
      </c>
      <c r="P304" s="4"/>
      <c r="Q304" s="4" t="s">
        <v>392</v>
      </c>
      <c r="R304" s="4" t="s">
        <v>586</v>
      </c>
    </row>
    <row r="305" spans="1:18" x14ac:dyDescent="0.25">
      <c r="A305" s="4" t="s">
        <v>221</v>
      </c>
      <c r="B305" s="4" t="s">
        <v>788</v>
      </c>
      <c r="C305" s="4" t="s">
        <v>390</v>
      </c>
      <c r="D305" s="5">
        <v>7500</v>
      </c>
      <c r="E305" s="5">
        <v>6000</v>
      </c>
      <c r="F305" s="5">
        <v>261.25</v>
      </c>
      <c r="G305" s="5">
        <v>4469.6000000000004</v>
      </c>
      <c r="H305" s="5">
        <v>4469.6000000000004</v>
      </c>
      <c r="I305" s="5">
        <v>6000</v>
      </c>
      <c r="J305" s="5">
        <v>0</v>
      </c>
      <c r="K305" s="5">
        <v>74.493300000000005</v>
      </c>
      <c r="L305" s="5">
        <v>5586.9975000000004</v>
      </c>
      <c r="M305" s="5">
        <v>7500</v>
      </c>
      <c r="N305" s="5">
        <v>-1913.0029999999999</v>
      </c>
      <c r="O305" s="5">
        <v>20</v>
      </c>
      <c r="P305" s="4" t="s">
        <v>696</v>
      </c>
      <c r="Q305" s="4" t="s">
        <v>420</v>
      </c>
      <c r="R305" s="4" t="s">
        <v>439</v>
      </c>
    </row>
    <row r="306" spans="1:18" x14ac:dyDescent="0.25">
      <c r="A306" s="4" t="s">
        <v>314</v>
      </c>
      <c r="B306" s="4" t="s">
        <v>789</v>
      </c>
      <c r="C306" s="4" t="s">
        <v>390</v>
      </c>
      <c r="D306" s="5">
        <v>7500</v>
      </c>
      <c r="E306" s="5">
        <v>6000</v>
      </c>
      <c r="F306" s="5">
        <v>0</v>
      </c>
      <c r="G306" s="5">
        <v>5534.17</v>
      </c>
      <c r="H306" s="5">
        <v>5534.17</v>
      </c>
      <c r="I306" s="5">
        <v>6000</v>
      </c>
      <c r="J306" s="5">
        <v>0</v>
      </c>
      <c r="K306" s="5">
        <v>92.236099999999993</v>
      </c>
      <c r="L306" s="5">
        <v>6917.7075000000004</v>
      </c>
      <c r="M306" s="5">
        <v>7500</v>
      </c>
      <c r="N306" s="5">
        <v>-582.29300000000001</v>
      </c>
      <c r="O306" s="5">
        <v>20</v>
      </c>
      <c r="P306" s="4"/>
      <c r="Q306" s="4" t="s">
        <v>420</v>
      </c>
      <c r="R306" s="4" t="s">
        <v>472</v>
      </c>
    </row>
    <row r="307" spans="1:18" x14ac:dyDescent="0.25">
      <c r="A307" s="4" t="s">
        <v>326</v>
      </c>
      <c r="B307" s="4" t="s">
        <v>790</v>
      </c>
      <c r="C307" s="4" t="s">
        <v>390</v>
      </c>
      <c r="D307" s="5">
        <v>6925</v>
      </c>
      <c r="E307" s="5">
        <v>5540</v>
      </c>
      <c r="F307" s="5">
        <v>0</v>
      </c>
      <c r="G307" s="5">
        <v>5030.4399999999996</v>
      </c>
      <c r="H307" s="5">
        <v>5030.4399999999996</v>
      </c>
      <c r="I307" s="5">
        <v>5540</v>
      </c>
      <c r="J307" s="5">
        <v>0</v>
      </c>
      <c r="K307" s="5">
        <v>90.802099999999996</v>
      </c>
      <c r="L307" s="5">
        <v>6288.0454250000003</v>
      </c>
      <c r="M307" s="5"/>
      <c r="N307" s="5">
        <v>6288.0450000000001</v>
      </c>
      <c r="O307" s="5">
        <v>20</v>
      </c>
      <c r="P307" s="4"/>
      <c r="Q307" s="4" t="s">
        <v>392</v>
      </c>
      <c r="R307" s="4" t="s">
        <v>484</v>
      </c>
    </row>
    <row r="308" spans="1:18" x14ac:dyDescent="0.25">
      <c r="A308" s="4" t="s">
        <v>327</v>
      </c>
      <c r="B308" s="4" t="s">
        <v>791</v>
      </c>
      <c r="C308" s="4" t="s">
        <v>390</v>
      </c>
      <c r="D308" s="5">
        <v>6925</v>
      </c>
      <c r="E308" s="5">
        <v>5540</v>
      </c>
      <c r="F308" s="5">
        <v>0</v>
      </c>
      <c r="G308" s="5">
        <v>5104.07</v>
      </c>
      <c r="H308" s="5">
        <v>5104.07</v>
      </c>
      <c r="I308" s="5">
        <v>5540</v>
      </c>
      <c r="J308" s="5">
        <v>0</v>
      </c>
      <c r="K308" s="5">
        <v>92.131200000000007</v>
      </c>
      <c r="L308" s="5">
        <v>6380.0856000000003</v>
      </c>
      <c r="M308" s="5">
        <v>6925</v>
      </c>
      <c r="N308" s="5">
        <v>-544.91399999999999</v>
      </c>
      <c r="O308" s="5">
        <v>20</v>
      </c>
      <c r="P308" s="4"/>
      <c r="Q308" s="4" t="s">
        <v>392</v>
      </c>
      <c r="R308" s="4" t="s">
        <v>484</v>
      </c>
    </row>
    <row r="309" spans="1:18" x14ac:dyDescent="0.25">
      <c r="A309" s="4" t="s">
        <v>202</v>
      </c>
      <c r="B309" s="4" t="s">
        <v>792</v>
      </c>
      <c r="C309" s="4" t="s">
        <v>390</v>
      </c>
      <c r="D309" s="5">
        <v>5000</v>
      </c>
      <c r="E309" s="5">
        <v>3500</v>
      </c>
      <c r="F309" s="5">
        <v>2935.04</v>
      </c>
      <c r="G309" s="5">
        <v>5219.13</v>
      </c>
      <c r="H309" s="5">
        <v>5219.13</v>
      </c>
      <c r="I309" s="5">
        <v>5219.13</v>
      </c>
      <c r="J309" s="5">
        <v>0</v>
      </c>
      <c r="K309" s="5">
        <v>100</v>
      </c>
      <c r="L309" s="5">
        <v>5000</v>
      </c>
      <c r="M309" s="5">
        <v>5000</v>
      </c>
      <c r="N309" s="5">
        <v>0</v>
      </c>
      <c r="O309" s="5">
        <v>-4.3826000000000001</v>
      </c>
      <c r="P309" s="4" t="s">
        <v>696</v>
      </c>
      <c r="Q309" s="4" t="s">
        <v>420</v>
      </c>
      <c r="R309" s="4" t="s">
        <v>472</v>
      </c>
    </row>
    <row r="310" spans="1:18" x14ac:dyDescent="0.25">
      <c r="A310" s="4" t="s">
        <v>136</v>
      </c>
      <c r="B310" s="4" t="s">
        <v>793</v>
      </c>
      <c r="C310" s="4" t="s">
        <v>390</v>
      </c>
      <c r="D310" s="5">
        <v>11500</v>
      </c>
      <c r="E310" s="5">
        <v>1859.87</v>
      </c>
      <c r="F310" s="5">
        <v>1859.13</v>
      </c>
      <c r="G310" s="5">
        <v>5109.79</v>
      </c>
      <c r="H310" s="5">
        <v>5109.79</v>
      </c>
      <c r="I310" s="5">
        <v>5164.87</v>
      </c>
      <c r="J310" s="5">
        <v>55.08</v>
      </c>
      <c r="K310" s="5">
        <v>98.933499999999995</v>
      </c>
      <c r="L310" s="5">
        <v>11377.352500000001</v>
      </c>
      <c r="M310" s="5">
        <v>11500</v>
      </c>
      <c r="N310" s="5">
        <v>-122.648</v>
      </c>
      <c r="O310" s="5">
        <v>55.088000000000001</v>
      </c>
      <c r="P310" s="4" t="s">
        <v>696</v>
      </c>
      <c r="Q310" s="4" t="s">
        <v>420</v>
      </c>
      <c r="R310" s="4" t="s">
        <v>716</v>
      </c>
    </row>
    <row r="311" spans="1:18" x14ac:dyDescent="0.25">
      <c r="A311" s="4" t="s">
        <v>35</v>
      </c>
      <c r="B311" s="4" t="s">
        <v>794</v>
      </c>
      <c r="C311" s="4" t="s">
        <v>390</v>
      </c>
      <c r="D311" s="5">
        <v>6425</v>
      </c>
      <c r="E311" s="5">
        <v>5140</v>
      </c>
      <c r="F311" s="5">
        <v>480.48</v>
      </c>
      <c r="G311" s="5">
        <v>2713.29</v>
      </c>
      <c r="H311" s="5">
        <v>2713.29</v>
      </c>
      <c r="I311" s="5">
        <v>5140</v>
      </c>
      <c r="J311" s="5">
        <v>0</v>
      </c>
      <c r="K311" s="5">
        <v>52.787700000000001</v>
      </c>
      <c r="L311" s="5">
        <v>3391.6097249999998</v>
      </c>
      <c r="M311" s="5"/>
      <c r="N311" s="5">
        <v>3391.61</v>
      </c>
      <c r="O311" s="5">
        <v>20</v>
      </c>
      <c r="P311" s="4" t="s">
        <v>696</v>
      </c>
      <c r="Q311" s="4" t="s">
        <v>420</v>
      </c>
      <c r="R311" s="4" t="s">
        <v>795</v>
      </c>
    </row>
    <row r="312" spans="1:18" x14ac:dyDescent="0.25">
      <c r="A312" s="4" t="s">
        <v>220</v>
      </c>
      <c r="B312" s="4" t="s">
        <v>796</v>
      </c>
      <c r="C312" s="4" t="s">
        <v>390</v>
      </c>
      <c r="D312" s="5">
        <v>5000</v>
      </c>
      <c r="E312" s="5">
        <v>4000</v>
      </c>
      <c r="F312" s="5">
        <v>0</v>
      </c>
      <c r="G312" s="5">
        <v>4851.6400000000003</v>
      </c>
      <c r="H312" s="5">
        <v>4851.6400000000003</v>
      </c>
      <c r="I312" s="5">
        <v>4851.6400000000003</v>
      </c>
      <c r="J312" s="5">
        <v>0</v>
      </c>
      <c r="K312" s="5">
        <v>100</v>
      </c>
      <c r="L312" s="5">
        <v>5000</v>
      </c>
      <c r="M312" s="5">
        <v>5000</v>
      </c>
      <c r="N312" s="5">
        <v>0</v>
      </c>
      <c r="O312" s="5">
        <v>2.9672000000000001</v>
      </c>
      <c r="P312" s="4" t="s">
        <v>696</v>
      </c>
      <c r="Q312" s="4" t="s">
        <v>453</v>
      </c>
      <c r="R312" s="4" t="s">
        <v>439</v>
      </c>
    </row>
    <row r="313" spans="1:18" x14ac:dyDescent="0.25">
      <c r="A313" s="4" t="s">
        <v>137</v>
      </c>
      <c r="B313" s="4" t="s">
        <v>797</v>
      </c>
      <c r="C313" s="4" t="s">
        <v>390</v>
      </c>
      <c r="D313" s="5">
        <v>11500</v>
      </c>
      <c r="E313" s="5">
        <v>4380.91</v>
      </c>
      <c r="F313" s="5">
        <v>2500.5100000000002</v>
      </c>
      <c r="G313" s="5">
        <v>4840.8</v>
      </c>
      <c r="H313" s="5">
        <v>4840.8</v>
      </c>
      <c r="I313" s="5">
        <v>4840.8</v>
      </c>
      <c r="J313" s="5">
        <v>0</v>
      </c>
      <c r="K313" s="5">
        <v>100</v>
      </c>
      <c r="L313" s="5">
        <v>11500</v>
      </c>
      <c r="M313" s="5">
        <v>11500</v>
      </c>
      <c r="N313" s="5">
        <v>0</v>
      </c>
      <c r="O313" s="5">
        <v>57.905999999999999</v>
      </c>
      <c r="P313" s="4" t="s">
        <v>696</v>
      </c>
      <c r="Q313" s="4" t="s">
        <v>420</v>
      </c>
      <c r="R313" s="4" t="s">
        <v>716</v>
      </c>
    </row>
    <row r="314" spans="1:18" x14ac:dyDescent="0.25">
      <c r="A314" s="4" t="s">
        <v>328</v>
      </c>
      <c r="B314" s="4" t="s">
        <v>798</v>
      </c>
      <c r="C314" s="4" t="s">
        <v>390</v>
      </c>
      <c r="D314" s="5">
        <v>5500</v>
      </c>
      <c r="E314" s="5">
        <v>4400</v>
      </c>
      <c r="F314" s="5">
        <v>0</v>
      </c>
      <c r="G314" s="5">
        <v>4388.71</v>
      </c>
      <c r="H314" s="5">
        <v>4388.71</v>
      </c>
      <c r="I314" s="5">
        <v>4400</v>
      </c>
      <c r="J314" s="5">
        <v>0</v>
      </c>
      <c r="K314" s="5">
        <v>99.743399999999994</v>
      </c>
      <c r="L314" s="5">
        <v>5485.8869999999997</v>
      </c>
      <c r="M314" s="5">
        <v>5500</v>
      </c>
      <c r="N314" s="5">
        <v>-14.113</v>
      </c>
      <c r="O314" s="5">
        <v>20</v>
      </c>
      <c r="P314" s="4"/>
      <c r="Q314" s="4" t="s">
        <v>392</v>
      </c>
      <c r="R314" s="4" t="s">
        <v>484</v>
      </c>
    </row>
    <row r="315" spans="1:18" x14ac:dyDescent="0.25">
      <c r="A315" s="4" t="s">
        <v>329</v>
      </c>
      <c r="B315" s="4" t="s">
        <v>799</v>
      </c>
      <c r="C315" s="4" t="s">
        <v>390</v>
      </c>
      <c r="D315" s="5">
        <v>5500</v>
      </c>
      <c r="E315" s="5">
        <v>4400</v>
      </c>
      <c r="F315" s="5">
        <v>0</v>
      </c>
      <c r="G315" s="5">
        <v>2542.61</v>
      </c>
      <c r="H315" s="5">
        <v>2542.61</v>
      </c>
      <c r="I315" s="5">
        <v>4400</v>
      </c>
      <c r="J315" s="5">
        <v>0</v>
      </c>
      <c r="K315" s="5">
        <v>57.786499999999997</v>
      </c>
      <c r="L315" s="5">
        <v>3178.2575000000002</v>
      </c>
      <c r="M315" s="5">
        <v>5500</v>
      </c>
      <c r="N315" s="5">
        <v>-2321.7429999999999</v>
      </c>
      <c r="O315" s="5">
        <v>20</v>
      </c>
      <c r="P315" s="4"/>
      <c r="Q315" s="4" t="s">
        <v>392</v>
      </c>
      <c r="R315" s="4" t="s">
        <v>484</v>
      </c>
    </row>
    <row r="316" spans="1:18" x14ac:dyDescent="0.25">
      <c r="A316" s="4" t="s">
        <v>367</v>
      </c>
      <c r="B316" s="4" t="s">
        <v>800</v>
      </c>
      <c r="C316" s="4" t="s">
        <v>395</v>
      </c>
      <c r="D316" s="5">
        <v>1</v>
      </c>
      <c r="E316" s="5">
        <v>0</v>
      </c>
      <c r="F316" s="5">
        <v>0</v>
      </c>
      <c r="G316" s="5">
        <v>4396.72</v>
      </c>
      <c r="H316" s="5">
        <v>4396.72</v>
      </c>
      <c r="I316" s="5">
        <v>4396.72</v>
      </c>
      <c r="J316" s="5">
        <v>0</v>
      </c>
      <c r="K316" s="5">
        <v>100</v>
      </c>
      <c r="L316" s="5">
        <v>1</v>
      </c>
      <c r="M316" s="5"/>
      <c r="N316" s="5">
        <v>1</v>
      </c>
      <c r="O316" s="5">
        <v>-439572</v>
      </c>
      <c r="P316" s="4"/>
      <c r="Q316" s="4" t="s">
        <v>392</v>
      </c>
      <c r="R316" s="4" t="s">
        <v>410</v>
      </c>
    </row>
    <row r="317" spans="1:18" x14ac:dyDescent="0.25">
      <c r="A317" s="2" t="s">
        <v>355</v>
      </c>
      <c r="B317" s="2" t="s">
        <v>801</v>
      </c>
      <c r="C317" s="2" t="s">
        <v>390</v>
      </c>
      <c r="D317" s="3">
        <v>1</v>
      </c>
      <c r="E317" s="3">
        <v>0</v>
      </c>
      <c r="F317" s="3">
        <v>0</v>
      </c>
      <c r="G317" s="3">
        <v>16754.21</v>
      </c>
      <c r="H317" s="3">
        <v>16754.21</v>
      </c>
      <c r="I317" s="3">
        <v>4061.72</v>
      </c>
      <c r="J317" s="3">
        <v>-12692.49</v>
      </c>
      <c r="K317" s="3">
        <v>412.4905</v>
      </c>
      <c r="L317" s="3">
        <v>4.124905</v>
      </c>
      <c r="M317" s="3"/>
      <c r="N317" s="3">
        <v>4.125</v>
      </c>
      <c r="O317" s="3">
        <v>-406072</v>
      </c>
      <c r="P317" s="2"/>
      <c r="Q317" s="2" t="s">
        <v>453</v>
      </c>
      <c r="R317" s="2" t="s">
        <v>410</v>
      </c>
    </row>
    <row r="318" spans="1:18" x14ac:dyDescent="0.25">
      <c r="A318" s="4" t="s">
        <v>277</v>
      </c>
      <c r="B318" s="4" t="s">
        <v>802</v>
      </c>
      <c r="C318" s="4" t="s">
        <v>390</v>
      </c>
      <c r="D318" s="5">
        <v>1</v>
      </c>
      <c r="E318" s="5">
        <v>0</v>
      </c>
      <c r="F318" s="5">
        <v>0</v>
      </c>
      <c r="G318" s="5">
        <v>4056.8</v>
      </c>
      <c r="H318" s="5">
        <v>4056.8</v>
      </c>
      <c r="I318" s="5">
        <v>4056.8</v>
      </c>
      <c r="J318" s="5">
        <v>0</v>
      </c>
      <c r="K318" s="5">
        <v>100</v>
      </c>
      <c r="L318" s="5">
        <v>1</v>
      </c>
      <c r="M318" s="5"/>
      <c r="N318" s="5">
        <v>1</v>
      </c>
      <c r="O318" s="5">
        <v>-405580</v>
      </c>
      <c r="P318" s="4"/>
      <c r="Q318" s="4" t="s">
        <v>420</v>
      </c>
      <c r="R318" s="4" t="s">
        <v>716</v>
      </c>
    </row>
    <row r="319" spans="1:18" x14ac:dyDescent="0.25">
      <c r="A319" s="4" t="s">
        <v>33</v>
      </c>
      <c r="B319" s="4" t="s">
        <v>803</v>
      </c>
      <c r="C319" s="4" t="s">
        <v>390</v>
      </c>
      <c r="D319" s="5">
        <v>5000</v>
      </c>
      <c r="E319" s="5">
        <v>4000</v>
      </c>
      <c r="F319" s="5">
        <v>0</v>
      </c>
      <c r="G319" s="5">
        <v>1500</v>
      </c>
      <c r="H319" s="5">
        <v>1500</v>
      </c>
      <c r="I319" s="5">
        <v>4000</v>
      </c>
      <c r="J319" s="5">
        <v>0</v>
      </c>
      <c r="K319" s="5">
        <v>37.5</v>
      </c>
      <c r="L319" s="5">
        <v>1875</v>
      </c>
      <c r="M319" s="5"/>
      <c r="N319" s="5">
        <v>1875</v>
      </c>
      <c r="O319" s="5">
        <v>20</v>
      </c>
      <c r="P319" s="4" t="s">
        <v>696</v>
      </c>
      <c r="Q319" s="4" t="s">
        <v>420</v>
      </c>
      <c r="R319" s="4" t="s">
        <v>472</v>
      </c>
    </row>
    <row r="320" spans="1:18" x14ac:dyDescent="0.25">
      <c r="A320" s="4" t="s">
        <v>107</v>
      </c>
      <c r="B320" s="4" t="s">
        <v>804</v>
      </c>
      <c r="C320" s="4" t="s">
        <v>390</v>
      </c>
      <c r="D320" s="5">
        <v>5000</v>
      </c>
      <c r="E320" s="5">
        <v>4000</v>
      </c>
      <c r="F320" s="5">
        <v>0</v>
      </c>
      <c r="G320" s="5">
        <v>2233.5100000000002</v>
      </c>
      <c r="H320" s="5">
        <v>2233.5100000000002</v>
      </c>
      <c r="I320" s="5">
        <v>4000</v>
      </c>
      <c r="J320" s="5">
        <v>0</v>
      </c>
      <c r="K320" s="5">
        <v>55.837699999999998</v>
      </c>
      <c r="L320" s="5">
        <v>2791.8850000000002</v>
      </c>
      <c r="M320" s="5">
        <v>5000</v>
      </c>
      <c r="N320" s="5">
        <v>-2208.1149999999998</v>
      </c>
      <c r="O320" s="5">
        <v>20</v>
      </c>
      <c r="P320" s="4" t="s">
        <v>696</v>
      </c>
      <c r="Q320" s="4" t="s">
        <v>401</v>
      </c>
      <c r="R320" s="4" t="s">
        <v>439</v>
      </c>
    </row>
    <row r="321" spans="1:18" x14ac:dyDescent="0.25">
      <c r="A321" s="4" t="s">
        <v>119</v>
      </c>
      <c r="B321" s="4" t="s">
        <v>805</v>
      </c>
      <c r="C321" s="4" t="s">
        <v>390</v>
      </c>
      <c r="D321" s="5">
        <v>5000</v>
      </c>
      <c r="E321" s="5">
        <v>4000</v>
      </c>
      <c r="F321" s="5">
        <v>0</v>
      </c>
      <c r="G321" s="5">
        <v>0</v>
      </c>
      <c r="H321" s="5">
        <v>0</v>
      </c>
      <c r="I321" s="5">
        <v>4000</v>
      </c>
      <c r="J321" s="5">
        <v>0</v>
      </c>
      <c r="K321" s="5">
        <v>0</v>
      </c>
      <c r="L321" s="5">
        <v>0</v>
      </c>
      <c r="M321" s="5"/>
      <c r="N321" s="5">
        <v>0</v>
      </c>
      <c r="O321" s="5">
        <v>20</v>
      </c>
      <c r="P321" s="4" t="s">
        <v>696</v>
      </c>
      <c r="Q321" s="4" t="s">
        <v>420</v>
      </c>
      <c r="R321" s="4" t="s">
        <v>472</v>
      </c>
    </row>
    <row r="322" spans="1:18" x14ac:dyDescent="0.25">
      <c r="A322" s="4" t="s">
        <v>67</v>
      </c>
      <c r="B322" s="4" t="s">
        <v>806</v>
      </c>
      <c r="C322" s="4" t="s">
        <v>390</v>
      </c>
      <c r="D322" s="5">
        <v>4500</v>
      </c>
      <c r="E322" s="5">
        <v>3825</v>
      </c>
      <c r="F322" s="5">
        <v>0</v>
      </c>
      <c r="G322" s="5">
        <v>0</v>
      </c>
      <c r="H322" s="5">
        <v>0</v>
      </c>
      <c r="I322" s="5">
        <v>3825</v>
      </c>
      <c r="J322" s="5">
        <v>0</v>
      </c>
      <c r="K322" s="5">
        <v>0</v>
      </c>
      <c r="L322" s="5">
        <v>0</v>
      </c>
      <c r="M322" s="5">
        <v>4500</v>
      </c>
      <c r="N322" s="5">
        <v>-4500</v>
      </c>
      <c r="O322" s="5">
        <v>15</v>
      </c>
      <c r="P322" s="4"/>
      <c r="Q322" s="4" t="s">
        <v>420</v>
      </c>
      <c r="R322" s="4" t="s">
        <v>456</v>
      </c>
    </row>
    <row r="323" spans="1:18" x14ac:dyDescent="0.25">
      <c r="A323" s="4" t="s">
        <v>239</v>
      </c>
      <c r="B323" s="4" t="s">
        <v>807</v>
      </c>
      <c r="C323" s="4" t="s">
        <v>390</v>
      </c>
      <c r="D323" s="5">
        <v>7500</v>
      </c>
      <c r="E323" s="5">
        <v>2957.3</v>
      </c>
      <c r="F323" s="5">
        <v>2957.3</v>
      </c>
      <c r="G323" s="5">
        <v>3224.1</v>
      </c>
      <c r="H323" s="5">
        <v>3224.1</v>
      </c>
      <c r="I323" s="5">
        <v>3724.1</v>
      </c>
      <c r="J323" s="5">
        <v>500</v>
      </c>
      <c r="K323" s="5">
        <v>86.573899999999995</v>
      </c>
      <c r="L323" s="5">
        <v>6493.0424999999996</v>
      </c>
      <c r="M323" s="5">
        <v>7500</v>
      </c>
      <c r="N323" s="5">
        <v>-1006.958</v>
      </c>
      <c r="O323" s="5">
        <v>50.345300000000002</v>
      </c>
      <c r="P323" s="4" t="s">
        <v>696</v>
      </c>
      <c r="Q323" s="4" t="s">
        <v>781</v>
      </c>
      <c r="R323" s="4" t="s">
        <v>472</v>
      </c>
    </row>
    <row r="324" spans="1:18" x14ac:dyDescent="0.25">
      <c r="A324" s="4" t="s">
        <v>115</v>
      </c>
      <c r="B324" s="4" t="s">
        <v>808</v>
      </c>
      <c r="C324" s="4" t="s">
        <v>390</v>
      </c>
      <c r="D324" s="5">
        <v>5000</v>
      </c>
      <c r="E324" s="5">
        <v>3525.71</v>
      </c>
      <c r="F324" s="5">
        <v>3525.71</v>
      </c>
      <c r="G324" s="5">
        <v>3525.71</v>
      </c>
      <c r="H324" s="5">
        <v>3525.71</v>
      </c>
      <c r="I324" s="5">
        <v>3525.71</v>
      </c>
      <c r="J324" s="5">
        <v>0</v>
      </c>
      <c r="K324" s="5">
        <v>100</v>
      </c>
      <c r="L324" s="5">
        <v>5000</v>
      </c>
      <c r="M324" s="5">
        <v>5000</v>
      </c>
      <c r="N324" s="5">
        <v>0</v>
      </c>
      <c r="O324" s="5">
        <v>29.485800000000001</v>
      </c>
      <c r="P324" s="4" t="s">
        <v>696</v>
      </c>
      <c r="Q324" s="4" t="s">
        <v>420</v>
      </c>
      <c r="R324" s="4" t="s">
        <v>472</v>
      </c>
    </row>
    <row r="325" spans="1:18" x14ac:dyDescent="0.25">
      <c r="A325" s="4" t="s">
        <v>55</v>
      </c>
      <c r="B325" s="4" t="s">
        <v>809</v>
      </c>
      <c r="C325" s="4" t="s">
        <v>390</v>
      </c>
      <c r="D325" s="5">
        <v>1</v>
      </c>
      <c r="E325" s="5">
        <v>0</v>
      </c>
      <c r="F325" s="5">
        <v>0</v>
      </c>
      <c r="G325" s="5">
        <v>3204</v>
      </c>
      <c r="H325" s="5">
        <v>3204</v>
      </c>
      <c r="I325" s="5">
        <v>3500</v>
      </c>
      <c r="J325" s="5">
        <v>296</v>
      </c>
      <c r="K325" s="5">
        <v>91.5428</v>
      </c>
      <c r="L325" s="5">
        <v>0.91542800000000002</v>
      </c>
      <c r="M325" s="5"/>
      <c r="N325" s="5">
        <v>0.91500000000000004</v>
      </c>
      <c r="O325" s="5">
        <v>-349900</v>
      </c>
      <c r="P325" s="4"/>
      <c r="Q325" s="4" t="s">
        <v>420</v>
      </c>
      <c r="R325" s="4" t="s">
        <v>410</v>
      </c>
    </row>
    <row r="326" spans="1:18" x14ac:dyDescent="0.25">
      <c r="A326" s="4" t="s">
        <v>264</v>
      </c>
      <c r="B326" s="4" t="s">
        <v>510</v>
      </c>
      <c r="C326" s="4" t="s">
        <v>390</v>
      </c>
      <c r="D326" s="5">
        <v>1</v>
      </c>
      <c r="E326" s="5">
        <v>0</v>
      </c>
      <c r="F326" s="5">
        <v>0</v>
      </c>
      <c r="G326" s="5">
        <v>3500</v>
      </c>
      <c r="H326" s="5">
        <v>3500</v>
      </c>
      <c r="I326" s="5">
        <v>3500</v>
      </c>
      <c r="J326" s="5">
        <v>0</v>
      </c>
      <c r="K326" s="5">
        <v>100</v>
      </c>
      <c r="L326" s="5">
        <v>1</v>
      </c>
      <c r="M326" s="5"/>
      <c r="N326" s="5">
        <v>1</v>
      </c>
      <c r="O326" s="5">
        <v>-349900</v>
      </c>
      <c r="P326" s="4"/>
      <c r="Q326" s="4" t="s">
        <v>420</v>
      </c>
      <c r="R326" s="4" t="s">
        <v>716</v>
      </c>
    </row>
    <row r="327" spans="1:18" x14ac:dyDescent="0.25">
      <c r="A327" s="4" t="s">
        <v>201</v>
      </c>
      <c r="B327" s="4" t="s">
        <v>810</v>
      </c>
      <c r="C327" s="4" t="s">
        <v>390</v>
      </c>
      <c r="D327" s="5">
        <v>1</v>
      </c>
      <c r="E327" s="5">
        <v>511.82</v>
      </c>
      <c r="F327" s="5">
        <v>511.82</v>
      </c>
      <c r="G327" s="5">
        <v>3361.26</v>
      </c>
      <c r="H327" s="5">
        <v>3361.26</v>
      </c>
      <c r="I327" s="5">
        <v>3361.26</v>
      </c>
      <c r="J327" s="5">
        <v>0</v>
      </c>
      <c r="K327" s="5">
        <v>100</v>
      </c>
      <c r="L327" s="5">
        <v>1</v>
      </c>
      <c r="M327" s="5"/>
      <c r="N327" s="5">
        <v>1</v>
      </c>
      <c r="O327" s="5">
        <v>-336026</v>
      </c>
      <c r="P327" s="4" t="s">
        <v>696</v>
      </c>
      <c r="Q327" s="4" t="s">
        <v>420</v>
      </c>
      <c r="R327" s="4" t="s">
        <v>410</v>
      </c>
    </row>
    <row r="328" spans="1:18" x14ac:dyDescent="0.25">
      <c r="A328" s="4" t="s">
        <v>41</v>
      </c>
      <c r="B328" s="4" t="s">
        <v>811</v>
      </c>
      <c r="C328" s="4" t="s">
        <v>390</v>
      </c>
      <c r="D328" s="5">
        <v>1</v>
      </c>
      <c r="E328" s="5">
        <v>2637.38</v>
      </c>
      <c r="F328" s="5">
        <v>2637.38</v>
      </c>
      <c r="G328" s="5">
        <v>3304.38</v>
      </c>
      <c r="H328" s="5">
        <v>3304.38</v>
      </c>
      <c r="I328" s="5">
        <v>3304.38</v>
      </c>
      <c r="J328" s="5">
        <v>0</v>
      </c>
      <c r="K328" s="5">
        <v>100</v>
      </c>
      <c r="L328" s="5">
        <v>1</v>
      </c>
      <c r="M328" s="5"/>
      <c r="N328" s="5">
        <v>1</v>
      </c>
      <c r="O328" s="5">
        <v>-330338</v>
      </c>
      <c r="P328" s="4" t="s">
        <v>391</v>
      </c>
      <c r="Q328" s="4" t="s">
        <v>420</v>
      </c>
      <c r="R328" s="4" t="s">
        <v>456</v>
      </c>
    </row>
    <row r="329" spans="1:18" x14ac:dyDescent="0.25">
      <c r="A329" s="4" t="s">
        <v>237</v>
      </c>
      <c r="B329" s="4" t="s">
        <v>812</v>
      </c>
      <c r="C329" s="4" t="s">
        <v>390</v>
      </c>
      <c r="D329" s="5">
        <v>1</v>
      </c>
      <c r="E329" s="5">
        <v>0</v>
      </c>
      <c r="F329" s="5">
        <v>0</v>
      </c>
      <c r="G329" s="5">
        <v>3103.49</v>
      </c>
      <c r="H329" s="5">
        <v>3103.49</v>
      </c>
      <c r="I329" s="5">
        <v>3103.49</v>
      </c>
      <c r="J329" s="5">
        <v>0</v>
      </c>
      <c r="K329" s="5">
        <v>100</v>
      </c>
      <c r="L329" s="5">
        <v>1</v>
      </c>
      <c r="M329" s="5"/>
      <c r="N329" s="5">
        <v>1</v>
      </c>
      <c r="O329" s="5">
        <v>-310249</v>
      </c>
      <c r="P329" s="4"/>
      <c r="Q329" s="4" t="s">
        <v>420</v>
      </c>
      <c r="R329" s="4" t="s">
        <v>763</v>
      </c>
    </row>
    <row r="330" spans="1:18" x14ac:dyDescent="0.25">
      <c r="A330" s="4" t="s">
        <v>213</v>
      </c>
      <c r="B330" s="4" t="s">
        <v>813</v>
      </c>
      <c r="C330" s="4" t="s">
        <v>390</v>
      </c>
      <c r="D330" s="5">
        <v>1</v>
      </c>
      <c r="E330" s="5">
        <v>0</v>
      </c>
      <c r="F330" s="5">
        <v>0</v>
      </c>
      <c r="G330" s="5">
        <v>1643.99</v>
      </c>
      <c r="H330" s="5">
        <v>1643.99</v>
      </c>
      <c r="I330" s="5">
        <v>2946.95</v>
      </c>
      <c r="J330" s="5">
        <v>1302.96</v>
      </c>
      <c r="K330" s="5">
        <v>55.786099999999998</v>
      </c>
      <c r="L330" s="5">
        <v>0.55786100000000005</v>
      </c>
      <c r="M330" s="5"/>
      <c r="N330" s="5">
        <v>0.55800000000000005</v>
      </c>
      <c r="O330" s="5">
        <v>-294595</v>
      </c>
      <c r="P330" s="4"/>
      <c r="Q330" s="4" t="s">
        <v>420</v>
      </c>
      <c r="R330" s="4" t="s">
        <v>410</v>
      </c>
    </row>
    <row r="331" spans="1:18" x14ac:dyDescent="0.25">
      <c r="A331" s="4" t="s">
        <v>144</v>
      </c>
      <c r="B331" s="4" t="s">
        <v>814</v>
      </c>
      <c r="C331" s="4" t="s">
        <v>390</v>
      </c>
      <c r="D331" s="5">
        <v>1</v>
      </c>
      <c r="E331" s="5">
        <v>0.25</v>
      </c>
      <c r="F331" s="5">
        <v>0</v>
      </c>
      <c r="G331" s="5">
        <v>2852.25</v>
      </c>
      <c r="H331" s="5">
        <v>2852.25</v>
      </c>
      <c r="I331" s="5">
        <v>2852.25</v>
      </c>
      <c r="J331" s="5">
        <v>0</v>
      </c>
      <c r="K331" s="5">
        <v>100</v>
      </c>
      <c r="L331" s="5">
        <v>1</v>
      </c>
      <c r="M331" s="5"/>
      <c r="N331" s="5">
        <v>1</v>
      </c>
      <c r="O331" s="5">
        <v>-285125</v>
      </c>
      <c r="P331" s="4"/>
      <c r="Q331" s="4" t="s">
        <v>420</v>
      </c>
      <c r="R331" s="4" t="s">
        <v>410</v>
      </c>
    </row>
    <row r="332" spans="1:18" x14ac:dyDescent="0.25">
      <c r="A332" s="4" t="s">
        <v>279</v>
      </c>
      <c r="B332" s="4" t="s">
        <v>815</v>
      </c>
      <c r="C332" s="4" t="s">
        <v>390</v>
      </c>
      <c r="D332" s="5">
        <v>1</v>
      </c>
      <c r="E332" s="5">
        <v>1</v>
      </c>
      <c r="F332" s="5">
        <v>0</v>
      </c>
      <c r="G332" s="5">
        <v>2596.54</v>
      </c>
      <c r="H332" s="5">
        <v>2596.54</v>
      </c>
      <c r="I332" s="5">
        <v>2596.54</v>
      </c>
      <c r="J332" s="5">
        <v>0</v>
      </c>
      <c r="K332" s="5">
        <v>100</v>
      </c>
      <c r="L332" s="5">
        <v>1</v>
      </c>
      <c r="M332" s="5"/>
      <c r="N332" s="5">
        <v>1</v>
      </c>
      <c r="O332" s="5">
        <v>-259554</v>
      </c>
      <c r="P332" s="4"/>
      <c r="Q332" s="4" t="s">
        <v>420</v>
      </c>
      <c r="R332" s="4" t="s">
        <v>454</v>
      </c>
    </row>
    <row r="333" spans="1:18" x14ac:dyDescent="0.25">
      <c r="A333" s="4" t="s">
        <v>293</v>
      </c>
      <c r="B333" s="4" t="s">
        <v>816</v>
      </c>
      <c r="C333" s="4" t="s">
        <v>390</v>
      </c>
      <c r="D333" s="5">
        <v>1</v>
      </c>
      <c r="E333" s="5">
        <v>0</v>
      </c>
      <c r="F333" s="5">
        <v>0</v>
      </c>
      <c r="G333" s="5">
        <v>2099.6799999999998</v>
      </c>
      <c r="H333" s="5">
        <v>2099.6799999999998</v>
      </c>
      <c r="I333" s="5">
        <v>2099.6799999999998</v>
      </c>
      <c r="J333" s="5">
        <v>0</v>
      </c>
      <c r="K333" s="5">
        <v>100</v>
      </c>
      <c r="L333" s="5">
        <v>1</v>
      </c>
      <c r="M333" s="5"/>
      <c r="N333" s="5">
        <v>1</v>
      </c>
      <c r="O333" s="5">
        <v>-209868</v>
      </c>
      <c r="P333" s="4"/>
      <c r="Q333" s="4" t="s">
        <v>420</v>
      </c>
      <c r="R333" s="4" t="s">
        <v>456</v>
      </c>
    </row>
    <row r="334" spans="1:18" x14ac:dyDescent="0.25">
      <c r="A334" s="4" t="s">
        <v>170</v>
      </c>
      <c r="B334" s="4" t="s">
        <v>817</v>
      </c>
      <c r="C334" s="4" t="s">
        <v>390</v>
      </c>
      <c r="D334" s="5">
        <v>1</v>
      </c>
      <c r="E334" s="5">
        <v>0</v>
      </c>
      <c r="F334" s="5">
        <v>261.25</v>
      </c>
      <c r="G334" s="5">
        <v>2002.24</v>
      </c>
      <c r="H334" s="5">
        <v>2002.24</v>
      </c>
      <c r="I334" s="5">
        <v>2002.24</v>
      </c>
      <c r="J334" s="5">
        <v>0</v>
      </c>
      <c r="K334" s="5">
        <v>100</v>
      </c>
      <c r="L334" s="5">
        <v>1</v>
      </c>
      <c r="M334" s="5"/>
      <c r="N334" s="5">
        <v>1</v>
      </c>
      <c r="O334" s="5">
        <v>-200124</v>
      </c>
      <c r="P334" s="4"/>
      <c r="Q334" s="4" t="s">
        <v>420</v>
      </c>
      <c r="R334" s="4" t="s">
        <v>410</v>
      </c>
    </row>
    <row r="335" spans="1:18" x14ac:dyDescent="0.25">
      <c r="A335" s="4" t="s">
        <v>8</v>
      </c>
      <c r="B335" s="4" t="s">
        <v>818</v>
      </c>
      <c r="C335" s="4" t="s">
        <v>395</v>
      </c>
      <c r="D335" s="5">
        <v>1</v>
      </c>
      <c r="E335" s="5">
        <v>0</v>
      </c>
      <c r="F335" s="5">
        <v>0</v>
      </c>
      <c r="G335" s="5">
        <v>1982.86</v>
      </c>
      <c r="H335" s="5">
        <v>1982.86</v>
      </c>
      <c r="I335" s="5">
        <v>1982.86</v>
      </c>
      <c r="J335" s="5">
        <v>0</v>
      </c>
      <c r="K335" s="5">
        <v>100</v>
      </c>
      <c r="L335" s="5">
        <v>1</v>
      </c>
      <c r="M335" s="5"/>
      <c r="N335" s="5">
        <v>1</v>
      </c>
      <c r="O335" s="5">
        <v>-198186</v>
      </c>
      <c r="P335" s="4"/>
      <c r="Q335" s="4" t="s">
        <v>405</v>
      </c>
      <c r="R335" s="4" t="s">
        <v>819</v>
      </c>
    </row>
    <row r="336" spans="1:18" x14ac:dyDescent="0.25">
      <c r="A336" s="4" t="s">
        <v>73</v>
      </c>
      <c r="B336" s="4" t="s">
        <v>820</v>
      </c>
      <c r="C336" s="4" t="s">
        <v>444</v>
      </c>
      <c r="D336" s="5">
        <v>1</v>
      </c>
      <c r="E336" s="5">
        <v>0.85</v>
      </c>
      <c r="F336" s="5">
        <v>0</v>
      </c>
      <c r="G336" s="5">
        <v>1950.85</v>
      </c>
      <c r="H336" s="5">
        <v>1950.85</v>
      </c>
      <c r="I336" s="5">
        <v>1950.85</v>
      </c>
      <c r="J336" s="5">
        <v>0</v>
      </c>
      <c r="K336" s="5">
        <v>100</v>
      </c>
      <c r="L336" s="5">
        <v>1</v>
      </c>
      <c r="M336" s="5"/>
      <c r="N336" s="5">
        <v>1</v>
      </c>
      <c r="O336" s="5">
        <v>-194985</v>
      </c>
      <c r="P336" s="4"/>
      <c r="Q336" s="4" t="s">
        <v>420</v>
      </c>
      <c r="R336" s="4" t="s">
        <v>410</v>
      </c>
    </row>
    <row r="337" spans="1:18" x14ac:dyDescent="0.25">
      <c r="A337" s="4" t="s">
        <v>343</v>
      </c>
      <c r="B337" s="4" t="s">
        <v>821</v>
      </c>
      <c r="C337" s="4" t="s">
        <v>395</v>
      </c>
      <c r="D337" s="5">
        <v>37728.22</v>
      </c>
      <c r="E337" s="5">
        <v>1799.25</v>
      </c>
      <c r="F337" s="5">
        <v>0</v>
      </c>
      <c r="G337" s="5">
        <v>1799.25</v>
      </c>
      <c r="H337" s="5">
        <v>1799.25</v>
      </c>
      <c r="I337" s="5">
        <v>1799.25</v>
      </c>
      <c r="J337" s="5">
        <v>0</v>
      </c>
      <c r="K337" s="5">
        <v>100</v>
      </c>
      <c r="L337" s="5">
        <v>37728.22</v>
      </c>
      <c r="M337" s="5">
        <v>67478.22</v>
      </c>
      <c r="N337" s="5">
        <v>-29750</v>
      </c>
      <c r="O337" s="5">
        <v>95.230999999999995</v>
      </c>
      <c r="P337" s="4"/>
      <c r="Q337" s="4" t="s">
        <v>689</v>
      </c>
      <c r="R337" s="4" t="s">
        <v>690</v>
      </c>
    </row>
    <row r="338" spans="1:18" x14ac:dyDescent="0.25">
      <c r="A338" s="2" t="s">
        <v>126</v>
      </c>
      <c r="B338" s="2" t="s">
        <v>822</v>
      </c>
      <c r="C338" s="2" t="s">
        <v>390</v>
      </c>
      <c r="D338" s="3">
        <v>1</v>
      </c>
      <c r="E338" s="3">
        <v>416</v>
      </c>
      <c r="F338" s="3">
        <v>416</v>
      </c>
      <c r="G338" s="3">
        <v>4809.93</v>
      </c>
      <c r="H338" s="3">
        <v>4809.93</v>
      </c>
      <c r="I338" s="3">
        <v>1772.32</v>
      </c>
      <c r="J338" s="3">
        <v>-3037.61</v>
      </c>
      <c r="K338" s="3">
        <v>271.39170000000001</v>
      </c>
      <c r="L338" s="3">
        <v>2.7139169999999999</v>
      </c>
      <c r="M338" s="3"/>
      <c r="N338" s="3">
        <v>2.714</v>
      </c>
      <c r="O338" s="3">
        <v>-177132</v>
      </c>
      <c r="P338" s="2" t="s">
        <v>696</v>
      </c>
      <c r="Q338" s="2" t="s">
        <v>453</v>
      </c>
      <c r="R338" s="2" t="s">
        <v>410</v>
      </c>
    </row>
    <row r="339" spans="1:18" x14ac:dyDescent="0.25">
      <c r="A339" s="4" t="s">
        <v>10</v>
      </c>
      <c r="B339" s="4" t="s">
        <v>823</v>
      </c>
      <c r="C339" s="4" t="s">
        <v>390</v>
      </c>
      <c r="D339" s="5">
        <v>1942.63</v>
      </c>
      <c r="E339" s="5">
        <v>1651.02</v>
      </c>
      <c r="F339" s="5">
        <v>0</v>
      </c>
      <c r="G339" s="5">
        <v>0</v>
      </c>
      <c r="H339" s="5">
        <v>0</v>
      </c>
      <c r="I339" s="5">
        <v>1651.02</v>
      </c>
      <c r="J339" s="5">
        <v>0</v>
      </c>
      <c r="K339" s="5">
        <v>0</v>
      </c>
      <c r="L339" s="5">
        <v>0</v>
      </c>
      <c r="M339" s="5">
        <v>1942.38</v>
      </c>
      <c r="N339" s="5">
        <v>-1942.38</v>
      </c>
      <c r="O339" s="5">
        <v>15.010999999999999</v>
      </c>
      <c r="P339" s="4"/>
      <c r="Q339" s="4" t="s">
        <v>453</v>
      </c>
      <c r="R339" s="4" t="s">
        <v>410</v>
      </c>
    </row>
    <row r="340" spans="1:18" x14ac:dyDescent="0.25">
      <c r="A340" s="4" t="s">
        <v>207</v>
      </c>
      <c r="B340" s="4" t="s">
        <v>824</v>
      </c>
      <c r="C340" s="4" t="s">
        <v>390</v>
      </c>
      <c r="D340" s="5">
        <v>1</v>
      </c>
      <c r="E340" s="5">
        <v>0</v>
      </c>
      <c r="F340" s="5">
        <v>783.75</v>
      </c>
      <c r="G340" s="5">
        <v>977.37</v>
      </c>
      <c r="H340" s="5">
        <v>977.37</v>
      </c>
      <c r="I340" s="5">
        <v>1500</v>
      </c>
      <c r="J340" s="5">
        <v>522.63</v>
      </c>
      <c r="K340" s="5">
        <v>65.158000000000001</v>
      </c>
      <c r="L340" s="5">
        <v>0.65158000000000005</v>
      </c>
      <c r="M340" s="5"/>
      <c r="N340" s="5">
        <v>0.65200000000000002</v>
      </c>
      <c r="O340" s="5">
        <v>-149900</v>
      </c>
      <c r="P340" s="4"/>
      <c r="Q340" s="4" t="s">
        <v>420</v>
      </c>
      <c r="R340" s="4" t="s">
        <v>410</v>
      </c>
    </row>
    <row r="341" spans="1:18" x14ac:dyDescent="0.25">
      <c r="A341" s="4" t="s">
        <v>18</v>
      </c>
      <c r="B341" s="4" t="s">
        <v>825</v>
      </c>
      <c r="C341" s="4" t="s">
        <v>390</v>
      </c>
      <c r="D341" s="5">
        <v>1</v>
      </c>
      <c r="E341" s="5">
        <v>1456</v>
      </c>
      <c r="F341" s="5">
        <v>1456</v>
      </c>
      <c r="G341" s="5">
        <v>1456</v>
      </c>
      <c r="H341" s="5">
        <v>1456</v>
      </c>
      <c r="I341" s="5">
        <v>1456</v>
      </c>
      <c r="J341" s="5">
        <v>0</v>
      </c>
      <c r="K341" s="5">
        <v>100</v>
      </c>
      <c r="L341" s="5">
        <v>1</v>
      </c>
      <c r="M341" s="5"/>
      <c r="N341" s="5">
        <v>1</v>
      </c>
      <c r="O341" s="5">
        <v>-145500</v>
      </c>
      <c r="P341" s="4" t="s">
        <v>391</v>
      </c>
      <c r="Q341" s="4" t="s">
        <v>392</v>
      </c>
      <c r="R341" s="4" t="s">
        <v>393</v>
      </c>
    </row>
    <row r="342" spans="1:18" x14ac:dyDescent="0.25">
      <c r="A342" s="4" t="s">
        <v>27</v>
      </c>
      <c r="B342" s="4" t="s">
        <v>826</v>
      </c>
      <c r="C342" s="4" t="s">
        <v>395</v>
      </c>
      <c r="D342" s="5">
        <v>1</v>
      </c>
      <c r="E342" s="5">
        <v>1248</v>
      </c>
      <c r="F342" s="5">
        <v>1248</v>
      </c>
      <c r="G342" s="5">
        <v>1248</v>
      </c>
      <c r="H342" s="5">
        <v>1248</v>
      </c>
      <c r="I342" s="5">
        <v>1248</v>
      </c>
      <c r="J342" s="5">
        <v>0</v>
      </c>
      <c r="K342" s="5">
        <v>100</v>
      </c>
      <c r="L342" s="5">
        <v>1</v>
      </c>
      <c r="M342" s="5"/>
      <c r="N342" s="5">
        <v>1</v>
      </c>
      <c r="O342" s="5">
        <v>-124700</v>
      </c>
      <c r="P342" s="4" t="s">
        <v>696</v>
      </c>
      <c r="Q342" s="4" t="s">
        <v>392</v>
      </c>
      <c r="R342" s="4" t="s">
        <v>393</v>
      </c>
    </row>
    <row r="343" spans="1:18" x14ac:dyDescent="0.25">
      <c r="A343" s="4" t="s">
        <v>141</v>
      </c>
      <c r="B343" s="4" t="s">
        <v>827</v>
      </c>
      <c r="C343" s="4" t="s">
        <v>390</v>
      </c>
      <c r="D343" s="5">
        <v>4402.8</v>
      </c>
      <c r="E343" s="5">
        <v>94.8</v>
      </c>
      <c r="F343" s="5">
        <v>1193.4000000000001</v>
      </c>
      <c r="G343" s="5">
        <v>1193.4000000000001</v>
      </c>
      <c r="H343" s="5">
        <v>1193.4000000000001</v>
      </c>
      <c r="I343" s="5">
        <v>1193.4000000000001</v>
      </c>
      <c r="J343" s="5">
        <v>0</v>
      </c>
      <c r="K343" s="5">
        <v>100</v>
      </c>
      <c r="L343" s="5">
        <v>4402.8</v>
      </c>
      <c r="M343" s="5">
        <v>4402.8</v>
      </c>
      <c r="N343" s="5">
        <v>0</v>
      </c>
      <c r="O343" s="5">
        <v>72.894499999999994</v>
      </c>
      <c r="P343" s="4" t="s">
        <v>391</v>
      </c>
      <c r="Q343" s="4" t="s">
        <v>453</v>
      </c>
      <c r="R343" s="4" t="s">
        <v>828</v>
      </c>
    </row>
    <row r="344" spans="1:18" x14ac:dyDescent="0.25">
      <c r="A344" s="4" t="s">
        <v>168</v>
      </c>
      <c r="B344" s="4" t="s">
        <v>829</v>
      </c>
      <c r="C344" s="4" t="s">
        <v>390</v>
      </c>
      <c r="D344" s="5">
        <v>1</v>
      </c>
      <c r="E344" s="5">
        <v>416</v>
      </c>
      <c r="F344" s="5">
        <v>416</v>
      </c>
      <c r="G344" s="5">
        <v>1040.57</v>
      </c>
      <c r="H344" s="5">
        <v>1040.57</v>
      </c>
      <c r="I344" s="5">
        <v>1040.57</v>
      </c>
      <c r="J344" s="5">
        <v>0</v>
      </c>
      <c r="K344" s="5">
        <v>100</v>
      </c>
      <c r="L344" s="5">
        <v>1</v>
      </c>
      <c r="M344" s="5"/>
      <c r="N344" s="5">
        <v>1</v>
      </c>
      <c r="O344" s="5">
        <v>-103957</v>
      </c>
      <c r="P344" s="4" t="s">
        <v>391</v>
      </c>
      <c r="Q344" s="4" t="s">
        <v>420</v>
      </c>
      <c r="R344" s="4" t="s">
        <v>410</v>
      </c>
    </row>
    <row r="345" spans="1:18" x14ac:dyDescent="0.25">
      <c r="A345" s="4" t="s">
        <v>54</v>
      </c>
      <c r="B345" s="4" t="s">
        <v>830</v>
      </c>
      <c r="C345" s="4" t="s">
        <v>390</v>
      </c>
      <c r="D345" s="5">
        <v>1</v>
      </c>
      <c r="E345" s="5">
        <v>260</v>
      </c>
      <c r="F345" s="5">
        <v>260</v>
      </c>
      <c r="G345" s="5">
        <v>908.21</v>
      </c>
      <c r="H345" s="5">
        <v>908.21</v>
      </c>
      <c r="I345" s="5">
        <v>908.21</v>
      </c>
      <c r="J345" s="5">
        <v>0</v>
      </c>
      <c r="K345" s="5">
        <v>100</v>
      </c>
      <c r="L345" s="5">
        <v>1</v>
      </c>
      <c r="M345" s="5"/>
      <c r="N345" s="5">
        <v>1</v>
      </c>
      <c r="O345" s="5">
        <v>-90721</v>
      </c>
      <c r="P345" s="4" t="s">
        <v>391</v>
      </c>
      <c r="Q345" s="4" t="s">
        <v>420</v>
      </c>
      <c r="R345" s="4" t="s">
        <v>410</v>
      </c>
    </row>
    <row r="346" spans="1:18" x14ac:dyDescent="0.25">
      <c r="A346" s="2" t="s">
        <v>210</v>
      </c>
      <c r="B346" s="2" t="s">
        <v>831</v>
      </c>
      <c r="C346" s="2" t="s">
        <v>390</v>
      </c>
      <c r="D346" s="3">
        <v>1</v>
      </c>
      <c r="E346" s="3">
        <v>0</v>
      </c>
      <c r="F346" s="3">
        <v>0</v>
      </c>
      <c r="G346" s="3">
        <v>7207.67</v>
      </c>
      <c r="H346" s="3">
        <v>7207.67</v>
      </c>
      <c r="I346" s="3">
        <v>672.53</v>
      </c>
      <c r="J346" s="3">
        <v>-6535.14</v>
      </c>
      <c r="K346" s="3">
        <v>1071.7246</v>
      </c>
      <c r="L346" s="3">
        <v>10.717245999999999</v>
      </c>
      <c r="M346" s="3"/>
      <c r="N346" s="3">
        <v>10.717000000000001</v>
      </c>
      <c r="O346" s="3">
        <v>-67153</v>
      </c>
      <c r="P346" s="2"/>
      <c r="Q346" s="2" t="s">
        <v>420</v>
      </c>
      <c r="R346" s="2" t="s">
        <v>410</v>
      </c>
    </row>
    <row r="347" spans="1:18" x14ac:dyDescent="0.25">
      <c r="A347" s="4" t="s">
        <v>205</v>
      </c>
      <c r="B347" s="4" t="s">
        <v>832</v>
      </c>
      <c r="C347" s="4" t="s">
        <v>390</v>
      </c>
      <c r="D347" s="5">
        <v>1</v>
      </c>
      <c r="E347" s="5">
        <v>450.93</v>
      </c>
      <c r="F347" s="5">
        <v>450.93</v>
      </c>
      <c r="G347" s="5">
        <v>450.93</v>
      </c>
      <c r="H347" s="5">
        <v>450.93</v>
      </c>
      <c r="I347" s="5">
        <v>450.93</v>
      </c>
      <c r="J347" s="5">
        <v>0</v>
      </c>
      <c r="K347" s="5">
        <v>100</v>
      </c>
      <c r="L347" s="5">
        <v>1</v>
      </c>
      <c r="M347" s="5"/>
      <c r="N347" s="5">
        <v>1</v>
      </c>
      <c r="O347" s="5">
        <v>-44993</v>
      </c>
      <c r="P347" s="4" t="s">
        <v>696</v>
      </c>
      <c r="Q347" s="4" t="s">
        <v>571</v>
      </c>
      <c r="R347" s="4" t="s">
        <v>833</v>
      </c>
    </row>
    <row r="348" spans="1:18" x14ac:dyDescent="0.25">
      <c r="A348" s="4" t="s">
        <v>278</v>
      </c>
      <c r="B348" s="4" t="s">
        <v>834</v>
      </c>
      <c r="C348" s="4" t="s">
        <v>390</v>
      </c>
      <c r="D348" s="5">
        <v>1</v>
      </c>
      <c r="E348" s="5">
        <v>1</v>
      </c>
      <c r="F348" s="5">
        <v>0</v>
      </c>
      <c r="G348" s="5">
        <v>251.28</v>
      </c>
      <c r="H348" s="5">
        <v>251.28</v>
      </c>
      <c r="I348" s="5">
        <v>251.28</v>
      </c>
      <c r="J348" s="5">
        <v>0</v>
      </c>
      <c r="K348" s="5">
        <v>100</v>
      </c>
      <c r="L348" s="5">
        <v>1</v>
      </c>
      <c r="M348" s="5"/>
      <c r="N348" s="5">
        <v>1</v>
      </c>
      <c r="O348" s="5">
        <v>-25028</v>
      </c>
      <c r="P348" s="4"/>
      <c r="Q348" s="4" t="s">
        <v>420</v>
      </c>
      <c r="R348" s="4" t="s">
        <v>454</v>
      </c>
    </row>
    <row r="349" spans="1:18" x14ac:dyDescent="0.25">
      <c r="A349" s="4" t="s">
        <v>349</v>
      </c>
      <c r="B349" s="4" t="s">
        <v>835</v>
      </c>
      <c r="C349" s="4" t="s">
        <v>395</v>
      </c>
      <c r="D349" s="5">
        <v>1</v>
      </c>
      <c r="E349" s="5">
        <v>0</v>
      </c>
      <c r="F349" s="5">
        <v>0</v>
      </c>
      <c r="G349" s="5">
        <v>250</v>
      </c>
      <c r="H349" s="5">
        <v>250</v>
      </c>
      <c r="I349" s="5">
        <v>250</v>
      </c>
      <c r="J349" s="5">
        <v>0</v>
      </c>
      <c r="K349" s="5">
        <v>100</v>
      </c>
      <c r="L349" s="5">
        <v>1</v>
      </c>
      <c r="M349" s="5"/>
      <c r="N349" s="5">
        <v>1</v>
      </c>
      <c r="O349" s="5">
        <v>-24900</v>
      </c>
      <c r="P349" s="4"/>
      <c r="Q349" s="4" t="s">
        <v>707</v>
      </c>
      <c r="R349" s="4" t="s">
        <v>410</v>
      </c>
    </row>
    <row r="350" spans="1:18" x14ac:dyDescent="0.25">
      <c r="A350" s="4" t="s">
        <v>58</v>
      </c>
      <c r="B350" s="4" t="s">
        <v>836</v>
      </c>
      <c r="C350" s="4" t="s">
        <v>390</v>
      </c>
      <c r="D350" s="5">
        <v>1</v>
      </c>
      <c r="E350" s="5">
        <v>103</v>
      </c>
      <c r="F350" s="5">
        <v>42.56</v>
      </c>
      <c r="G350" s="5">
        <v>0</v>
      </c>
      <c r="H350" s="5">
        <v>42.56</v>
      </c>
      <c r="I350" s="5">
        <v>103</v>
      </c>
      <c r="J350" s="5">
        <v>0</v>
      </c>
      <c r="K350" s="5">
        <v>0</v>
      </c>
      <c r="L350" s="5">
        <v>0</v>
      </c>
      <c r="M350" s="5"/>
      <c r="N350" s="5">
        <v>0</v>
      </c>
      <c r="O350" s="5">
        <v>-10200</v>
      </c>
      <c r="P350" s="4"/>
      <c r="Q350" s="4" t="s">
        <v>453</v>
      </c>
      <c r="R350" s="4" t="s">
        <v>406</v>
      </c>
    </row>
    <row r="351" spans="1:18" x14ac:dyDescent="0.25">
      <c r="A351" s="4" t="s">
        <v>204</v>
      </c>
      <c r="B351" s="4" t="s">
        <v>837</v>
      </c>
      <c r="C351" s="4" t="s">
        <v>390</v>
      </c>
      <c r="D351" s="5">
        <v>1</v>
      </c>
      <c r="E351" s="5">
        <v>1</v>
      </c>
      <c r="F351" s="5">
        <v>0</v>
      </c>
      <c r="G351" s="5">
        <v>35.049999999999997</v>
      </c>
      <c r="H351" s="5">
        <v>35.049999999999997</v>
      </c>
      <c r="I351" s="5">
        <v>35.049999999999997</v>
      </c>
      <c r="J351" s="5">
        <v>0</v>
      </c>
      <c r="K351" s="5">
        <v>100</v>
      </c>
      <c r="L351" s="5">
        <v>1</v>
      </c>
      <c r="M351" s="5"/>
      <c r="N351" s="5">
        <v>1</v>
      </c>
      <c r="O351" s="5">
        <v>-3405</v>
      </c>
      <c r="P351" s="4"/>
      <c r="Q351" s="4" t="s">
        <v>401</v>
      </c>
      <c r="R351" s="4" t="s">
        <v>410</v>
      </c>
    </row>
    <row r="352" spans="1:18" x14ac:dyDescent="0.25">
      <c r="A352" s="4" t="s">
        <v>308</v>
      </c>
      <c r="B352" s="4" t="s">
        <v>838</v>
      </c>
      <c r="C352" s="4" t="s">
        <v>390</v>
      </c>
      <c r="D352" s="5">
        <v>1</v>
      </c>
      <c r="E352" s="5">
        <v>1</v>
      </c>
      <c r="F352" s="5">
        <v>0</v>
      </c>
      <c r="G352" s="5">
        <v>0</v>
      </c>
      <c r="H352" s="5">
        <v>0</v>
      </c>
      <c r="I352" s="5">
        <v>1</v>
      </c>
      <c r="J352" s="5">
        <v>0</v>
      </c>
      <c r="K352" s="5">
        <v>0</v>
      </c>
      <c r="L352" s="5">
        <v>0</v>
      </c>
      <c r="M352" s="5"/>
      <c r="N352" s="5">
        <v>0</v>
      </c>
      <c r="O352" s="5">
        <v>0</v>
      </c>
      <c r="P352" s="4"/>
      <c r="Q352" s="4" t="s">
        <v>420</v>
      </c>
      <c r="R352" s="4" t="s">
        <v>410</v>
      </c>
    </row>
    <row r="353" spans="1:18" x14ac:dyDescent="0.25">
      <c r="A353" s="4" t="s">
        <v>17</v>
      </c>
      <c r="B353" s="4" t="s">
        <v>839</v>
      </c>
      <c r="C353" s="4" t="s">
        <v>390</v>
      </c>
      <c r="D353" s="5">
        <v>1</v>
      </c>
      <c r="E353" s="5">
        <v>0</v>
      </c>
      <c r="F353" s="5">
        <v>88311.48</v>
      </c>
      <c r="G353" s="5">
        <v>0</v>
      </c>
      <c r="H353" s="5">
        <v>88311.48</v>
      </c>
      <c r="I353" s="5">
        <v>0</v>
      </c>
      <c r="J353" s="5">
        <v>0</v>
      </c>
      <c r="K353" s="5">
        <v>0</v>
      </c>
      <c r="L353" s="5">
        <v>0</v>
      </c>
      <c r="M353" s="5"/>
      <c r="N353" s="5">
        <v>0</v>
      </c>
      <c r="O353" s="5">
        <v>100</v>
      </c>
      <c r="P353" s="4" t="s">
        <v>391</v>
      </c>
      <c r="Q353" s="4" t="s">
        <v>401</v>
      </c>
      <c r="R353" s="4" t="s">
        <v>503</v>
      </c>
    </row>
    <row r="354" spans="1:18" x14ac:dyDescent="0.25">
      <c r="A354" s="2" t="s">
        <v>63</v>
      </c>
      <c r="B354" s="2" t="s">
        <v>840</v>
      </c>
      <c r="C354" s="2" t="s">
        <v>390</v>
      </c>
      <c r="D354" s="3">
        <v>1</v>
      </c>
      <c r="E354" s="3">
        <v>0</v>
      </c>
      <c r="F354" s="3">
        <v>0</v>
      </c>
      <c r="G354" s="3">
        <v>6237.57</v>
      </c>
      <c r="H354" s="3">
        <v>6237.57</v>
      </c>
      <c r="I354" s="3">
        <v>0</v>
      </c>
      <c r="J354" s="3">
        <v>-6237.57</v>
      </c>
      <c r="K354" s="3">
        <v>0</v>
      </c>
      <c r="L354" s="3">
        <v>0</v>
      </c>
      <c r="M354" s="3"/>
      <c r="N354" s="3">
        <v>0</v>
      </c>
      <c r="O354" s="3">
        <v>100</v>
      </c>
      <c r="P354" s="2"/>
      <c r="Q354" s="2" t="s">
        <v>420</v>
      </c>
      <c r="R354" s="2" t="s">
        <v>763</v>
      </c>
    </row>
    <row r="355" spans="1:18" x14ac:dyDescent="0.25">
      <c r="A355" s="2" t="s">
        <v>145</v>
      </c>
      <c r="B355" s="2" t="s">
        <v>841</v>
      </c>
      <c r="C355" s="2" t="s">
        <v>390</v>
      </c>
      <c r="D355" s="3">
        <v>1808431</v>
      </c>
      <c r="E355" s="3">
        <v>1406846.46</v>
      </c>
      <c r="F355" s="3">
        <v>0</v>
      </c>
      <c r="G355" s="3">
        <v>0</v>
      </c>
      <c r="H355" s="3">
        <v>0</v>
      </c>
      <c r="I355" s="3">
        <v>0</v>
      </c>
      <c r="J355" s="3">
        <v>-1406846.46</v>
      </c>
      <c r="K355" s="3">
        <v>0</v>
      </c>
      <c r="L355" s="3">
        <v>0</v>
      </c>
      <c r="M355" s="3">
        <v>0</v>
      </c>
      <c r="N355" s="3">
        <v>0</v>
      </c>
      <c r="O355" s="3">
        <v>100</v>
      </c>
      <c r="P355" s="2" t="s">
        <v>519</v>
      </c>
      <c r="Q355" s="2" t="s">
        <v>420</v>
      </c>
      <c r="R355" s="2" t="s">
        <v>439</v>
      </c>
    </row>
    <row r="356" spans="1:18" x14ac:dyDescent="0.25">
      <c r="A356" s="4" t="s">
        <v>234</v>
      </c>
      <c r="B356" s="4" t="s">
        <v>842</v>
      </c>
      <c r="C356" s="4" t="s">
        <v>390</v>
      </c>
      <c r="D356" s="5">
        <v>1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/>
      <c r="N356" s="5">
        <v>0</v>
      </c>
      <c r="O356" s="5">
        <v>100</v>
      </c>
      <c r="P356" s="4"/>
      <c r="Q356" s="4" t="s">
        <v>453</v>
      </c>
      <c r="R356" s="4" t="s">
        <v>763</v>
      </c>
    </row>
    <row r="357" spans="1:18" x14ac:dyDescent="0.25">
      <c r="A357" s="4" t="s">
        <v>247</v>
      </c>
      <c r="B357" s="4" t="s">
        <v>843</v>
      </c>
      <c r="C357" s="4" t="s">
        <v>390</v>
      </c>
      <c r="D357" s="5">
        <v>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/>
      <c r="N357" s="5">
        <v>0</v>
      </c>
      <c r="O357" s="5">
        <v>100</v>
      </c>
      <c r="P357" s="4"/>
      <c r="Q357" s="4" t="s">
        <v>420</v>
      </c>
      <c r="R357" s="4" t="s">
        <v>406</v>
      </c>
    </row>
    <row r="358" spans="1:18" x14ac:dyDescent="0.25">
      <c r="A358" s="2" t="s">
        <v>357</v>
      </c>
      <c r="B358" s="2" t="s">
        <v>844</v>
      </c>
      <c r="C358" s="2" t="s">
        <v>390</v>
      </c>
      <c r="D358" s="3">
        <v>1</v>
      </c>
      <c r="E358" s="3">
        <v>0</v>
      </c>
      <c r="F358" s="3">
        <v>0</v>
      </c>
      <c r="G358" s="3">
        <v>2086.8000000000002</v>
      </c>
      <c r="H358" s="3">
        <v>2086.8000000000002</v>
      </c>
      <c r="I358" s="3">
        <v>0</v>
      </c>
      <c r="J358" s="3">
        <v>-2086.8000000000002</v>
      </c>
      <c r="K358" s="3">
        <v>0</v>
      </c>
      <c r="L358" s="3">
        <v>0</v>
      </c>
      <c r="M358" s="3"/>
      <c r="N358" s="3">
        <v>0</v>
      </c>
      <c r="O358" s="3">
        <v>100</v>
      </c>
      <c r="P358" s="2"/>
      <c r="Q358" s="2" t="s">
        <v>420</v>
      </c>
      <c r="R358" s="2" t="s">
        <v>410</v>
      </c>
    </row>
    <row r="359" spans="1:18" x14ac:dyDescent="0.25">
      <c r="A359" s="2" t="s">
        <v>362</v>
      </c>
      <c r="B359" s="2" t="s">
        <v>845</v>
      </c>
      <c r="C359" s="2" t="s">
        <v>390</v>
      </c>
      <c r="D359" s="3">
        <v>1</v>
      </c>
      <c r="E359" s="3">
        <v>0</v>
      </c>
      <c r="F359" s="3">
        <v>0</v>
      </c>
      <c r="G359" s="3">
        <v>15217.95</v>
      </c>
      <c r="H359" s="3">
        <v>15217.95</v>
      </c>
      <c r="I359" s="3">
        <v>0</v>
      </c>
      <c r="J359" s="3">
        <v>-15217.95</v>
      </c>
      <c r="K359" s="3">
        <v>0</v>
      </c>
      <c r="L359" s="3">
        <v>0</v>
      </c>
      <c r="M359" s="3"/>
      <c r="N359" s="3">
        <v>0</v>
      </c>
      <c r="O359" s="3">
        <v>100</v>
      </c>
      <c r="P359" s="2"/>
      <c r="Q359" s="2" t="s">
        <v>453</v>
      </c>
      <c r="R359" s="2" t="s">
        <v>406</v>
      </c>
    </row>
    <row r="360" spans="1:18" x14ac:dyDescent="0.25">
      <c r="A360" s="2" t="s">
        <v>22</v>
      </c>
      <c r="B360" s="2" t="s">
        <v>846</v>
      </c>
      <c r="C360" s="2" t="s">
        <v>395</v>
      </c>
      <c r="D360" s="3">
        <v>1</v>
      </c>
      <c r="E360" s="3">
        <v>0</v>
      </c>
      <c r="F360" s="3">
        <v>1383.54</v>
      </c>
      <c r="G360" s="3">
        <v>176.89</v>
      </c>
      <c r="H360" s="3">
        <v>1383.54</v>
      </c>
      <c r="I360" s="3">
        <v>0</v>
      </c>
      <c r="J360" s="3">
        <v>-176.89</v>
      </c>
      <c r="K360" s="3">
        <v>0</v>
      </c>
      <c r="L360" s="3">
        <v>0</v>
      </c>
      <c r="M360" s="3"/>
      <c r="N360" s="3">
        <v>0</v>
      </c>
      <c r="O360" s="3">
        <v>100</v>
      </c>
      <c r="P360" s="2"/>
      <c r="Q360" s="2" t="s">
        <v>847</v>
      </c>
      <c r="R360" s="2" t="s">
        <v>848</v>
      </c>
    </row>
    <row r="361" spans="1:18" x14ac:dyDescent="0.25">
      <c r="A361" s="4" t="s">
        <v>81</v>
      </c>
      <c r="B361" s="4" t="s">
        <v>849</v>
      </c>
      <c r="C361" s="4" t="s">
        <v>395</v>
      </c>
      <c r="D361" s="5">
        <v>1</v>
      </c>
      <c r="E361" s="5">
        <v>0</v>
      </c>
      <c r="F361" s="5">
        <v>754.47</v>
      </c>
      <c r="G361" s="5">
        <v>0</v>
      </c>
      <c r="H361" s="5">
        <v>754.47</v>
      </c>
      <c r="I361" s="5">
        <v>0</v>
      </c>
      <c r="J361" s="5">
        <v>0</v>
      </c>
      <c r="K361" s="5">
        <v>0</v>
      </c>
      <c r="L361" s="5">
        <v>0</v>
      </c>
      <c r="M361" s="5"/>
      <c r="N361" s="5">
        <v>0</v>
      </c>
      <c r="O361" s="5">
        <v>100</v>
      </c>
      <c r="P361" s="4"/>
      <c r="Q361" s="4" t="s">
        <v>392</v>
      </c>
      <c r="R361" s="4" t="s">
        <v>850</v>
      </c>
    </row>
    <row r="362" spans="1:18" x14ac:dyDescent="0.25">
      <c r="A362" s="2" t="s">
        <v>364</v>
      </c>
      <c r="B362" s="2" t="s">
        <v>851</v>
      </c>
      <c r="C362" s="2" t="s">
        <v>395</v>
      </c>
      <c r="D362" s="3">
        <v>1</v>
      </c>
      <c r="E362" s="3">
        <v>0</v>
      </c>
      <c r="F362" s="3">
        <v>0</v>
      </c>
      <c r="G362" s="3">
        <v>426</v>
      </c>
      <c r="H362" s="3">
        <v>426</v>
      </c>
      <c r="I362" s="3">
        <v>0</v>
      </c>
      <c r="J362" s="3">
        <v>-426</v>
      </c>
      <c r="K362" s="3">
        <v>0</v>
      </c>
      <c r="L362" s="3">
        <v>0</v>
      </c>
      <c r="M362" s="3"/>
      <c r="N362" s="3">
        <v>0</v>
      </c>
      <c r="O362" s="3">
        <v>100</v>
      </c>
      <c r="P362" s="2"/>
      <c r="Q362" s="2" t="s">
        <v>420</v>
      </c>
      <c r="R362" s="2" t="s">
        <v>410</v>
      </c>
    </row>
    <row r="363" spans="1:18" x14ac:dyDescent="0.25">
      <c r="A363" s="4" t="s">
        <v>365</v>
      </c>
      <c r="B363" s="4" t="s">
        <v>852</v>
      </c>
      <c r="C363" s="4" t="s">
        <v>395</v>
      </c>
      <c r="D363" s="5">
        <v>1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/>
      <c r="N363" s="5">
        <v>0</v>
      </c>
      <c r="O363" s="5">
        <v>100</v>
      </c>
      <c r="P363" s="4"/>
      <c r="Q363" s="4" t="s">
        <v>420</v>
      </c>
      <c r="R363" s="4" t="s">
        <v>410</v>
      </c>
    </row>
    <row r="364" spans="1:18" x14ac:dyDescent="0.25">
      <c r="A364" s="4" t="s">
        <v>366</v>
      </c>
      <c r="B364" s="4" t="s">
        <v>853</v>
      </c>
      <c r="C364" s="4" t="s">
        <v>395</v>
      </c>
      <c r="D364" s="5">
        <v>1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/>
      <c r="N364" s="5">
        <v>0</v>
      </c>
      <c r="O364" s="5">
        <v>100</v>
      </c>
      <c r="P364" s="4"/>
      <c r="Q364" s="4" t="s">
        <v>420</v>
      </c>
      <c r="R364" s="4" t="s">
        <v>410</v>
      </c>
    </row>
    <row r="365" spans="1:18" x14ac:dyDescent="0.25">
      <c r="A365" s="2" t="s">
        <v>368</v>
      </c>
      <c r="B365" s="2" t="s">
        <v>854</v>
      </c>
      <c r="C365" s="2" t="s">
        <v>395</v>
      </c>
      <c r="D365" s="3">
        <v>1</v>
      </c>
      <c r="E365" s="3">
        <v>0</v>
      </c>
      <c r="F365" s="3">
        <v>0</v>
      </c>
      <c r="G365" s="3">
        <v>2479.36</v>
      </c>
      <c r="H365" s="3">
        <v>2479.36</v>
      </c>
      <c r="I365" s="3">
        <v>0</v>
      </c>
      <c r="J365" s="3">
        <v>-2479.36</v>
      </c>
      <c r="K365" s="3">
        <v>0</v>
      </c>
      <c r="L365" s="3">
        <v>0</v>
      </c>
      <c r="M365" s="3"/>
      <c r="N365" s="3">
        <v>0</v>
      </c>
      <c r="O365" s="3">
        <v>100</v>
      </c>
      <c r="P365" s="2"/>
      <c r="Q365" s="2" t="s">
        <v>420</v>
      </c>
      <c r="R365" s="2" t="s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"/>
  <sheetViews>
    <sheetView workbookViewId="0">
      <selection sqref="A1:G36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859</v>
      </c>
    </row>
    <row r="2" spans="1:7" x14ac:dyDescent="0.25">
      <c r="A2" t="s">
        <v>6</v>
      </c>
      <c r="B2" t="s">
        <v>7</v>
      </c>
      <c r="C2">
        <v>1</v>
      </c>
      <c r="D2">
        <v>119111.08</v>
      </c>
      <c r="E2">
        <v>15464.28</v>
      </c>
      <c r="F2">
        <v>119112.08</v>
      </c>
      <c r="G2">
        <v>1</v>
      </c>
    </row>
    <row r="3" spans="1:7" x14ac:dyDescent="0.25">
      <c r="A3" t="s">
        <v>6</v>
      </c>
      <c r="B3" t="s">
        <v>8</v>
      </c>
      <c r="C3">
        <v>1</v>
      </c>
      <c r="D3">
        <v>0</v>
      </c>
      <c r="E3">
        <v>1982.86</v>
      </c>
      <c r="F3">
        <v>1982.86</v>
      </c>
      <c r="G3">
        <v>0</v>
      </c>
    </row>
    <row r="4" spans="1:7" x14ac:dyDescent="0.25">
      <c r="A4" t="s">
        <v>6</v>
      </c>
      <c r="B4" t="s">
        <v>9</v>
      </c>
      <c r="C4">
        <v>1244291.8600000001</v>
      </c>
      <c r="D4">
        <v>818115.9</v>
      </c>
      <c r="E4">
        <v>818115.9</v>
      </c>
      <c r="F4">
        <v>818115.9</v>
      </c>
      <c r="G4">
        <v>1244291.8600000001</v>
      </c>
    </row>
    <row r="5" spans="1:7" x14ac:dyDescent="0.25">
      <c r="A5" t="s">
        <v>6</v>
      </c>
      <c r="B5" t="s">
        <v>10</v>
      </c>
      <c r="C5">
        <v>1942.63</v>
      </c>
      <c r="D5">
        <v>1651.02</v>
      </c>
      <c r="E5">
        <v>0</v>
      </c>
      <c r="F5">
        <v>1651.02</v>
      </c>
      <c r="G5">
        <v>0</v>
      </c>
    </row>
    <row r="6" spans="1:7" x14ac:dyDescent="0.25">
      <c r="A6" t="s">
        <v>6</v>
      </c>
      <c r="B6" t="s">
        <v>11</v>
      </c>
      <c r="C6">
        <v>1136190.26</v>
      </c>
      <c r="D6">
        <v>894955.62</v>
      </c>
      <c r="E6">
        <v>104458.11</v>
      </c>
      <c r="F6">
        <v>894955.62</v>
      </c>
      <c r="G6">
        <v>1136190.26</v>
      </c>
    </row>
    <row r="7" spans="1:7" x14ac:dyDescent="0.25">
      <c r="A7" t="s">
        <v>6</v>
      </c>
      <c r="B7" t="s">
        <v>12</v>
      </c>
      <c r="C7">
        <v>836100.75</v>
      </c>
      <c r="D7">
        <v>684161.95</v>
      </c>
      <c r="E7">
        <v>685606.02</v>
      </c>
      <c r="F7">
        <v>685606.02</v>
      </c>
      <c r="G7">
        <v>828350.74</v>
      </c>
    </row>
    <row r="8" spans="1:7" x14ac:dyDescent="0.25">
      <c r="A8" t="s">
        <v>6</v>
      </c>
      <c r="B8" t="s">
        <v>13</v>
      </c>
      <c r="C8">
        <v>502914.12</v>
      </c>
      <c r="D8">
        <v>319735.96999999997</v>
      </c>
      <c r="E8">
        <v>320098.5</v>
      </c>
      <c r="F8">
        <v>323097.96999999997</v>
      </c>
      <c r="G8">
        <v>502914.12</v>
      </c>
    </row>
    <row r="9" spans="1:7" x14ac:dyDescent="0.25">
      <c r="A9" t="s">
        <v>6</v>
      </c>
      <c r="B9" t="s">
        <v>14</v>
      </c>
      <c r="C9">
        <v>5388579.2000000002</v>
      </c>
      <c r="D9">
        <v>4024259.57</v>
      </c>
      <c r="E9">
        <v>3898933.57</v>
      </c>
      <c r="F9">
        <v>3898933.57</v>
      </c>
      <c r="G9">
        <v>5241136.67</v>
      </c>
    </row>
    <row r="10" spans="1:7" x14ac:dyDescent="0.25">
      <c r="A10" t="s">
        <v>6</v>
      </c>
      <c r="B10" t="s">
        <v>15</v>
      </c>
      <c r="C10">
        <v>4294731.16</v>
      </c>
      <c r="D10">
        <v>3647648.71</v>
      </c>
      <c r="E10">
        <v>3018958.49</v>
      </c>
      <c r="F10">
        <v>3018958.49</v>
      </c>
      <c r="G10">
        <v>4131992.24</v>
      </c>
    </row>
    <row r="11" spans="1:7" x14ac:dyDescent="0.25">
      <c r="A11" t="s">
        <v>6</v>
      </c>
      <c r="B11" t="s">
        <v>16</v>
      </c>
      <c r="C11">
        <v>4845808.25</v>
      </c>
      <c r="D11">
        <v>3372745.91</v>
      </c>
      <c r="E11">
        <v>2588.34</v>
      </c>
      <c r="F11">
        <v>3374424.91</v>
      </c>
      <c r="G11">
        <v>1</v>
      </c>
    </row>
    <row r="12" spans="1:7" x14ac:dyDescent="0.25">
      <c r="A12" t="s">
        <v>6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1</v>
      </c>
    </row>
    <row r="13" spans="1:7" x14ac:dyDescent="0.25">
      <c r="A13" t="s">
        <v>6</v>
      </c>
      <c r="B13" t="s">
        <v>18</v>
      </c>
      <c r="C13">
        <v>1</v>
      </c>
      <c r="D13">
        <v>1456</v>
      </c>
      <c r="E13">
        <v>1456</v>
      </c>
      <c r="F13">
        <v>1456</v>
      </c>
      <c r="G13">
        <v>1</v>
      </c>
    </row>
    <row r="14" spans="1:7" x14ac:dyDescent="0.25">
      <c r="A14" t="s">
        <v>6</v>
      </c>
      <c r="B14" t="s">
        <v>19</v>
      </c>
      <c r="C14">
        <v>1</v>
      </c>
      <c r="D14">
        <v>0</v>
      </c>
      <c r="E14">
        <v>11459.02</v>
      </c>
      <c r="F14">
        <v>10658.02</v>
      </c>
      <c r="G14">
        <v>0</v>
      </c>
    </row>
    <row r="15" spans="1:7" x14ac:dyDescent="0.25">
      <c r="A15" t="s">
        <v>6</v>
      </c>
      <c r="B15" t="s">
        <v>20</v>
      </c>
      <c r="C15">
        <v>1</v>
      </c>
      <c r="D15">
        <v>20253.79</v>
      </c>
      <c r="E15">
        <v>432845.3</v>
      </c>
      <c r="F15">
        <v>430643.48</v>
      </c>
      <c r="G15">
        <v>1</v>
      </c>
    </row>
    <row r="16" spans="1:7" x14ac:dyDescent="0.25">
      <c r="A16" t="s">
        <v>6</v>
      </c>
      <c r="B16" t="s">
        <v>21</v>
      </c>
      <c r="C16">
        <v>1</v>
      </c>
      <c r="D16">
        <v>117368.89</v>
      </c>
      <c r="E16">
        <v>116378.7</v>
      </c>
      <c r="F16">
        <v>203149.8</v>
      </c>
      <c r="G16">
        <v>1</v>
      </c>
    </row>
    <row r="17" spans="1:7" x14ac:dyDescent="0.25">
      <c r="A17" t="s">
        <v>6</v>
      </c>
      <c r="B17" t="s">
        <v>22</v>
      </c>
      <c r="C17">
        <v>1</v>
      </c>
      <c r="D17">
        <v>0</v>
      </c>
      <c r="E17">
        <v>176.89</v>
      </c>
      <c r="F17">
        <v>0</v>
      </c>
      <c r="G17">
        <v>0</v>
      </c>
    </row>
    <row r="18" spans="1:7" x14ac:dyDescent="0.25">
      <c r="A18" t="s">
        <v>6</v>
      </c>
      <c r="B18" t="s">
        <v>23</v>
      </c>
      <c r="C18">
        <v>1</v>
      </c>
      <c r="D18">
        <v>124100.83</v>
      </c>
      <c r="E18">
        <v>421016.42</v>
      </c>
      <c r="F18">
        <v>427707.82</v>
      </c>
      <c r="G18">
        <v>1</v>
      </c>
    </row>
    <row r="19" spans="1:7" x14ac:dyDescent="0.25">
      <c r="A19" t="s">
        <v>6</v>
      </c>
      <c r="B19" t="s">
        <v>24</v>
      </c>
      <c r="C19">
        <v>2129744.11</v>
      </c>
      <c r="D19">
        <v>1986634.71</v>
      </c>
      <c r="E19">
        <v>1986634.71</v>
      </c>
      <c r="F19">
        <v>1986634.71</v>
      </c>
      <c r="G19">
        <v>2004752.11</v>
      </c>
    </row>
    <row r="20" spans="1:7" x14ac:dyDescent="0.25">
      <c r="A20" t="s">
        <v>6</v>
      </c>
      <c r="B20" t="s">
        <v>25</v>
      </c>
      <c r="C20">
        <v>1860372.21</v>
      </c>
      <c r="D20">
        <v>1481181.56</v>
      </c>
      <c r="E20">
        <v>1481193.63</v>
      </c>
      <c r="F20">
        <v>1481193.63</v>
      </c>
      <c r="G20">
        <v>1717701.83</v>
      </c>
    </row>
    <row r="21" spans="1:7" x14ac:dyDescent="0.25">
      <c r="A21" t="s">
        <v>6</v>
      </c>
      <c r="B21" t="s">
        <v>26</v>
      </c>
      <c r="C21">
        <v>2956208.99</v>
      </c>
      <c r="D21">
        <v>3033525.99</v>
      </c>
      <c r="E21">
        <v>3049851.96</v>
      </c>
      <c r="F21">
        <v>3037673.17</v>
      </c>
      <c r="G21">
        <v>2931339</v>
      </c>
    </row>
    <row r="22" spans="1:7" x14ac:dyDescent="0.25">
      <c r="A22" t="s">
        <v>6</v>
      </c>
      <c r="B22" t="s">
        <v>27</v>
      </c>
      <c r="C22">
        <v>1</v>
      </c>
      <c r="D22">
        <v>1248</v>
      </c>
      <c r="E22">
        <v>1248</v>
      </c>
      <c r="F22">
        <v>1248</v>
      </c>
      <c r="G22">
        <v>1</v>
      </c>
    </row>
    <row r="23" spans="1:7" x14ac:dyDescent="0.25">
      <c r="A23" t="s">
        <v>6</v>
      </c>
      <c r="B23" t="s">
        <v>28</v>
      </c>
      <c r="C23">
        <v>1697867.69</v>
      </c>
      <c r="D23">
        <v>1067354.17</v>
      </c>
      <c r="E23">
        <v>1068807.44</v>
      </c>
      <c r="F23">
        <v>1067354.17</v>
      </c>
      <c r="G23">
        <v>1627433.49</v>
      </c>
    </row>
    <row r="24" spans="1:7" x14ac:dyDescent="0.25">
      <c r="A24" t="s">
        <v>6</v>
      </c>
      <c r="B24" t="s">
        <v>29</v>
      </c>
      <c r="C24">
        <v>2224835.7599999998</v>
      </c>
      <c r="D24">
        <v>1814991.36</v>
      </c>
      <c r="E24">
        <v>1810040.95</v>
      </c>
      <c r="F24">
        <v>1814991.36</v>
      </c>
      <c r="G24">
        <v>2209376.9900000002</v>
      </c>
    </row>
    <row r="25" spans="1:7" x14ac:dyDescent="0.25">
      <c r="A25" t="s">
        <v>6</v>
      </c>
      <c r="B25" t="s">
        <v>30</v>
      </c>
      <c r="C25">
        <v>4783964.8600000003</v>
      </c>
      <c r="D25">
        <v>3873227.4</v>
      </c>
      <c r="E25">
        <v>3052009.78</v>
      </c>
      <c r="F25">
        <v>3052009.78</v>
      </c>
      <c r="G25">
        <v>4753882.71</v>
      </c>
    </row>
    <row r="26" spans="1:7" x14ac:dyDescent="0.25">
      <c r="A26" t="s">
        <v>6</v>
      </c>
      <c r="B26" t="s">
        <v>31</v>
      </c>
      <c r="C26">
        <v>1</v>
      </c>
      <c r="D26">
        <v>25214</v>
      </c>
      <c r="E26">
        <v>8402.6</v>
      </c>
      <c r="F26">
        <v>25214</v>
      </c>
      <c r="G26">
        <v>1</v>
      </c>
    </row>
    <row r="27" spans="1:7" x14ac:dyDescent="0.25">
      <c r="A27" t="s">
        <v>6</v>
      </c>
      <c r="B27" t="s">
        <v>32</v>
      </c>
      <c r="C27">
        <v>1799534</v>
      </c>
      <c r="D27">
        <v>1274045.2</v>
      </c>
      <c r="E27">
        <v>106322.48</v>
      </c>
      <c r="F27">
        <v>1274045.2</v>
      </c>
      <c r="G27">
        <v>1799534</v>
      </c>
    </row>
    <row r="28" spans="1:7" x14ac:dyDescent="0.25">
      <c r="A28" t="s">
        <v>6</v>
      </c>
      <c r="B28" t="s">
        <v>33</v>
      </c>
      <c r="C28">
        <v>5000</v>
      </c>
      <c r="D28">
        <v>4000</v>
      </c>
      <c r="E28">
        <v>1500</v>
      </c>
      <c r="F28">
        <v>4000</v>
      </c>
      <c r="G28">
        <v>0</v>
      </c>
    </row>
    <row r="29" spans="1:7" x14ac:dyDescent="0.25">
      <c r="A29" t="s">
        <v>6</v>
      </c>
      <c r="B29" t="s">
        <v>34</v>
      </c>
      <c r="C29">
        <v>2917253.28</v>
      </c>
      <c r="D29">
        <v>2222325.94</v>
      </c>
      <c r="E29">
        <v>2222325.94</v>
      </c>
      <c r="F29">
        <v>2222325.94</v>
      </c>
      <c r="G29">
        <v>2917253.28</v>
      </c>
    </row>
    <row r="30" spans="1:7" x14ac:dyDescent="0.25">
      <c r="A30" t="s">
        <v>6</v>
      </c>
      <c r="B30" t="s">
        <v>35</v>
      </c>
      <c r="C30">
        <v>6425</v>
      </c>
      <c r="D30">
        <v>5140</v>
      </c>
      <c r="E30">
        <v>2713.29</v>
      </c>
      <c r="F30">
        <v>5140</v>
      </c>
      <c r="G30">
        <v>6425</v>
      </c>
    </row>
    <row r="31" spans="1:7" x14ac:dyDescent="0.25">
      <c r="A31" t="s">
        <v>6</v>
      </c>
      <c r="B31" t="s">
        <v>36</v>
      </c>
      <c r="C31">
        <v>486573</v>
      </c>
      <c r="D31">
        <v>364929.75</v>
      </c>
      <c r="E31">
        <v>212944.68</v>
      </c>
      <c r="F31">
        <v>364929.75</v>
      </c>
      <c r="G31">
        <v>486573</v>
      </c>
    </row>
    <row r="32" spans="1:7" x14ac:dyDescent="0.25">
      <c r="A32" t="s">
        <v>6</v>
      </c>
      <c r="B32" t="s">
        <v>37</v>
      </c>
      <c r="C32">
        <v>2182326</v>
      </c>
      <c r="D32">
        <v>1787222.83</v>
      </c>
      <c r="E32">
        <v>887290.45</v>
      </c>
      <c r="F32">
        <v>892888.48</v>
      </c>
      <c r="G32">
        <v>2182326</v>
      </c>
    </row>
    <row r="33" spans="1:7" x14ac:dyDescent="0.25">
      <c r="A33" t="s">
        <v>6</v>
      </c>
      <c r="B33" t="s">
        <v>38</v>
      </c>
      <c r="C33">
        <v>1801610</v>
      </c>
      <c r="D33">
        <v>1432455.16</v>
      </c>
      <c r="E33">
        <v>764401.3</v>
      </c>
      <c r="F33">
        <v>805128.62</v>
      </c>
      <c r="G33">
        <v>1799630</v>
      </c>
    </row>
    <row r="34" spans="1:7" x14ac:dyDescent="0.25">
      <c r="A34" t="s">
        <v>6</v>
      </c>
      <c r="B34" t="s">
        <v>39</v>
      </c>
      <c r="C34">
        <v>838827.33</v>
      </c>
      <c r="D34">
        <v>534819.88</v>
      </c>
      <c r="E34">
        <v>535941.01</v>
      </c>
      <c r="F34">
        <v>535941.01</v>
      </c>
      <c r="G34">
        <v>838827.34</v>
      </c>
    </row>
    <row r="35" spans="1:7" x14ac:dyDescent="0.25">
      <c r="A35" t="s">
        <v>6</v>
      </c>
      <c r="B35" t="s">
        <v>40</v>
      </c>
      <c r="C35">
        <v>2295234</v>
      </c>
      <c r="D35">
        <v>1802701.68</v>
      </c>
      <c r="E35">
        <v>1467548.4</v>
      </c>
      <c r="F35">
        <v>1467548.4</v>
      </c>
      <c r="G35">
        <v>2296426.9900000002</v>
      </c>
    </row>
    <row r="36" spans="1:7" x14ac:dyDescent="0.25">
      <c r="A36" t="s">
        <v>6</v>
      </c>
      <c r="B36" t="s">
        <v>41</v>
      </c>
      <c r="C36">
        <v>1</v>
      </c>
      <c r="D36">
        <v>2637.38</v>
      </c>
      <c r="E36">
        <v>3304.38</v>
      </c>
      <c r="F36">
        <v>3304.38</v>
      </c>
      <c r="G36">
        <v>1</v>
      </c>
    </row>
    <row r="37" spans="1:7" x14ac:dyDescent="0.25">
      <c r="A37" t="s">
        <v>6</v>
      </c>
      <c r="B37" t="s">
        <v>42</v>
      </c>
      <c r="C37">
        <v>457608.99</v>
      </c>
      <c r="D37">
        <v>340935.75</v>
      </c>
      <c r="E37">
        <v>340935.75</v>
      </c>
      <c r="F37">
        <v>340935.75</v>
      </c>
      <c r="G37">
        <v>445809.6</v>
      </c>
    </row>
    <row r="38" spans="1:7" x14ac:dyDescent="0.25">
      <c r="A38" t="s">
        <v>6</v>
      </c>
      <c r="B38" t="s">
        <v>43</v>
      </c>
      <c r="C38">
        <v>1</v>
      </c>
      <c r="D38">
        <v>14971.05</v>
      </c>
      <c r="E38">
        <v>14971.05</v>
      </c>
      <c r="F38">
        <v>14971.05</v>
      </c>
      <c r="G38">
        <v>1</v>
      </c>
    </row>
    <row r="39" spans="1:7" x14ac:dyDescent="0.25">
      <c r="A39" t="s">
        <v>6</v>
      </c>
      <c r="B39" t="s">
        <v>44</v>
      </c>
      <c r="C39">
        <v>123450</v>
      </c>
      <c r="D39">
        <v>1546429.01</v>
      </c>
      <c r="E39">
        <v>71193.539999999994</v>
      </c>
      <c r="F39">
        <v>71193.539999999994</v>
      </c>
      <c r="G39">
        <v>2215930</v>
      </c>
    </row>
    <row r="40" spans="1:7" x14ac:dyDescent="0.25">
      <c r="A40" t="s">
        <v>6</v>
      </c>
      <c r="B40" t="s">
        <v>45</v>
      </c>
      <c r="C40">
        <v>8620079.1899999995</v>
      </c>
      <c r="D40">
        <v>6654953.6600000001</v>
      </c>
      <c r="E40">
        <v>2691268.36</v>
      </c>
      <c r="F40">
        <v>6383040.6900000004</v>
      </c>
      <c r="G40">
        <v>8403267.1899999995</v>
      </c>
    </row>
    <row r="41" spans="1:7" x14ac:dyDescent="0.25">
      <c r="A41" t="s">
        <v>6</v>
      </c>
      <c r="B41" t="s">
        <v>46</v>
      </c>
      <c r="C41">
        <v>1316035.5</v>
      </c>
      <c r="D41">
        <v>1020366.14</v>
      </c>
      <c r="E41">
        <v>962</v>
      </c>
      <c r="F41">
        <v>1020366.14</v>
      </c>
      <c r="G41">
        <v>1316035.5</v>
      </c>
    </row>
    <row r="42" spans="1:7" x14ac:dyDescent="0.25">
      <c r="A42" t="s">
        <v>6</v>
      </c>
      <c r="B42" t="s">
        <v>47</v>
      </c>
      <c r="C42">
        <v>1643570.26</v>
      </c>
      <c r="D42">
        <v>1418453.04</v>
      </c>
      <c r="E42">
        <v>1411412.17</v>
      </c>
      <c r="F42">
        <v>1411412.17</v>
      </c>
      <c r="G42">
        <v>1643570.26</v>
      </c>
    </row>
    <row r="43" spans="1:7" x14ac:dyDescent="0.25">
      <c r="A43" t="s">
        <v>6</v>
      </c>
      <c r="B43" t="s">
        <v>48</v>
      </c>
      <c r="C43">
        <v>2018293.92</v>
      </c>
      <c r="D43">
        <v>1774189.47</v>
      </c>
      <c r="E43">
        <v>1732729.97</v>
      </c>
      <c r="F43">
        <v>1732729.97</v>
      </c>
      <c r="G43">
        <v>1969602.93</v>
      </c>
    </row>
    <row r="44" spans="1:7" x14ac:dyDescent="0.25">
      <c r="A44" t="s">
        <v>6</v>
      </c>
      <c r="B44" t="s">
        <v>49</v>
      </c>
      <c r="C44">
        <v>5371130.5499999998</v>
      </c>
      <c r="D44">
        <v>4365054</v>
      </c>
      <c r="E44">
        <v>4382383.7300000004</v>
      </c>
      <c r="F44">
        <v>4382383.7300000004</v>
      </c>
      <c r="G44">
        <v>5357979.5999999996</v>
      </c>
    </row>
    <row r="45" spans="1:7" x14ac:dyDescent="0.25">
      <c r="A45" t="s">
        <v>6</v>
      </c>
      <c r="B45" t="s">
        <v>50</v>
      </c>
      <c r="C45">
        <v>2046219</v>
      </c>
      <c r="D45">
        <v>1634244.64</v>
      </c>
      <c r="E45">
        <v>738113.89</v>
      </c>
      <c r="F45">
        <v>1606799.25</v>
      </c>
      <c r="G45">
        <v>1975686</v>
      </c>
    </row>
    <row r="46" spans="1:7" x14ac:dyDescent="0.25">
      <c r="A46" t="s">
        <v>6</v>
      </c>
      <c r="B46" t="s">
        <v>51</v>
      </c>
      <c r="C46">
        <v>2229214.52</v>
      </c>
      <c r="D46">
        <v>1481710.32</v>
      </c>
      <c r="E46">
        <v>1343331.55</v>
      </c>
      <c r="F46">
        <v>1358651.99</v>
      </c>
      <c r="G46">
        <v>2229214.52</v>
      </c>
    </row>
    <row r="47" spans="1:7" x14ac:dyDescent="0.25">
      <c r="A47" t="s">
        <v>6</v>
      </c>
      <c r="B47" t="s">
        <v>52</v>
      </c>
      <c r="C47">
        <v>2094547.81</v>
      </c>
      <c r="D47">
        <v>1553283.73</v>
      </c>
      <c r="E47">
        <v>1318025.5900000001</v>
      </c>
      <c r="F47">
        <v>1318025.5900000001</v>
      </c>
      <c r="G47">
        <v>1613042.01</v>
      </c>
    </row>
    <row r="48" spans="1:7" x14ac:dyDescent="0.25">
      <c r="A48" t="s">
        <v>6</v>
      </c>
      <c r="B48" t="s">
        <v>53</v>
      </c>
      <c r="C48">
        <v>15766146.630000001</v>
      </c>
      <c r="D48">
        <v>11764289.140000001</v>
      </c>
      <c r="E48">
        <v>11800527.880000001</v>
      </c>
      <c r="F48">
        <v>11800527.880000001</v>
      </c>
      <c r="G48">
        <v>15766146.630000001</v>
      </c>
    </row>
    <row r="49" spans="1:7" x14ac:dyDescent="0.25">
      <c r="A49" t="s">
        <v>6</v>
      </c>
      <c r="B49" t="s">
        <v>54</v>
      </c>
      <c r="C49">
        <v>1</v>
      </c>
      <c r="D49">
        <v>260</v>
      </c>
      <c r="E49">
        <v>908.21</v>
      </c>
      <c r="F49">
        <v>908.21</v>
      </c>
      <c r="G49">
        <v>1</v>
      </c>
    </row>
    <row r="50" spans="1:7" x14ac:dyDescent="0.25">
      <c r="A50" t="s">
        <v>6</v>
      </c>
      <c r="B50" t="s">
        <v>55</v>
      </c>
      <c r="C50">
        <v>1</v>
      </c>
      <c r="D50">
        <v>0</v>
      </c>
      <c r="E50">
        <v>3204</v>
      </c>
      <c r="F50">
        <v>3500</v>
      </c>
      <c r="G50">
        <v>0</v>
      </c>
    </row>
    <row r="51" spans="1:7" x14ac:dyDescent="0.25">
      <c r="A51" t="s">
        <v>6</v>
      </c>
      <c r="B51" t="s">
        <v>56</v>
      </c>
      <c r="C51">
        <v>1545767.22</v>
      </c>
      <c r="D51">
        <v>993783.49</v>
      </c>
      <c r="E51">
        <v>958452.4</v>
      </c>
      <c r="F51">
        <v>958452.4</v>
      </c>
      <c r="G51">
        <v>1546900.01</v>
      </c>
    </row>
    <row r="52" spans="1:7" x14ac:dyDescent="0.25">
      <c r="A52" t="s">
        <v>6</v>
      </c>
      <c r="B52" t="s">
        <v>57</v>
      </c>
      <c r="C52">
        <v>1209374.3799999999</v>
      </c>
      <c r="D52">
        <v>760616.35</v>
      </c>
      <c r="E52">
        <v>760616.35</v>
      </c>
      <c r="F52">
        <v>760616.35</v>
      </c>
      <c r="G52">
        <v>1209374.3899999999</v>
      </c>
    </row>
    <row r="53" spans="1:7" x14ac:dyDescent="0.25">
      <c r="A53" t="s">
        <v>6</v>
      </c>
      <c r="B53" t="s">
        <v>58</v>
      </c>
      <c r="C53">
        <v>1</v>
      </c>
      <c r="D53">
        <v>103</v>
      </c>
      <c r="E53">
        <v>0</v>
      </c>
      <c r="F53">
        <v>103</v>
      </c>
      <c r="G53">
        <v>1</v>
      </c>
    </row>
    <row r="54" spans="1:7" x14ac:dyDescent="0.25">
      <c r="A54" t="s">
        <v>6</v>
      </c>
      <c r="B54" t="s">
        <v>59</v>
      </c>
      <c r="C54">
        <v>1681854.89</v>
      </c>
      <c r="D54">
        <v>1479182.58</v>
      </c>
      <c r="E54">
        <v>1465602.04</v>
      </c>
      <c r="F54">
        <v>1465602.04</v>
      </c>
      <c r="G54">
        <v>1679474.89</v>
      </c>
    </row>
    <row r="55" spans="1:7" x14ac:dyDescent="0.25">
      <c r="A55" t="s">
        <v>6</v>
      </c>
      <c r="B55" t="s">
        <v>60</v>
      </c>
      <c r="C55">
        <v>1764856.11</v>
      </c>
      <c r="D55">
        <v>1536701.48</v>
      </c>
      <c r="E55">
        <v>1515360.58</v>
      </c>
      <c r="F55">
        <v>1515360.58</v>
      </c>
      <c r="G55">
        <v>1745718.3</v>
      </c>
    </row>
    <row r="56" spans="1:7" x14ac:dyDescent="0.25">
      <c r="A56" t="s">
        <v>6</v>
      </c>
      <c r="B56" t="s">
        <v>61</v>
      </c>
      <c r="C56">
        <v>1889434.75</v>
      </c>
      <c r="D56">
        <v>1681413.52</v>
      </c>
      <c r="E56">
        <v>1680413.52</v>
      </c>
      <c r="F56">
        <v>1680413.52</v>
      </c>
      <c r="G56">
        <v>1889434.75</v>
      </c>
    </row>
    <row r="57" spans="1:7" x14ac:dyDescent="0.25">
      <c r="A57" t="s">
        <v>6</v>
      </c>
      <c r="B57" t="s">
        <v>62</v>
      </c>
      <c r="C57">
        <v>1196024</v>
      </c>
      <c r="D57">
        <v>864383.92</v>
      </c>
      <c r="E57">
        <v>726243.53</v>
      </c>
      <c r="F57">
        <v>770966.26</v>
      </c>
      <c r="G57">
        <v>0</v>
      </c>
    </row>
    <row r="58" spans="1:7" x14ac:dyDescent="0.25">
      <c r="A58" t="s">
        <v>6</v>
      </c>
      <c r="B58" t="s">
        <v>63</v>
      </c>
      <c r="C58">
        <v>1</v>
      </c>
      <c r="D58">
        <v>0</v>
      </c>
      <c r="E58">
        <v>6237.57</v>
      </c>
      <c r="F58">
        <v>0</v>
      </c>
      <c r="G58">
        <v>0</v>
      </c>
    </row>
    <row r="59" spans="1:7" x14ac:dyDescent="0.25">
      <c r="A59" t="s">
        <v>6</v>
      </c>
      <c r="B59" t="s">
        <v>64</v>
      </c>
      <c r="C59">
        <v>1575846</v>
      </c>
      <c r="D59">
        <v>875917.43</v>
      </c>
      <c r="E59">
        <v>875332.09</v>
      </c>
      <c r="F59">
        <v>875332.09</v>
      </c>
      <c r="G59">
        <v>1578472</v>
      </c>
    </row>
    <row r="60" spans="1:7" x14ac:dyDescent="0.25">
      <c r="A60" t="s">
        <v>6</v>
      </c>
      <c r="B60" t="s">
        <v>65</v>
      </c>
      <c r="C60">
        <v>525656</v>
      </c>
      <c r="D60">
        <v>390253.06</v>
      </c>
      <c r="E60">
        <v>2780.06</v>
      </c>
      <c r="F60">
        <v>390253.06</v>
      </c>
      <c r="G60">
        <v>525656</v>
      </c>
    </row>
    <row r="61" spans="1:7" x14ac:dyDescent="0.25">
      <c r="A61" t="s">
        <v>6</v>
      </c>
      <c r="B61" t="s">
        <v>66</v>
      </c>
      <c r="C61">
        <v>734376</v>
      </c>
      <c r="D61">
        <v>591611.03</v>
      </c>
      <c r="E61">
        <v>425696.18</v>
      </c>
      <c r="F61">
        <v>591611.03</v>
      </c>
      <c r="G61">
        <v>734376</v>
      </c>
    </row>
    <row r="62" spans="1:7" x14ac:dyDescent="0.25">
      <c r="A62" t="s">
        <v>6</v>
      </c>
      <c r="B62" t="s">
        <v>67</v>
      </c>
      <c r="C62">
        <v>4500</v>
      </c>
      <c r="D62">
        <v>3825</v>
      </c>
      <c r="E62">
        <v>0</v>
      </c>
      <c r="F62">
        <v>3825</v>
      </c>
      <c r="G62">
        <v>0</v>
      </c>
    </row>
    <row r="63" spans="1:7" x14ac:dyDescent="0.25">
      <c r="A63" t="s">
        <v>6</v>
      </c>
      <c r="B63" t="s">
        <v>68</v>
      </c>
      <c r="C63">
        <v>1205011.0900000001</v>
      </c>
      <c r="D63">
        <v>1034631.77</v>
      </c>
      <c r="E63">
        <v>1042048.8</v>
      </c>
      <c r="F63">
        <v>1042048.8</v>
      </c>
      <c r="G63">
        <v>1192435.0900000001</v>
      </c>
    </row>
    <row r="64" spans="1:7" x14ac:dyDescent="0.25">
      <c r="A64" t="s">
        <v>6</v>
      </c>
      <c r="B64" t="s">
        <v>69</v>
      </c>
      <c r="C64">
        <v>1606681.9</v>
      </c>
      <c r="D64">
        <v>1293067.1499999999</v>
      </c>
      <c r="E64">
        <v>1193154.24</v>
      </c>
      <c r="F64">
        <v>1182786.78</v>
      </c>
      <c r="G64">
        <v>1606681.9</v>
      </c>
    </row>
    <row r="65" spans="1:7" x14ac:dyDescent="0.25">
      <c r="A65" t="s">
        <v>6</v>
      </c>
      <c r="B65" t="s">
        <v>70</v>
      </c>
      <c r="C65">
        <v>1084041.25</v>
      </c>
      <c r="D65">
        <v>879068.09</v>
      </c>
      <c r="E65">
        <v>854267.78</v>
      </c>
      <c r="F65">
        <v>854267.78</v>
      </c>
      <c r="G65">
        <v>1106652.25</v>
      </c>
    </row>
    <row r="66" spans="1:7" x14ac:dyDescent="0.25">
      <c r="A66" t="s">
        <v>6</v>
      </c>
      <c r="B66" t="s">
        <v>71</v>
      </c>
      <c r="C66">
        <v>2721997.5</v>
      </c>
      <c r="D66">
        <v>1860801.22</v>
      </c>
      <c r="E66">
        <v>1858412.47</v>
      </c>
      <c r="F66">
        <v>1858412.47</v>
      </c>
      <c r="G66">
        <v>2743997.5</v>
      </c>
    </row>
    <row r="67" spans="1:7" x14ac:dyDescent="0.25">
      <c r="A67" t="s">
        <v>6</v>
      </c>
      <c r="B67" t="s">
        <v>72</v>
      </c>
      <c r="C67">
        <v>1130286</v>
      </c>
      <c r="D67">
        <v>911011.88</v>
      </c>
      <c r="E67">
        <v>752919.39</v>
      </c>
      <c r="F67">
        <v>897341.72</v>
      </c>
      <c r="G67">
        <v>1044078</v>
      </c>
    </row>
    <row r="68" spans="1:7" x14ac:dyDescent="0.25">
      <c r="A68" t="s">
        <v>6</v>
      </c>
      <c r="B68" t="s">
        <v>73</v>
      </c>
      <c r="C68">
        <v>1</v>
      </c>
      <c r="D68">
        <v>0.85</v>
      </c>
      <c r="E68">
        <v>1950.85</v>
      </c>
      <c r="F68">
        <v>1950.85</v>
      </c>
      <c r="G68">
        <v>0</v>
      </c>
    </row>
    <row r="69" spans="1:7" x14ac:dyDescent="0.25">
      <c r="A69" t="s">
        <v>6</v>
      </c>
      <c r="B69" t="s">
        <v>74</v>
      </c>
      <c r="C69">
        <v>2491922.67</v>
      </c>
      <c r="D69">
        <v>2327818.21</v>
      </c>
      <c r="E69">
        <v>2262608.4500000002</v>
      </c>
      <c r="F69">
        <v>2320826.36</v>
      </c>
      <c r="G69">
        <v>2367585.5299999998</v>
      </c>
    </row>
    <row r="70" spans="1:7" x14ac:dyDescent="0.25">
      <c r="A70" t="s">
        <v>6</v>
      </c>
      <c r="B70" t="s">
        <v>75</v>
      </c>
      <c r="C70">
        <v>19761930.969999999</v>
      </c>
      <c r="D70">
        <v>16675963.939999999</v>
      </c>
      <c r="E70">
        <v>15107264.76</v>
      </c>
      <c r="F70">
        <v>15944272.34</v>
      </c>
      <c r="G70">
        <v>19761930.969999999</v>
      </c>
    </row>
    <row r="71" spans="1:7" x14ac:dyDescent="0.25">
      <c r="A71" t="s">
        <v>6</v>
      </c>
      <c r="B71" t="s">
        <v>76</v>
      </c>
      <c r="C71">
        <v>1142958.3999999999</v>
      </c>
      <c r="D71">
        <v>931427.35</v>
      </c>
      <c r="E71">
        <v>805907.52</v>
      </c>
      <c r="F71">
        <v>836786.86</v>
      </c>
      <c r="G71">
        <v>1108674</v>
      </c>
    </row>
    <row r="72" spans="1:7" x14ac:dyDescent="0.25">
      <c r="A72" t="s">
        <v>6</v>
      </c>
      <c r="B72" t="s">
        <v>77</v>
      </c>
      <c r="C72">
        <v>3489797.25</v>
      </c>
      <c r="D72">
        <v>3584413.57</v>
      </c>
      <c r="E72">
        <v>3539769.79</v>
      </c>
      <c r="F72">
        <v>3539769.79</v>
      </c>
      <c r="G72">
        <v>3489797.25</v>
      </c>
    </row>
    <row r="73" spans="1:7" x14ac:dyDescent="0.25">
      <c r="A73" t="s">
        <v>6</v>
      </c>
      <c r="B73" t="s">
        <v>78</v>
      </c>
      <c r="C73">
        <v>3961809.41</v>
      </c>
      <c r="D73">
        <v>2604263.79</v>
      </c>
      <c r="E73">
        <v>2617834.0699999998</v>
      </c>
      <c r="F73">
        <v>2621786.91</v>
      </c>
      <c r="G73">
        <v>3870851.6</v>
      </c>
    </row>
    <row r="74" spans="1:7" x14ac:dyDescent="0.25">
      <c r="A74" t="s">
        <v>6</v>
      </c>
      <c r="B74" t="s">
        <v>79</v>
      </c>
      <c r="C74">
        <v>1650464</v>
      </c>
      <c r="D74">
        <v>1251413.1399999999</v>
      </c>
      <c r="E74">
        <v>0</v>
      </c>
      <c r="F74">
        <v>1251413.1399999999</v>
      </c>
      <c r="G74">
        <v>0</v>
      </c>
    </row>
    <row r="75" spans="1:7" x14ac:dyDescent="0.25">
      <c r="A75" t="s">
        <v>6</v>
      </c>
      <c r="B75" t="s">
        <v>80</v>
      </c>
      <c r="C75">
        <v>872062.88</v>
      </c>
      <c r="D75">
        <v>886855.86</v>
      </c>
      <c r="E75">
        <v>886855.86</v>
      </c>
      <c r="F75">
        <v>886855.86</v>
      </c>
      <c r="G75">
        <v>798700.64</v>
      </c>
    </row>
    <row r="76" spans="1:7" x14ac:dyDescent="0.25">
      <c r="A76" t="s">
        <v>6</v>
      </c>
      <c r="B76" t="s">
        <v>81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</v>
      </c>
      <c r="B77" t="s">
        <v>82</v>
      </c>
      <c r="C77">
        <v>1</v>
      </c>
      <c r="D77">
        <v>7460</v>
      </c>
      <c r="E77">
        <v>3507.02</v>
      </c>
      <c r="F77">
        <v>7460</v>
      </c>
      <c r="G77">
        <v>1</v>
      </c>
    </row>
    <row r="78" spans="1:7" x14ac:dyDescent="0.25">
      <c r="A78" t="s">
        <v>6</v>
      </c>
      <c r="B78" t="s">
        <v>83</v>
      </c>
      <c r="C78">
        <v>819311</v>
      </c>
      <c r="D78">
        <v>771972.73</v>
      </c>
      <c r="E78">
        <v>725716.98</v>
      </c>
      <c r="F78">
        <v>725716.98</v>
      </c>
      <c r="G78">
        <v>819311</v>
      </c>
    </row>
    <row r="79" spans="1:7" x14ac:dyDescent="0.25">
      <c r="A79" t="s">
        <v>6</v>
      </c>
      <c r="B79" t="s">
        <v>84</v>
      </c>
      <c r="C79">
        <v>132037</v>
      </c>
      <c r="D79">
        <v>102200</v>
      </c>
      <c r="E79">
        <v>92459.73</v>
      </c>
      <c r="F79">
        <v>92459.73</v>
      </c>
      <c r="G79">
        <v>132037</v>
      </c>
    </row>
    <row r="80" spans="1:7" x14ac:dyDescent="0.25">
      <c r="A80" t="s">
        <v>6</v>
      </c>
      <c r="B80" t="s">
        <v>85</v>
      </c>
      <c r="C80">
        <v>1511926.81</v>
      </c>
      <c r="D80">
        <v>1244713.71</v>
      </c>
      <c r="E80">
        <v>924587.73</v>
      </c>
      <c r="F80">
        <v>990308.66</v>
      </c>
      <c r="G80">
        <v>1509278.51</v>
      </c>
    </row>
    <row r="81" spans="1:7" x14ac:dyDescent="0.25">
      <c r="A81" t="s">
        <v>6</v>
      </c>
      <c r="B81" t="s">
        <v>86</v>
      </c>
      <c r="C81">
        <v>1980799.71</v>
      </c>
      <c r="D81">
        <v>1303412.3500000001</v>
      </c>
      <c r="E81">
        <v>1223397.17</v>
      </c>
      <c r="F81">
        <v>1267891.3600000001</v>
      </c>
      <c r="G81">
        <v>1980799.7</v>
      </c>
    </row>
    <row r="82" spans="1:7" x14ac:dyDescent="0.25">
      <c r="A82" t="s">
        <v>6</v>
      </c>
      <c r="B82" t="s">
        <v>87</v>
      </c>
      <c r="C82">
        <v>2099378.7799999998</v>
      </c>
      <c r="D82">
        <v>1791634.4</v>
      </c>
      <c r="E82">
        <v>1785199.11</v>
      </c>
      <c r="F82">
        <v>1785199.11</v>
      </c>
      <c r="G82">
        <v>2077490</v>
      </c>
    </row>
    <row r="83" spans="1:7" x14ac:dyDescent="0.25">
      <c r="A83" t="s">
        <v>6</v>
      </c>
      <c r="B83" t="s">
        <v>88</v>
      </c>
      <c r="C83">
        <v>2646862.1800000002</v>
      </c>
      <c r="D83">
        <v>2117838.14</v>
      </c>
      <c r="E83">
        <v>2059599.53</v>
      </c>
      <c r="F83">
        <v>2085200.14</v>
      </c>
      <c r="G83">
        <v>2646862.1800000002</v>
      </c>
    </row>
    <row r="84" spans="1:7" x14ac:dyDescent="0.25">
      <c r="A84" t="s">
        <v>6</v>
      </c>
      <c r="B84" t="s">
        <v>89</v>
      </c>
      <c r="C84">
        <v>3198945.18</v>
      </c>
      <c r="D84">
        <v>2773758.83</v>
      </c>
      <c r="E84">
        <v>2722048.71</v>
      </c>
      <c r="F84">
        <v>2771944.8</v>
      </c>
      <c r="G84">
        <v>3198945.18</v>
      </c>
    </row>
    <row r="85" spans="1:7" x14ac:dyDescent="0.25">
      <c r="A85" t="s">
        <v>6</v>
      </c>
      <c r="B85" t="s">
        <v>90</v>
      </c>
      <c r="C85">
        <v>4361066.82</v>
      </c>
      <c r="D85">
        <v>4679248.91</v>
      </c>
      <c r="E85">
        <v>4586244.67</v>
      </c>
      <c r="F85">
        <v>4593618.33</v>
      </c>
      <c r="G85">
        <v>4355066.83</v>
      </c>
    </row>
    <row r="86" spans="1:7" x14ac:dyDescent="0.25">
      <c r="A86" t="s">
        <v>6</v>
      </c>
      <c r="B86" t="s">
        <v>91</v>
      </c>
      <c r="C86">
        <v>1574376.71</v>
      </c>
      <c r="D86">
        <v>1786214.19</v>
      </c>
      <c r="E86">
        <v>1778239.4</v>
      </c>
      <c r="F86">
        <v>1778239.4</v>
      </c>
      <c r="G86">
        <v>1574376.72</v>
      </c>
    </row>
    <row r="87" spans="1:7" x14ac:dyDescent="0.25">
      <c r="A87" t="s">
        <v>6</v>
      </c>
      <c r="B87" t="s">
        <v>92</v>
      </c>
      <c r="C87">
        <v>3189221.01</v>
      </c>
      <c r="D87">
        <v>2156062.85</v>
      </c>
      <c r="E87">
        <v>2100381.2599999998</v>
      </c>
      <c r="F87">
        <v>2156062.85</v>
      </c>
      <c r="G87">
        <v>3189221.01</v>
      </c>
    </row>
    <row r="88" spans="1:7" x14ac:dyDescent="0.25">
      <c r="A88" t="s">
        <v>6</v>
      </c>
      <c r="B88" t="s">
        <v>93</v>
      </c>
      <c r="C88">
        <v>2790518.65</v>
      </c>
      <c r="D88">
        <v>2200490.13</v>
      </c>
      <c r="E88">
        <v>2192459.2599999998</v>
      </c>
      <c r="F88">
        <v>2200490.13</v>
      </c>
      <c r="G88">
        <v>2790518.65</v>
      </c>
    </row>
    <row r="89" spans="1:7" x14ac:dyDescent="0.25">
      <c r="A89" t="s">
        <v>6</v>
      </c>
      <c r="B89" t="s">
        <v>94</v>
      </c>
      <c r="C89">
        <v>800842.63</v>
      </c>
      <c r="D89">
        <v>631018.56000000006</v>
      </c>
      <c r="E89">
        <v>301483.88</v>
      </c>
      <c r="F89">
        <v>312433.37</v>
      </c>
      <c r="G89">
        <v>800842.63</v>
      </c>
    </row>
    <row r="90" spans="1:7" x14ac:dyDescent="0.25">
      <c r="A90" t="s">
        <v>6</v>
      </c>
      <c r="B90" t="s">
        <v>95</v>
      </c>
      <c r="C90">
        <v>425195</v>
      </c>
      <c r="D90">
        <v>315937.43</v>
      </c>
      <c r="E90">
        <v>276560.42</v>
      </c>
      <c r="F90">
        <v>276560.42</v>
      </c>
      <c r="G90">
        <v>420568</v>
      </c>
    </row>
    <row r="91" spans="1:7" x14ac:dyDescent="0.25">
      <c r="A91" t="s">
        <v>6</v>
      </c>
      <c r="B91" t="s">
        <v>96</v>
      </c>
      <c r="C91">
        <v>1847620.67</v>
      </c>
      <c r="D91">
        <v>1462075.67</v>
      </c>
      <c r="E91">
        <v>1297411.95</v>
      </c>
      <c r="F91">
        <v>1300018.98</v>
      </c>
      <c r="G91">
        <v>1885522.01</v>
      </c>
    </row>
    <row r="92" spans="1:7" x14ac:dyDescent="0.25">
      <c r="A92" t="s">
        <v>6</v>
      </c>
      <c r="B92" t="s">
        <v>97</v>
      </c>
      <c r="C92">
        <v>1730621.39</v>
      </c>
      <c r="D92">
        <v>1349355.77</v>
      </c>
      <c r="E92">
        <v>1033146.78</v>
      </c>
      <c r="F92">
        <v>1045058.74</v>
      </c>
      <c r="G92">
        <v>1816111.4</v>
      </c>
    </row>
    <row r="93" spans="1:7" x14ac:dyDescent="0.25">
      <c r="A93" t="s">
        <v>6</v>
      </c>
      <c r="B93" t="s">
        <v>98</v>
      </c>
      <c r="C93">
        <v>1431818.5</v>
      </c>
      <c r="D93">
        <v>1124540.92</v>
      </c>
      <c r="E93">
        <v>825230.04</v>
      </c>
      <c r="F93">
        <v>825230.04</v>
      </c>
      <c r="G93">
        <v>1485503.99</v>
      </c>
    </row>
    <row r="94" spans="1:7" x14ac:dyDescent="0.25">
      <c r="A94" t="s">
        <v>6</v>
      </c>
      <c r="B94" t="s">
        <v>99</v>
      </c>
      <c r="C94">
        <v>500947</v>
      </c>
      <c r="D94">
        <v>365197</v>
      </c>
      <c r="E94">
        <v>214885.95</v>
      </c>
      <c r="F94">
        <v>365197</v>
      </c>
      <c r="G94">
        <v>500544</v>
      </c>
    </row>
    <row r="95" spans="1:7" x14ac:dyDescent="0.25">
      <c r="A95" t="s">
        <v>6</v>
      </c>
      <c r="B95" t="s">
        <v>100</v>
      </c>
      <c r="C95">
        <v>1124463.01</v>
      </c>
      <c r="D95">
        <v>629112.42000000004</v>
      </c>
      <c r="E95">
        <v>629241.85</v>
      </c>
      <c r="F95">
        <v>629241.85</v>
      </c>
      <c r="G95">
        <v>1124463.01</v>
      </c>
    </row>
    <row r="96" spans="1:7" x14ac:dyDescent="0.25">
      <c r="A96" t="s">
        <v>6</v>
      </c>
      <c r="B96" t="s">
        <v>101</v>
      </c>
      <c r="C96">
        <v>2565610</v>
      </c>
      <c r="D96">
        <v>2057789.32</v>
      </c>
      <c r="E96">
        <v>1499530.32</v>
      </c>
      <c r="F96">
        <v>1499530.32</v>
      </c>
      <c r="G96">
        <v>2565610</v>
      </c>
    </row>
    <row r="97" spans="1:7" x14ac:dyDescent="0.25">
      <c r="A97" t="s">
        <v>6</v>
      </c>
      <c r="B97" t="s">
        <v>102</v>
      </c>
      <c r="C97">
        <v>2283605</v>
      </c>
      <c r="D97">
        <v>1777648.81</v>
      </c>
      <c r="E97">
        <v>1535646.25</v>
      </c>
      <c r="F97">
        <v>1551872.47</v>
      </c>
      <c r="G97">
        <v>2254256</v>
      </c>
    </row>
    <row r="98" spans="1:7" x14ac:dyDescent="0.25">
      <c r="A98" t="s">
        <v>6</v>
      </c>
      <c r="B98" t="s">
        <v>103</v>
      </c>
      <c r="C98">
        <v>1210017</v>
      </c>
      <c r="D98">
        <v>939409.79</v>
      </c>
      <c r="E98">
        <v>770210.27</v>
      </c>
      <c r="F98">
        <v>770210.27</v>
      </c>
      <c r="G98">
        <v>1189805.5</v>
      </c>
    </row>
    <row r="99" spans="1:7" x14ac:dyDescent="0.25">
      <c r="A99" t="s">
        <v>6</v>
      </c>
      <c r="B99" t="s">
        <v>104</v>
      </c>
      <c r="C99">
        <v>1</v>
      </c>
      <c r="D99">
        <v>0</v>
      </c>
      <c r="E99">
        <v>9311.89</v>
      </c>
      <c r="F99">
        <v>9171.2800000000007</v>
      </c>
      <c r="G99">
        <v>0</v>
      </c>
    </row>
    <row r="100" spans="1:7" x14ac:dyDescent="0.25">
      <c r="A100" t="s">
        <v>6</v>
      </c>
      <c r="B100" t="s">
        <v>105</v>
      </c>
      <c r="C100">
        <v>2379290.1800000002</v>
      </c>
      <c r="D100">
        <v>2043570.71</v>
      </c>
      <c r="E100">
        <v>1946141.05</v>
      </c>
      <c r="F100">
        <v>1951141.05</v>
      </c>
      <c r="G100">
        <v>2355924</v>
      </c>
    </row>
    <row r="101" spans="1:7" x14ac:dyDescent="0.25">
      <c r="A101" t="s">
        <v>6</v>
      </c>
      <c r="B101" t="s">
        <v>106</v>
      </c>
      <c r="C101">
        <v>1766899.48</v>
      </c>
      <c r="D101">
        <v>1512231.43</v>
      </c>
      <c r="E101">
        <v>1424333.18</v>
      </c>
      <c r="F101">
        <v>1435399.95</v>
      </c>
      <c r="G101">
        <v>1739730</v>
      </c>
    </row>
    <row r="102" spans="1:7" x14ac:dyDescent="0.25">
      <c r="A102" t="s">
        <v>6</v>
      </c>
      <c r="B102" t="s">
        <v>107</v>
      </c>
      <c r="C102">
        <v>5000</v>
      </c>
      <c r="D102">
        <v>4000</v>
      </c>
      <c r="E102">
        <v>2233.5100000000002</v>
      </c>
      <c r="F102">
        <v>4000</v>
      </c>
      <c r="G102">
        <v>0</v>
      </c>
    </row>
    <row r="103" spans="1:7" x14ac:dyDescent="0.25">
      <c r="A103" t="s">
        <v>6</v>
      </c>
      <c r="B103" t="s">
        <v>108</v>
      </c>
      <c r="C103">
        <v>53600</v>
      </c>
      <c r="D103">
        <v>42880</v>
      </c>
      <c r="E103">
        <v>0</v>
      </c>
      <c r="F103">
        <v>42880</v>
      </c>
      <c r="G103">
        <v>0</v>
      </c>
    </row>
    <row r="104" spans="1:7" x14ac:dyDescent="0.25">
      <c r="A104" t="s">
        <v>6</v>
      </c>
      <c r="B104" t="s">
        <v>109</v>
      </c>
      <c r="C104">
        <v>1279722</v>
      </c>
      <c r="D104">
        <v>1033671.84</v>
      </c>
      <c r="E104">
        <v>782823.21</v>
      </c>
      <c r="F104">
        <v>782823.21</v>
      </c>
      <c r="G104">
        <v>1279722</v>
      </c>
    </row>
    <row r="105" spans="1:7" x14ac:dyDescent="0.25">
      <c r="A105" t="s">
        <v>6</v>
      </c>
      <c r="B105" t="s">
        <v>110</v>
      </c>
      <c r="C105">
        <v>5000</v>
      </c>
      <c r="D105">
        <v>4648.28</v>
      </c>
      <c r="E105">
        <v>12327.79</v>
      </c>
      <c r="F105">
        <v>12327.79</v>
      </c>
      <c r="G105">
        <v>5000</v>
      </c>
    </row>
    <row r="106" spans="1:7" x14ac:dyDescent="0.25">
      <c r="A106" t="s">
        <v>6</v>
      </c>
      <c r="B106" t="s">
        <v>111</v>
      </c>
      <c r="C106">
        <v>15000</v>
      </c>
      <c r="D106">
        <v>12000</v>
      </c>
      <c r="E106">
        <v>2946.74</v>
      </c>
      <c r="F106">
        <v>12000</v>
      </c>
      <c r="G106">
        <v>0</v>
      </c>
    </row>
    <row r="107" spans="1:7" x14ac:dyDescent="0.25">
      <c r="A107" t="s">
        <v>6</v>
      </c>
      <c r="B107" t="s">
        <v>112</v>
      </c>
      <c r="C107">
        <v>2052499</v>
      </c>
      <c r="D107">
        <v>1598541.78</v>
      </c>
      <c r="E107">
        <v>1215328.24</v>
      </c>
      <c r="F107">
        <v>1215328.24</v>
      </c>
      <c r="G107">
        <v>2050498.99</v>
      </c>
    </row>
    <row r="108" spans="1:7" x14ac:dyDescent="0.25">
      <c r="A108" t="s">
        <v>6</v>
      </c>
      <c r="B108" t="s">
        <v>113</v>
      </c>
      <c r="C108">
        <v>623322</v>
      </c>
      <c r="D108">
        <v>444437.2</v>
      </c>
      <c r="E108">
        <v>0</v>
      </c>
      <c r="F108">
        <v>444437.2</v>
      </c>
      <c r="G108">
        <v>0</v>
      </c>
    </row>
    <row r="109" spans="1:7" x14ac:dyDescent="0.25">
      <c r="A109" t="s">
        <v>6</v>
      </c>
      <c r="B109" t="s">
        <v>114</v>
      </c>
      <c r="C109">
        <v>1489452</v>
      </c>
      <c r="D109">
        <v>1127577.94</v>
      </c>
      <c r="E109">
        <v>827793.49</v>
      </c>
      <c r="F109">
        <v>832793.49</v>
      </c>
      <c r="G109">
        <v>1487452</v>
      </c>
    </row>
    <row r="110" spans="1:7" x14ac:dyDescent="0.25">
      <c r="A110" t="s">
        <v>6</v>
      </c>
      <c r="B110" t="s">
        <v>115</v>
      </c>
      <c r="C110">
        <v>5000</v>
      </c>
      <c r="D110">
        <v>3525.71</v>
      </c>
      <c r="E110">
        <v>3525.71</v>
      </c>
      <c r="F110">
        <v>3525.71</v>
      </c>
      <c r="G110">
        <v>5000</v>
      </c>
    </row>
    <row r="111" spans="1:7" x14ac:dyDescent="0.25">
      <c r="A111" t="s">
        <v>6</v>
      </c>
      <c r="B111" t="s">
        <v>116</v>
      </c>
      <c r="C111">
        <v>268728.5</v>
      </c>
      <c r="D111">
        <v>186863.92</v>
      </c>
      <c r="E111">
        <v>140550.24</v>
      </c>
      <c r="F111">
        <v>186863.92</v>
      </c>
      <c r="G111">
        <v>255228.5</v>
      </c>
    </row>
    <row r="112" spans="1:7" x14ac:dyDescent="0.25">
      <c r="A112" t="s">
        <v>6</v>
      </c>
      <c r="B112" t="s">
        <v>117</v>
      </c>
      <c r="C112">
        <v>1812737.5</v>
      </c>
      <c r="D112">
        <v>1357534.59</v>
      </c>
      <c r="E112">
        <v>1010304.34</v>
      </c>
      <c r="F112">
        <v>1010304.34</v>
      </c>
      <c r="G112">
        <v>1809765.5</v>
      </c>
    </row>
    <row r="113" spans="1:7" x14ac:dyDescent="0.25">
      <c r="A113" t="s">
        <v>6</v>
      </c>
      <c r="B113" t="s">
        <v>118</v>
      </c>
      <c r="C113">
        <v>1422008</v>
      </c>
      <c r="D113">
        <v>1083297.6299999999</v>
      </c>
      <c r="E113">
        <v>1230.72</v>
      </c>
      <c r="F113">
        <v>1083297.6299999999</v>
      </c>
      <c r="G113">
        <v>1422008</v>
      </c>
    </row>
    <row r="114" spans="1:7" x14ac:dyDescent="0.25">
      <c r="A114" t="s">
        <v>6</v>
      </c>
      <c r="B114" t="s">
        <v>119</v>
      </c>
      <c r="C114">
        <v>5000</v>
      </c>
      <c r="D114">
        <v>4000</v>
      </c>
      <c r="E114">
        <v>0</v>
      </c>
      <c r="F114">
        <v>4000</v>
      </c>
      <c r="G114">
        <v>0</v>
      </c>
    </row>
    <row r="115" spans="1:7" x14ac:dyDescent="0.25">
      <c r="A115" t="s">
        <v>6</v>
      </c>
      <c r="B115" t="s">
        <v>120</v>
      </c>
      <c r="C115">
        <v>1648956</v>
      </c>
      <c r="D115">
        <v>1198333.8899999999</v>
      </c>
      <c r="E115">
        <v>963334.74</v>
      </c>
      <c r="F115">
        <v>963334.74</v>
      </c>
      <c r="G115">
        <v>1648956</v>
      </c>
    </row>
    <row r="116" spans="1:7" x14ac:dyDescent="0.25">
      <c r="A116" t="s">
        <v>6</v>
      </c>
      <c r="B116" t="s">
        <v>121</v>
      </c>
      <c r="C116">
        <v>2768740.6</v>
      </c>
      <c r="D116">
        <v>1505143.64</v>
      </c>
      <c r="E116">
        <v>1492854.8</v>
      </c>
      <c r="F116">
        <v>1492854.8</v>
      </c>
      <c r="G116">
        <v>2768740.61</v>
      </c>
    </row>
    <row r="117" spans="1:7" x14ac:dyDescent="0.25">
      <c r="A117" t="s">
        <v>6</v>
      </c>
      <c r="B117" t="s">
        <v>122</v>
      </c>
      <c r="C117">
        <v>1274748</v>
      </c>
      <c r="D117">
        <v>934969.11</v>
      </c>
      <c r="E117">
        <v>0</v>
      </c>
      <c r="F117">
        <v>935362.36</v>
      </c>
      <c r="G117">
        <v>1274748</v>
      </c>
    </row>
    <row r="118" spans="1:7" x14ac:dyDescent="0.25">
      <c r="A118" t="s">
        <v>6</v>
      </c>
      <c r="B118" t="s">
        <v>123</v>
      </c>
      <c r="C118">
        <v>12200</v>
      </c>
      <c r="D118">
        <v>9760</v>
      </c>
      <c r="E118">
        <v>3891.23</v>
      </c>
      <c r="F118">
        <v>9760</v>
      </c>
      <c r="G118">
        <v>12200</v>
      </c>
    </row>
    <row r="119" spans="1:7" x14ac:dyDescent="0.25">
      <c r="A119" t="s">
        <v>6</v>
      </c>
      <c r="B119" t="s">
        <v>124</v>
      </c>
      <c r="C119">
        <v>2079769.97</v>
      </c>
      <c r="D119">
        <v>1477313.63</v>
      </c>
      <c r="E119">
        <v>1405666.45</v>
      </c>
      <c r="F119">
        <v>1386660.84</v>
      </c>
      <c r="G119">
        <v>2071450</v>
      </c>
    </row>
    <row r="120" spans="1:7" x14ac:dyDescent="0.25">
      <c r="A120" t="s">
        <v>6</v>
      </c>
      <c r="B120" t="s">
        <v>125</v>
      </c>
      <c r="C120">
        <v>387732</v>
      </c>
      <c r="D120">
        <v>269368.73</v>
      </c>
      <c r="E120">
        <v>14216.12</v>
      </c>
      <c r="F120">
        <v>296783.84999999998</v>
      </c>
      <c r="G120">
        <v>387732</v>
      </c>
    </row>
    <row r="121" spans="1:7" x14ac:dyDescent="0.25">
      <c r="A121" t="s">
        <v>6</v>
      </c>
      <c r="B121" t="s">
        <v>126</v>
      </c>
      <c r="C121">
        <v>1</v>
      </c>
      <c r="D121">
        <v>416</v>
      </c>
      <c r="E121">
        <v>4809.93</v>
      </c>
      <c r="F121">
        <v>1772.32</v>
      </c>
      <c r="G121">
        <v>1</v>
      </c>
    </row>
    <row r="122" spans="1:7" x14ac:dyDescent="0.25">
      <c r="A122" t="s">
        <v>6</v>
      </c>
      <c r="B122" t="s">
        <v>127</v>
      </c>
      <c r="C122">
        <v>1301934.56</v>
      </c>
      <c r="D122">
        <v>1008410.88</v>
      </c>
      <c r="E122">
        <v>798367.67</v>
      </c>
      <c r="F122">
        <v>808766.05</v>
      </c>
      <c r="G122">
        <v>1299080</v>
      </c>
    </row>
    <row r="123" spans="1:7" x14ac:dyDescent="0.25">
      <c r="A123" t="s">
        <v>6</v>
      </c>
      <c r="B123" t="s">
        <v>128</v>
      </c>
      <c r="C123">
        <v>924230</v>
      </c>
      <c r="D123">
        <v>692749.32</v>
      </c>
      <c r="E123">
        <v>578872.12</v>
      </c>
      <c r="F123">
        <v>578872.12</v>
      </c>
      <c r="G123">
        <v>924229.99</v>
      </c>
    </row>
    <row r="124" spans="1:7" x14ac:dyDescent="0.25">
      <c r="A124" t="s">
        <v>6</v>
      </c>
      <c r="B124" t="s">
        <v>129</v>
      </c>
      <c r="C124">
        <v>1027151.5</v>
      </c>
      <c r="D124">
        <v>739425.63</v>
      </c>
      <c r="E124">
        <v>533135.98</v>
      </c>
      <c r="F124">
        <v>535294.9</v>
      </c>
      <c r="G124">
        <v>1021838</v>
      </c>
    </row>
    <row r="125" spans="1:7" x14ac:dyDescent="0.25">
      <c r="A125" t="s">
        <v>6</v>
      </c>
      <c r="B125" t="s">
        <v>130</v>
      </c>
      <c r="C125">
        <v>1465360</v>
      </c>
      <c r="D125">
        <v>1164777.52</v>
      </c>
      <c r="E125">
        <v>803106.94</v>
      </c>
      <c r="F125">
        <v>803106.94</v>
      </c>
      <c r="G125">
        <v>1465360</v>
      </c>
    </row>
    <row r="126" spans="1:7" x14ac:dyDescent="0.25">
      <c r="A126" t="s">
        <v>6</v>
      </c>
      <c r="B126" t="s">
        <v>131</v>
      </c>
      <c r="C126">
        <v>1457260</v>
      </c>
      <c r="D126">
        <v>1164777.52</v>
      </c>
      <c r="E126">
        <v>92928.22</v>
      </c>
      <c r="F126">
        <v>1164777.52</v>
      </c>
      <c r="G126">
        <v>1457260</v>
      </c>
    </row>
    <row r="127" spans="1:7" x14ac:dyDescent="0.25">
      <c r="A127" t="s">
        <v>6</v>
      </c>
      <c r="B127" t="s">
        <v>132</v>
      </c>
      <c r="C127">
        <v>905612</v>
      </c>
      <c r="D127">
        <v>732730.13</v>
      </c>
      <c r="E127">
        <v>545512.74</v>
      </c>
      <c r="F127">
        <v>545512.74</v>
      </c>
      <c r="G127">
        <v>901274</v>
      </c>
    </row>
    <row r="128" spans="1:7" x14ac:dyDescent="0.25">
      <c r="A128" t="s">
        <v>6</v>
      </c>
      <c r="B128" t="s">
        <v>133</v>
      </c>
      <c r="C128">
        <v>2170727</v>
      </c>
      <c r="D128">
        <v>1724098.83</v>
      </c>
      <c r="E128">
        <v>1243554.49</v>
      </c>
      <c r="F128">
        <v>1243554.49</v>
      </c>
      <c r="G128">
        <v>2170727</v>
      </c>
    </row>
    <row r="129" spans="1:7" x14ac:dyDescent="0.25">
      <c r="A129" t="s">
        <v>6</v>
      </c>
      <c r="B129" t="s">
        <v>134</v>
      </c>
      <c r="C129">
        <v>808553.5</v>
      </c>
      <c r="D129">
        <v>600012.56999999995</v>
      </c>
      <c r="E129">
        <v>448732.11</v>
      </c>
      <c r="F129">
        <v>602462.23</v>
      </c>
      <c r="G129">
        <v>797716</v>
      </c>
    </row>
    <row r="130" spans="1:7" x14ac:dyDescent="0.25">
      <c r="A130" t="s">
        <v>6</v>
      </c>
      <c r="B130" t="s">
        <v>135</v>
      </c>
      <c r="C130">
        <v>409450</v>
      </c>
      <c r="D130">
        <v>305814.34999999998</v>
      </c>
      <c r="E130">
        <v>235330.17</v>
      </c>
      <c r="F130">
        <v>305814.34999999998</v>
      </c>
      <c r="G130">
        <v>435002</v>
      </c>
    </row>
    <row r="131" spans="1:7" x14ac:dyDescent="0.25">
      <c r="A131" t="s">
        <v>6</v>
      </c>
      <c r="B131" t="s">
        <v>136</v>
      </c>
      <c r="C131">
        <v>11500</v>
      </c>
      <c r="D131">
        <v>1859.87</v>
      </c>
      <c r="E131">
        <v>5109.79</v>
      </c>
      <c r="F131">
        <v>5164.87</v>
      </c>
      <c r="G131">
        <v>11500</v>
      </c>
    </row>
    <row r="132" spans="1:7" x14ac:dyDescent="0.25">
      <c r="A132" t="s">
        <v>6</v>
      </c>
      <c r="B132" t="s">
        <v>137</v>
      </c>
      <c r="C132">
        <v>11500</v>
      </c>
      <c r="D132">
        <v>4380.91</v>
      </c>
      <c r="E132">
        <v>4840.8</v>
      </c>
      <c r="F132">
        <v>4840.8</v>
      </c>
      <c r="G132">
        <v>11500</v>
      </c>
    </row>
    <row r="133" spans="1:7" x14ac:dyDescent="0.25">
      <c r="A133" t="s">
        <v>6</v>
      </c>
      <c r="B133" t="s">
        <v>138</v>
      </c>
      <c r="C133">
        <v>1</v>
      </c>
      <c r="D133">
        <v>0</v>
      </c>
      <c r="E133">
        <v>13126.48</v>
      </c>
      <c r="F133">
        <v>13126.48</v>
      </c>
      <c r="G133">
        <v>0</v>
      </c>
    </row>
    <row r="134" spans="1:7" x14ac:dyDescent="0.25">
      <c r="A134" t="s">
        <v>6</v>
      </c>
      <c r="B134" t="s">
        <v>139</v>
      </c>
      <c r="C134">
        <v>1</v>
      </c>
      <c r="D134">
        <v>4975.4799999999996</v>
      </c>
      <c r="E134">
        <v>6791.38</v>
      </c>
      <c r="F134">
        <v>7291.38</v>
      </c>
      <c r="G134">
        <v>1</v>
      </c>
    </row>
    <row r="135" spans="1:7" x14ac:dyDescent="0.25">
      <c r="A135" t="s">
        <v>6</v>
      </c>
      <c r="B135" t="s">
        <v>140</v>
      </c>
      <c r="C135">
        <v>10550</v>
      </c>
      <c r="D135">
        <v>8440</v>
      </c>
      <c r="E135">
        <v>0</v>
      </c>
      <c r="F135">
        <v>8440</v>
      </c>
      <c r="G135">
        <v>0</v>
      </c>
    </row>
    <row r="136" spans="1:7" x14ac:dyDescent="0.25">
      <c r="A136" t="s">
        <v>6</v>
      </c>
      <c r="B136" t="s">
        <v>141</v>
      </c>
      <c r="C136">
        <v>4402.8</v>
      </c>
      <c r="D136">
        <v>94.8</v>
      </c>
      <c r="E136">
        <v>1193.4000000000001</v>
      </c>
      <c r="F136">
        <v>1193.4000000000001</v>
      </c>
      <c r="G136">
        <v>4402.8</v>
      </c>
    </row>
    <row r="137" spans="1:7" x14ac:dyDescent="0.25">
      <c r="A137" t="s">
        <v>6</v>
      </c>
      <c r="B137" t="s">
        <v>142</v>
      </c>
      <c r="C137">
        <v>11500</v>
      </c>
      <c r="D137">
        <v>9200</v>
      </c>
      <c r="E137">
        <v>7495.4</v>
      </c>
      <c r="F137">
        <v>9200</v>
      </c>
      <c r="G137">
        <v>11500</v>
      </c>
    </row>
    <row r="138" spans="1:7" x14ac:dyDescent="0.25">
      <c r="A138" t="s">
        <v>6</v>
      </c>
      <c r="B138" t="s">
        <v>143</v>
      </c>
      <c r="C138">
        <v>2372030.35</v>
      </c>
      <c r="D138">
        <v>1819782.69</v>
      </c>
      <c r="E138">
        <v>1434610.59</v>
      </c>
      <c r="F138">
        <v>1444541.88</v>
      </c>
      <c r="G138">
        <v>2259454</v>
      </c>
    </row>
    <row r="139" spans="1:7" x14ac:dyDescent="0.25">
      <c r="A139" t="s">
        <v>6</v>
      </c>
      <c r="B139" t="s">
        <v>144</v>
      </c>
      <c r="C139">
        <v>1</v>
      </c>
      <c r="D139">
        <v>0.25</v>
      </c>
      <c r="E139">
        <v>2852.25</v>
      </c>
      <c r="F139">
        <v>2852.25</v>
      </c>
      <c r="G139">
        <v>0</v>
      </c>
    </row>
    <row r="140" spans="1:7" x14ac:dyDescent="0.25">
      <c r="A140" t="s">
        <v>6</v>
      </c>
      <c r="B140" t="s">
        <v>145</v>
      </c>
      <c r="C140">
        <v>1808431</v>
      </c>
      <c r="D140">
        <v>1406846.46</v>
      </c>
      <c r="E140">
        <v>0</v>
      </c>
      <c r="F140">
        <v>0</v>
      </c>
      <c r="G140">
        <v>0</v>
      </c>
    </row>
    <row r="141" spans="1:7" x14ac:dyDescent="0.25">
      <c r="A141" t="s">
        <v>6</v>
      </c>
      <c r="B141" t="s">
        <v>146</v>
      </c>
      <c r="C141">
        <v>1160414</v>
      </c>
      <c r="D141">
        <v>873852.14</v>
      </c>
      <c r="E141">
        <v>603.20000000000005</v>
      </c>
      <c r="F141">
        <v>877234.42</v>
      </c>
      <c r="G141">
        <v>1160414</v>
      </c>
    </row>
    <row r="142" spans="1:7" x14ac:dyDescent="0.25">
      <c r="A142" t="s">
        <v>6</v>
      </c>
      <c r="B142" t="s">
        <v>147</v>
      </c>
      <c r="C142">
        <v>1241030</v>
      </c>
      <c r="D142">
        <v>988166.31</v>
      </c>
      <c r="E142">
        <v>299785.82</v>
      </c>
      <c r="F142">
        <v>969858.31</v>
      </c>
      <c r="G142">
        <v>1241029.99</v>
      </c>
    </row>
    <row r="143" spans="1:7" x14ac:dyDescent="0.25">
      <c r="A143" t="s">
        <v>6</v>
      </c>
      <c r="B143" t="s">
        <v>148</v>
      </c>
      <c r="C143">
        <v>1306229</v>
      </c>
      <c r="D143">
        <v>1040393.03</v>
      </c>
      <c r="E143">
        <v>352547.11</v>
      </c>
      <c r="F143">
        <v>1022207.03</v>
      </c>
      <c r="G143">
        <v>1306229</v>
      </c>
    </row>
    <row r="144" spans="1:7" x14ac:dyDescent="0.25">
      <c r="A144" t="s">
        <v>6</v>
      </c>
      <c r="B144" t="s">
        <v>149</v>
      </c>
      <c r="C144">
        <v>15350</v>
      </c>
      <c r="D144">
        <v>12280</v>
      </c>
      <c r="E144">
        <v>6068.29</v>
      </c>
      <c r="F144">
        <v>12280</v>
      </c>
      <c r="G144">
        <v>15350</v>
      </c>
    </row>
    <row r="145" spans="1:7" x14ac:dyDescent="0.25">
      <c r="A145" t="s">
        <v>6</v>
      </c>
      <c r="B145" t="s">
        <v>150</v>
      </c>
      <c r="C145">
        <v>1756961.15</v>
      </c>
      <c r="D145">
        <v>1460489.08</v>
      </c>
      <c r="E145">
        <v>1005511.82</v>
      </c>
      <c r="F145">
        <v>1005511.82</v>
      </c>
      <c r="G145">
        <v>1756961.15</v>
      </c>
    </row>
    <row r="146" spans="1:7" x14ac:dyDescent="0.25">
      <c r="A146" t="s">
        <v>6</v>
      </c>
      <c r="B146" t="s">
        <v>151</v>
      </c>
      <c r="C146">
        <v>1</v>
      </c>
      <c r="D146">
        <v>0</v>
      </c>
      <c r="E146">
        <v>22136.799999999999</v>
      </c>
      <c r="F146">
        <v>18198.29</v>
      </c>
      <c r="G146">
        <v>0</v>
      </c>
    </row>
    <row r="147" spans="1:7" x14ac:dyDescent="0.25">
      <c r="A147" t="s">
        <v>6</v>
      </c>
      <c r="B147" t="s">
        <v>152</v>
      </c>
      <c r="C147">
        <v>8650</v>
      </c>
      <c r="D147">
        <v>6920</v>
      </c>
      <c r="E147">
        <v>51.89</v>
      </c>
      <c r="F147">
        <v>6920</v>
      </c>
      <c r="G147">
        <v>0</v>
      </c>
    </row>
    <row r="148" spans="1:7" x14ac:dyDescent="0.25">
      <c r="A148" t="s">
        <v>6</v>
      </c>
      <c r="B148" t="s">
        <v>153</v>
      </c>
      <c r="C148">
        <v>6291977.7999999998</v>
      </c>
      <c r="D148">
        <v>4461601.5999999996</v>
      </c>
      <c r="E148">
        <v>4491229.43</v>
      </c>
      <c r="F148">
        <v>4491229.43</v>
      </c>
      <c r="G148">
        <v>6291977.8099999996</v>
      </c>
    </row>
    <row r="149" spans="1:7" x14ac:dyDescent="0.25">
      <c r="A149" t="s">
        <v>6</v>
      </c>
      <c r="B149" t="s">
        <v>154</v>
      </c>
      <c r="C149">
        <v>1661018</v>
      </c>
      <c r="D149">
        <v>1344749.14</v>
      </c>
      <c r="E149">
        <v>689322.12</v>
      </c>
      <c r="F149">
        <v>737275.48</v>
      </c>
      <c r="G149">
        <v>1657058</v>
      </c>
    </row>
    <row r="150" spans="1:7" x14ac:dyDescent="0.25">
      <c r="A150" t="s">
        <v>6</v>
      </c>
      <c r="B150" t="s">
        <v>155</v>
      </c>
      <c r="C150">
        <v>423615</v>
      </c>
      <c r="D150">
        <v>332859.65999999997</v>
      </c>
      <c r="E150">
        <v>216201.66</v>
      </c>
      <c r="F150">
        <v>332859.65999999997</v>
      </c>
      <c r="G150">
        <v>423615.01</v>
      </c>
    </row>
    <row r="151" spans="1:7" x14ac:dyDescent="0.25">
      <c r="A151" t="s">
        <v>6</v>
      </c>
      <c r="B151" t="s">
        <v>156</v>
      </c>
      <c r="C151">
        <v>6925260</v>
      </c>
      <c r="D151">
        <v>5392136.5800000001</v>
      </c>
      <c r="E151">
        <v>660</v>
      </c>
      <c r="F151">
        <v>5392536.5800000001</v>
      </c>
      <c r="G151">
        <v>1</v>
      </c>
    </row>
    <row r="152" spans="1:7" x14ac:dyDescent="0.25">
      <c r="A152" t="s">
        <v>6</v>
      </c>
      <c r="B152" t="s">
        <v>157</v>
      </c>
      <c r="C152">
        <v>3404080</v>
      </c>
      <c r="D152">
        <v>2650530.39</v>
      </c>
      <c r="E152">
        <v>1050</v>
      </c>
      <c r="F152">
        <v>2651580.39</v>
      </c>
      <c r="G152">
        <v>3404080</v>
      </c>
    </row>
    <row r="153" spans="1:7" x14ac:dyDescent="0.25">
      <c r="A153" t="s">
        <v>6</v>
      </c>
      <c r="B153" t="s">
        <v>158</v>
      </c>
      <c r="C153">
        <v>1314092.4099999999</v>
      </c>
      <c r="D153">
        <v>1014080.81</v>
      </c>
      <c r="E153">
        <v>836620.34</v>
      </c>
      <c r="F153">
        <v>836620.34</v>
      </c>
      <c r="G153">
        <v>1299186</v>
      </c>
    </row>
    <row r="154" spans="1:7" x14ac:dyDescent="0.25">
      <c r="A154" t="s">
        <v>6</v>
      </c>
      <c r="B154" t="s">
        <v>159</v>
      </c>
      <c r="C154">
        <v>324872</v>
      </c>
      <c r="D154">
        <v>220359.24</v>
      </c>
      <c r="E154">
        <v>205867.05</v>
      </c>
      <c r="F154">
        <v>211092.33</v>
      </c>
      <c r="G154">
        <v>319586</v>
      </c>
    </row>
    <row r="155" spans="1:7" x14ac:dyDescent="0.25">
      <c r="A155" t="s">
        <v>6</v>
      </c>
      <c r="B155" t="s">
        <v>160</v>
      </c>
      <c r="C155">
        <v>1179233.77</v>
      </c>
      <c r="D155">
        <v>1047062.56</v>
      </c>
      <c r="E155">
        <v>1042486.99</v>
      </c>
      <c r="F155">
        <v>1042486.99</v>
      </c>
      <c r="G155">
        <v>1166834</v>
      </c>
    </row>
    <row r="156" spans="1:7" x14ac:dyDescent="0.25">
      <c r="A156" t="s">
        <v>6</v>
      </c>
      <c r="B156" t="s">
        <v>161</v>
      </c>
      <c r="C156">
        <v>724900</v>
      </c>
      <c r="D156">
        <v>641840.91</v>
      </c>
      <c r="E156">
        <v>638846.43999999994</v>
      </c>
      <c r="F156">
        <v>638846.43999999994</v>
      </c>
      <c r="G156">
        <v>724900.01</v>
      </c>
    </row>
    <row r="157" spans="1:7" x14ac:dyDescent="0.25">
      <c r="A157" t="s">
        <v>6</v>
      </c>
      <c r="B157" t="s">
        <v>162</v>
      </c>
      <c r="C157">
        <v>2155998.84</v>
      </c>
      <c r="D157">
        <v>1466200.59</v>
      </c>
      <c r="E157">
        <v>1439512.29</v>
      </c>
      <c r="F157">
        <v>1468676.63</v>
      </c>
      <c r="G157">
        <v>2107147.31</v>
      </c>
    </row>
    <row r="158" spans="1:7" x14ac:dyDescent="0.25">
      <c r="A158" t="s">
        <v>6</v>
      </c>
      <c r="B158" t="s">
        <v>163</v>
      </c>
      <c r="C158">
        <v>2701961.75</v>
      </c>
      <c r="D158">
        <v>2106669.71</v>
      </c>
      <c r="E158">
        <v>1887978.51</v>
      </c>
      <c r="F158">
        <v>1887978.51</v>
      </c>
      <c r="G158">
        <v>2940759.13</v>
      </c>
    </row>
    <row r="159" spans="1:7" x14ac:dyDescent="0.25">
      <c r="A159" t="s">
        <v>6</v>
      </c>
      <c r="B159" t="s">
        <v>164</v>
      </c>
      <c r="C159">
        <v>1391125.13</v>
      </c>
      <c r="D159">
        <v>1054880.19</v>
      </c>
      <c r="E159">
        <v>868791.59</v>
      </c>
      <c r="F159">
        <v>920988.87</v>
      </c>
      <c r="G159">
        <v>1367010</v>
      </c>
    </row>
    <row r="160" spans="1:7" x14ac:dyDescent="0.25">
      <c r="A160" t="s">
        <v>6</v>
      </c>
      <c r="B160" t="s">
        <v>165</v>
      </c>
      <c r="C160">
        <v>2443655.2000000002</v>
      </c>
      <c r="D160">
        <v>1596806.83</v>
      </c>
      <c r="E160">
        <v>1575018.85</v>
      </c>
      <c r="F160">
        <v>1575018.85</v>
      </c>
      <c r="G160">
        <v>2443655.2000000002</v>
      </c>
    </row>
    <row r="161" spans="1:7" x14ac:dyDescent="0.25">
      <c r="A161" t="s">
        <v>6</v>
      </c>
      <c r="B161" t="s">
        <v>166</v>
      </c>
      <c r="C161">
        <v>2376941</v>
      </c>
      <c r="D161">
        <v>1502217.45</v>
      </c>
      <c r="E161">
        <v>1458647.51</v>
      </c>
      <c r="F161">
        <v>1458647.51</v>
      </c>
      <c r="G161">
        <v>2376940.9900000002</v>
      </c>
    </row>
    <row r="162" spans="1:7" x14ac:dyDescent="0.25">
      <c r="A162" t="s">
        <v>6</v>
      </c>
      <c r="B162" t="s">
        <v>167</v>
      </c>
      <c r="C162">
        <v>1030538.64</v>
      </c>
      <c r="D162">
        <v>771329.27</v>
      </c>
      <c r="E162">
        <v>800292.12</v>
      </c>
      <c r="F162">
        <v>800292.12</v>
      </c>
      <c r="G162">
        <v>1083145.6399999999</v>
      </c>
    </row>
    <row r="163" spans="1:7" x14ac:dyDescent="0.25">
      <c r="A163" t="s">
        <v>6</v>
      </c>
      <c r="B163" t="s">
        <v>168</v>
      </c>
      <c r="C163">
        <v>1</v>
      </c>
      <c r="D163">
        <v>416</v>
      </c>
      <c r="E163">
        <v>1040.57</v>
      </c>
      <c r="F163">
        <v>1040.57</v>
      </c>
      <c r="G163">
        <v>1</v>
      </c>
    </row>
    <row r="164" spans="1:7" x14ac:dyDescent="0.25">
      <c r="A164" t="s">
        <v>6</v>
      </c>
      <c r="B164" t="s">
        <v>169</v>
      </c>
      <c r="C164">
        <v>22422207</v>
      </c>
      <c r="D164">
        <v>18245474.52</v>
      </c>
      <c r="E164">
        <v>14393732.949999999</v>
      </c>
      <c r="F164">
        <v>17882050.620000001</v>
      </c>
      <c r="G164">
        <v>22422207.010000002</v>
      </c>
    </row>
    <row r="165" spans="1:7" x14ac:dyDescent="0.25">
      <c r="A165" t="s">
        <v>6</v>
      </c>
      <c r="B165" t="s">
        <v>170</v>
      </c>
      <c r="C165">
        <v>1</v>
      </c>
      <c r="D165">
        <v>0</v>
      </c>
      <c r="E165">
        <v>2002.24</v>
      </c>
      <c r="F165">
        <v>2002.24</v>
      </c>
      <c r="G165">
        <v>0</v>
      </c>
    </row>
    <row r="166" spans="1:7" x14ac:dyDescent="0.25">
      <c r="A166" t="s">
        <v>6</v>
      </c>
      <c r="B166" t="s">
        <v>171</v>
      </c>
      <c r="C166">
        <v>2170937.9300000002</v>
      </c>
      <c r="D166">
        <v>1360516.94</v>
      </c>
      <c r="E166">
        <v>1335069.6499999999</v>
      </c>
      <c r="F166">
        <v>1335069.6499999999</v>
      </c>
      <c r="G166">
        <v>2159033.15</v>
      </c>
    </row>
    <row r="167" spans="1:7" x14ac:dyDescent="0.25">
      <c r="A167" t="s">
        <v>6</v>
      </c>
      <c r="B167" t="s">
        <v>172</v>
      </c>
      <c r="C167">
        <v>2285502.5</v>
      </c>
      <c r="D167">
        <v>1791422.07</v>
      </c>
      <c r="E167">
        <v>1452297.85</v>
      </c>
      <c r="F167">
        <v>1631885.73</v>
      </c>
      <c r="G167">
        <v>2285502.5099999998</v>
      </c>
    </row>
    <row r="168" spans="1:7" x14ac:dyDescent="0.25">
      <c r="A168" t="s">
        <v>6</v>
      </c>
      <c r="B168" t="s">
        <v>173</v>
      </c>
      <c r="C168">
        <v>3339948.78</v>
      </c>
      <c r="D168">
        <v>1891912.82</v>
      </c>
      <c r="E168">
        <v>1936649</v>
      </c>
      <c r="F168">
        <v>1936649</v>
      </c>
      <c r="G168">
        <v>3305242.99</v>
      </c>
    </row>
    <row r="169" spans="1:7" x14ac:dyDescent="0.25">
      <c r="A169" t="s">
        <v>6</v>
      </c>
      <c r="B169" t="s">
        <v>174</v>
      </c>
      <c r="C169">
        <v>2622145.89</v>
      </c>
      <c r="D169">
        <v>1446225.78</v>
      </c>
      <c r="E169">
        <v>1385966.91</v>
      </c>
      <c r="F169">
        <v>1400991.91</v>
      </c>
      <c r="G169">
        <v>2605115</v>
      </c>
    </row>
    <row r="170" spans="1:7" x14ac:dyDescent="0.25">
      <c r="A170" t="s">
        <v>6</v>
      </c>
      <c r="B170" t="s">
        <v>175</v>
      </c>
      <c r="C170">
        <v>1753162.31</v>
      </c>
      <c r="D170">
        <v>1114957.5900000001</v>
      </c>
      <c r="E170">
        <v>1123848.68</v>
      </c>
      <c r="F170">
        <v>1123848.68</v>
      </c>
      <c r="G170">
        <v>1750662.32</v>
      </c>
    </row>
    <row r="171" spans="1:7" x14ac:dyDescent="0.25">
      <c r="A171" t="s">
        <v>6</v>
      </c>
      <c r="B171" t="s">
        <v>176</v>
      </c>
      <c r="C171">
        <v>1762771</v>
      </c>
      <c r="D171">
        <v>1417389.41</v>
      </c>
      <c r="E171">
        <v>587529.19999999995</v>
      </c>
      <c r="F171">
        <v>618129.19999999995</v>
      </c>
      <c r="G171">
        <v>1760791</v>
      </c>
    </row>
    <row r="172" spans="1:7" x14ac:dyDescent="0.25">
      <c r="A172" t="s">
        <v>6</v>
      </c>
      <c r="B172" t="s">
        <v>177</v>
      </c>
      <c r="C172">
        <v>1976890</v>
      </c>
      <c r="D172">
        <v>1441521.57</v>
      </c>
      <c r="E172">
        <v>1355844.55</v>
      </c>
      <c r="F172">
        <v>1355844.55</v>
      </c>
      <c r="G172">
        <v>1496303.99</v>
      </c>
    </row>
    <row r="173" spans="1:7" x14ac:dyDescent="0.25">
      <c r="A173" t="s">
        <v>6</v>
      </c>
      <c r="B173" t="s">
        <v>178</v>
      </c>
      <c r="C173">
        <v>340755</v>
      </c>
      <c r="D173">
        <v>214774.7</v>
      </c>
      <c r="E173">
        <v>206633.25</v>
      </c>
      <c r="F173">
        <v>211361.56</v>
      </c>
      <c r="G173">
        <v>330755.01</v>
      </c>
    </row>
    <row r="174" spans="1:7" x14ac:dyDescent="0.25">
      <c r="A174" t="s">
        <v>6</v>
      </c>
      <c r="B174" t="s">
        <v>179</v>
      </c>
      <c r="C174">
        <v>2029544.29</v>
      </c>
      <c r="D174">
        <v>2248740.56</v>
      </c>
      <c r="E174">
        <v>2241736.41</v>
      </c>
      <c r="F174">
        <v>2241736.41</v>
      </c>
      <c r="G174">
        <v>2096811.49</v>
      </c>
    </row>
    <row r="175" spans="1:7" x14ac:dyDescent="0.25">
      <c r="A175" t="s">
        <v>6</v>
      </c>
      <c r="B175" t="s">
        <v>180</v>
      </c>
      <c r="C175">
        <v>531506.51</v>
      </c>
      <c r="D175">
        <v>482355.88</v>
      </c>
      <c r="E175">
        <v>417565.05</v>
      </c>
      <c r="F175">
        <v>417565.05</v>
      </c>
      <c r="G175">
        <v>526325.91</v>
      </c>
    </row>
    <row r="176" spans="1:7" x14ac:dyDescent="0.25">
      <c r="A176" t="s">
        <v>6</v>
      </c>
      <c r="B176" t="s">
        <v>181</v>
      </c>
      <c r="C176">
        <v>1919143.38</v>
      </c>
      <c r="D176">
        <v>1537489.24</v>
      </c>
      <c r="E176">
        <v>1528521.88</v>
      </c>
      <c r="F176">
        <v>1528521.88</v>
      </c>
      <c r="G176">
        <v>2096730.58</v>
      </c>
    </row>
    <row r="177" spans="1:7" x14ac:dyDescent="0.25">
      <c r="A177" t="s">
        <v>6</v>
      </c>
      <c r="B177" t="s">
        <v>182</v>
      </c>
      <c r="C177">
        <v>4414904.45</v>
      </c>
      <c r="D177">
        <v>2827868.96</v>
      </c>
      <c r="E177">
        <v>2808886.18</v>
      </c>
      <c r="F177">
        <v>2823386.96</v>
      </c>
      <c r="G177">
        <v>4320208.4000000004</v>
      </c>
    </row>
    <row r="178" spans="1:7" x14ac:dyDescent="0.25">
      <c r="A178" t="s">
        <v>6</v>
      </c>
      <c r="B178" t="s">
        <v>183</v>
      </c>
      <c r="C178">
        <v>273618.26</v>
      </c>
      <c r="D178">
        <v>325324.28999999998</v>
      </c>
      <c r="E178">
        <v>320601.06</v>
      </c>
      <c r="F178">
        <v>325324.28999999998</v>
      </c>
      <c r="G178">
        <v>272474.71999999997</v>
      </c>
    </row>
    <row r="179" spans="1:7" x14ac:dyDescent="0.25">
      <c r="A179" t="s">
        <v>6</v>
      </c>
      <c r="B179" t="s">
        <v>184</v>
      </c>
      <c r="C179">
        <v>32070</v>
      </c>
      <c r="D179">
        <v>25656</v>
      </c>
      <c r="E179">
        <v>4950.3100000000004</v>
      </c>
      <c r="F179">
        <v>25656</v>
      </c>
      <c r="G179">
        <v>32070</v>
      </c>
    </row>
    <row r="180" spans="1:7" x14ac:dyDescent="0.25">
      <c r="A180" t="s">
        <v>6</v>
      </c>
      <c r="B180" t="s">
        <v>185</v>
      </c>
      <c r="C180">
        <v>1636436.76</v>
      </c>
      <c r="D180">
        <v>1160939</v>
      </c>
      <c r="E180">
        <v>1253217.23</v>
      </c>
      <c r="F180">
        <v>1220241.52</v>
      </c>
      <c r="G180">
        <v>1</v>
      </c>
    </row>
    <row r="181" spans="1:7" x14ac:dyDescent="0.25">
      <c r="A181" t="s">
        <v>6</v>
      </c>
      <c r="B181" t="s">
        <v>186</v>
      </c>
      <c r="C181">
        <v>1646727.1</v>
      </c>
      <c r="D181">
        <v>1343306.67</v>
      </c>
      <c r="E181">
        <v>1280211.7</v>
      </c>
      <c r="F181">
        <v>1343306.67</v>
      </c>
      <c r="G181">
        <v>1643121</v>
      </c>
    </row>
    <row r="182" spans="1:7" x14ac:dyDescent="0.25">
      <c r="A182" t="s">
        <v>6</v>
      </c>
      <c r="B182" t="s">
        <v>187</v>
      </c>
      <c r="C182">
        <v>3411530.95</v>
      </c>
      <c r="D182">
        <v>2450574.9300000002</v>
      </c>
      <c r="E182">
        <v>3632818.73</v>
      </c>
      <c r="F182">
        <v>3796574.93</v>
      </c>
      <c r="G182">
        <v>3052393</v>
      </c>
    </row>
    <row r="183" spans="1:7" x14ac:dyDescent="0.25">
      <c r="A183" t="s">
        <v>6</v>
      </c>
      <c r="B183" t="s">
        <v>188</v>
      </c>
      <c r="C183">
        <v>3121358.75</v>
      </c>
      <c r="D183">
        <v>2972104.57</v>
      </c>
      <c r="E183">
        <v>3006774.03</v>
      </c>
      <c r="F183">
        <v>3034533.73</v>
      </c>
      <c r="G183">
        <v>3113802.37</v>
      </c>
    </row>
    <row r="184" spans="1:7" x14ac:dyDescent="0.25">
      <c r="A184" t="s">
        <v>6</v>
      </c>
      <c r="B184" t="s">
        <v>189</v>
      </c>
      <c r="C184">
        <v>2042785</v>
      </c>
      <c r="D184">
        <v>1919634</v>
      </c>
      <c r="E184">
        <v>1920691.35</v>
      </c>
      <c r="F184">
        <v>1927478</v>
      </c>
      <c r="G184">
        <v>2042785</v>
      </c>
    </row>
    <row r="185" spans="1:7" x14ac:dyDescent="0.25">
      <c r="A185" t="s">
        <v>6</v>
      </c>
      <c r="B185" t="s">
        <v>190</v>
      </c>
      <c r="C185">
        <v>1220909.4099999999</v>
      </c>
      <c r="D185">
        <v>817542.75</v>
      </c>
      <c r="E185">
        <v>814600.96</v>
      </c>
      <c r="F185">
        <v>814600.96</v>
      </c>
      <c r="G185">
        <v>1220909.4099999999</v>
      </c>
    </row>
    <row r="186" spans="1:7" x14ac:dyDescent="0.25">
      <c r="A186" t="s">
        <v>6</v>
      </c>
      <c r="B186" t="s">
        <v>191</v>
      </c>
      <c r="C186">
        <v>603601</v>
      </c>
      <c r="D186">
        <v>465050.82</v>
      </c>
      <c r="E186">
        <v>462155.51</v>
      </c>
      <c r="F186">
        <v>462155.51</v>
      </c>
      <c r="G186">
        <v>603601</v>
      </c>
    </row>
    <row r="187" spans="1:7" x14ac:dyDescent="0.25">
      <c r="A187" t="s">
        <v>6</v>
      </c>
      <c r="B187" t="s">
        <v>192</v>
      </c>
      <c r="C187">
        <v>2898651.25</v>
      </c>
      <c r="D187">
        <v>2422262.13</v>
      </c>
      <c r="E187">
        <v>2271149.34</v>
      </c>
      <c r="F187">
        <v>2279149.34</v>
      </c>
      <c r="G187">
        <v>2576651</v>
      </c>
    </row>
    <row r="188" spans="1:7" x14ac:dyDescent="0.25">
      <c r="A188" t="s">
        <v>6</v>
      </c>
      <c r="B188" t="s">
        <v>193</v>
      </c>
      <c r="C188">
        <v>1715000.86</v>
      </c>
      <c r="D188">
        <v>1405037.17</v>
      </c>
      <c r="E188">
        <v>1331144.69</v>
      </c>
      <c r="F188">
        <v>1339144.69</v>
      </c>
      <c r="G188">
        <v>1690588.15</v>
      </c>
    </row>
    <row r="189" spans="1:7" x14ac:dyDescent="0.25">
      <c r="A189" t="s">
        <v>6</v>
      </c>
      <c r="B189" t="s">
        <v>194</v>
      </c>
      <c r="C189">
        <v>1131380.08</v>
      </c>
      <c r="D189">
        <v>883323.63</v>
      </c>
      <c r="E189">
        <v>725221.56</v>
      </c>
      <c r="F189">
        <v>730060.19</v>
      </c>
      <c r="G189">
        <v>1118680</v>
      </c>
    </row>
    <row r="190" spans="1:7" x14ac:dyDescent="0.25">
      <c r="A190" t="s">
        <v>6</v>
      </c>
      <c r="B190" t="s">
        <v>195</v>
      </c>
      <c r="C190">
        <v>2975535.21</v>
      </c>
      <c r="D190">
        <v>2459147.16</v>
      </c>
      <c r="E190">
        <v>2732422.11</v>
      </c>
      <c r="F190">
        <v>2794897.5</v>
      </c>
      <c r="G190">
        <v>2623714.9900000002</v>
      </c>
    </row>
    <row r="191" spans="1:7" x14ac:dyDescent="0.25">
      <c r="A191" t="s">
        <v>6</v>
      </c>
      <c r="B191" t="s">
        <v>196</v>
      </c>
      <c r="C191">
        <v>3117014.38</v>
      </c>
      <c r="D191">
        <v>2549789.6800000002</v>
      </c>
      <c r="E191">
        <v>2514312.36</v>
      </c>
      <c r="F191">
        <v>2552733.79</v>
      </c>
      <c r="G191">
        <v>3107027.39</v>
      </c>
    </row>
    <row r="192" spans="1:7" x14ac:dyDescent="0.25">
      <c r="A192" t="s">
        <v>6</v>
      </c>
      <c r="B192" t="s">
        <v>197</v>
      </c>
      <c r="C192">
        <v>1436667.49</v>
      </c>
      <c r="D192">
        <v>1087738.96</v>
      </c>
      <c r="E192">
        <v>798863.01</v>
      </c>
      <c r="F192">
        <v>798863.01</v>
      </c>
      <c r="G192">
        <v>1409950</v>
      </c>
    </row>
    <row r="193" spans="1:7" x14ac:dyDescent="0.25">
      <c r="A193" t="s">
        <v>6</v>
      </c>
      <c r="B193" t="s">
        <v>198</v>
      </c>
      <c r="C193">
        <v>2336849</v>
      </c>
      <c r="D193">
        <v>1783884.88</v>
      </c>
      <c r="E193">
        <v>1261998.1200000001</v>
      </c>
      <c r="F193">
        <v>1261998.1200000001</v>
      </c>
      <c r="G193">
        <v>2289599</v>
      </c>
    </row>
    <row r="194" spans="1:7" x14ac:dyDescent="0.25">
      <c r="A194" t="s">
        <v>6</v>
      </c>
      <c r="B194" t="s">
        <v>199</v>
      </c>
      <c r="C194">
        <v>1525538</v>
      </c>
      <c r="D194">
        <v>1159070.21</v>
      </c>
      <c r="E194">
        <v>818926.62</v>
      </c>
      <c r="F194">
        <v>818926.62</v>
      </c>
      <c r="G194">
        <v>1491671</v>
      </c>
    </row>
    <row r="195" spans="1:7" x14ac:dyDescent="0.25">
      <c r="A195" t="s">
        <v>6</v>
      </c>
      <c r="B195" t="s">
        <v>200</v>
      </c>
      <c r="C195">
        <v>1610555</v>
      </c>
      <c r="D195">
        <v>1216441.3999999999</v>
      </c>
      <c r="E195">
        <v>112030.75</v>
      </c>
      <c r="F195">
        <v>1216441.3999999999</v>
      </c>
      <c r="G195">
        <v>1574206</v>
      </c>
    </row>
    <row r="196" spans="1:7" x14ac:dyDescent="0.25">
      <c r="A196" t="s">
        <v>6</v>
      </c>
      <c r="B196" t="s">
        <v>201</v>
      </c>
      <c r="C196">
        <v>1</v>
      </c>
      <c r="D196">
        <v>511.82</v>
      </c>
      <c r="E196">
        <v>3361.26</v>
      </c>
      <c r="F196">
        <v>3361.26</v>
      </c>
      <c r="G196">
        <v>1</v>
      </c>
    </row>
    <row r="197" spans="1:7" x14ac:dyDescent="0.25">
      <c r="A197" t="s">
        <v>6</v>
      </c>
      <c r="B197" t="s">
        <v>202</v>
      </c>
      <c r="C197">
        <v>5000</v>
      </c>
      <c r="D197">
        <v>3500</v>
      </c>
      <c r="E197">
        <v>5219.13</v>
      </c>
      <c r="F197">
        <v>5219.13</v>
      </c>
      <c r="G197">
        <v>5000</v>
      </c>
    </row>
    <row r="198" spans="1:7" x14ac:dyDescent="0.25">
      <c r="A198" t="s">
        <v>6</v>
      </c>
      <c r="B198" t="s">
        <v>203</v>
      </c>
      <c r="C198">
        <v>1432225.5</v>
      </c>
      <c r="D198">
        <v>1124412.92</v>
      </c>
      <c r="E198">
        <v>443.18</v>
      </c>
      <c r="F198">
        <v>1124412.92</v>
      </c>
      <c r="G198">
        <v>1432225.5</v>
      </c>
    </row>
    <row r="199" spans="1:7" x14ac:dyDescent="0.25">
      <c r="A199" t="s">
        <v>6</v>
      </c>
      <c r="B199" t="s">
        <v>204</v>
      </c>
      <c r="C199">
        <v>1</v>
      </c>
      <c r="D199">
        <v>1</v>
      </c>
      <c r="E199">
        <v>35.049999999999997</v>
      </c>
      <c r="F199">
        <v>35.049999999999997</v>
      </c>
      <c r="G199">
        <v>0</v>
      </c>
    </row>
    <row r="200" spans="1:7" x14ac:dyDescent="0.25">
      <c r="A200" t="s">
        <v>6</v>
      </c>
      <c r="B200" t="s">
        <v>205</v>
      </c>
      <c r="C200">
        <v>1</v>
      </c>
      <c r="D200">
        <v>450.93</v>
      </c>
      <c r="E200">
        <v>450.93</v>
      </c>
      <c r="F200">
        <v>450.93</v>
      </c>
      <c r="G200">
        <v>1</v>
      </c>
    </row>
    <row r="201" spans="1:7" x14ac:dyDescent="0.25">
      <c r="A201" t="s">
        <v>6</v>
      </c>
      <c r="B201" t="s">
        <v>206</v>
      </c>
      <c r="C201">
        <v>1049182</v>
      </c>
      <c r="D201">
        <v>796392.87</v>
      </c>
      <c r="E201">
        <v>601280.39</v>
      </c>
      <c r="F201">
        <v>601280.39</v>
      </c>
      <c r="G201">
        <v>1016872</v>
      </c>
    </row>
    <row r="202" spans="1:7" x14ac:dyDescent="0.25">
      <c r="A202" t="s">
        <v>6</v>
      </c>
      <c r="B202" t="s">
        <v>207</v>
      </c>
      <c r="C202">
        <v>1</v>
      </c>
      <c r="D202">
        <v>0</v>
      </c>
      <c r="E202">
        <v>977.37</v>
      </c>
      <c r="F202">
        <v>1500</v>
      </c>
      <c r="G202">
        <v>0</v>
      </c>
    </row>
    <row r="203" spans="1:7" x14ac:dyDescent="0.25">
      <c r="A203" t="s">
        <v>6</v>
      </c>
      <c r="B203" t="s">
        <v>208</v>
      </c>
      <c r="C203">
        <v>744511</v>
      </c>
      <c r="D203">
        <v>543532.55000000005</v>
      </c>
      <c r="E203">
        <v>55415.44</v>
      </c>
      <c r="F203">
        <v>543532.55000000005</v>
      </c>
      <c r="G203">
        <v>744511</v>
      </c>
    </row>
    <row r="204" spans="1:7" x14ac:dyDescent="0.25">
      <c r="A204" t="s">
        <v>6</v>
      </c>
      <c r="B204" t="s">
        <v>209</v>
      </c>
      <c r="C204">
        <v>640438</v>
      </c>
      <c r="D204">
        <v>467378.62</v>
      </c>
      <c r="E204">
        <v>260</v>
      </c>
      <c r="F204">
        <v>467378.62</v>
      </c>
      <c r="G204">
        <v>640438</v>
      </c>
    </row>
    <row r="205" spans="1:7" x14ac:dyDescent="0.25">
      <c r="A205" t="s">
        <v>6</v>
      </c>
      <c r="B205" t="s">
        <v>210</v>
      </c>
      <c r="C205">
        <v>1</v>
      </c>
      <c r="D205">
        <v>0</v>
      </c>
      <c r="E205">
        <v>7207.67</v>
      </c>
      <c r="F205">
        <v>672.53</v>
      </c>
      <c r="G205">
        <v>0</v>
      </c>
    </row>
    <row r="206" spans="1:7" x14ac:dyDescent="0.25">
      <c r="A206" t="s">
        <v>6</v>
      </c>
      <c r="B206" t="s">
        <v>211</v>
      </c>
      <c r="C206">
        <v>307585</v>
      </c>
      <c r="D206">
        <v>245030.85</v>
      </c>
      <c r="E206">
        <v>95947.09</v>
      </c>
      <c r="F206">
        <v>244567.67999999999</v>
      </c>
      <c r="G206">
        <v>250540</v>
      </c>
    </row>
    <row r="207" spans="1:7" x14ac:dyDescent="0.25">
      <c r="A207" t="s">
        <v>6</v>
      </c>
      <c r="B207" t="s">
        <v>212</v>
      </c>
      <c r="C207">
        <v>793326</v>
      </c>
      <c r="D207">
        <v>602783.99</v>
      </c>
      <c r="E207">
        <v>0</v>
      </c>
      <c r="F207">
        <v>602783.99</v>
      </c>
      <c r="G207">
        <v>0</v>
      </c>
    </row>
    <row r="208" spans="1:7" x14ac:dyDescent="0.25">
      <c r="A208" t="s">
        <v>6</v>
      </c>
      <c r="B208" t="s">
        <v>213</v>
      </c>
      <c r="C208">
        <v>1</v>
      </c>
      <c r="D208">
        <v>0</v>
      </c>
      <c r="E208">
        <v>1643.99</v>
      </c>
      <c r="F208">
        <v>2946.95</v>
      </c>
      <c r="G208">
        <v>0</v>
      </c>
    </row>
    <row r="209" spans="1:7" x14ac:dyDescent="0.25">
      <c r="A209" t="s">
        <v>6</v>
      </c>
      <c r="B209" t="s">
        <v>214</v>
      </c>
      <c r="C209">
        <v>1088730</v>
      </c>
      <c r="D209">
        <v>860059.96</v>
      </c>
      <c r="E209">
        <v>0</v>
      </c>
      <c r="F209">
        <v>860059.96</v>
      </c>
      <c r="G209">
        <v>0</v>
      </c>
    </row>
    <row r="210" spans="1:7" x14ac:dyDescent="0.25">
      <c r="A210" t="s">
        <v>6</v>
      </c>
      <c r="B210" t="s">
        <v>215</v>
      </c>
      <c r="C210">
        <v>541816.52</v>
      </c>
      <c r="D210">
        <v>384122.25</v>
      </c>
      <c r="E210">
        <v>280969.11</v>
      </c>
      <c r="F210">
        <v>331056.03999999998</v>
      </c>
      <c r="G210">
        <v>531912.99</v>
      </c>
    </row>
    <row r="211" spans="1:7" x14ac:dyDescent="0.25">
      <c r="A211" t="s">
        <v>6</v>
      </c>
      <c r="B211" t="s">
        <v>216</v>
      </c>
      <c r="C211">
        <v>549453</v>
      </c>
      <c r="D211">
        <v>392117.04</v>
      </c>
      <c r="E211">
        <v>174477.89</v>
      </c>
      <c r="F211">
        <v>392117.04</v>
      </c>
      <c r="G211">
        <v>530229</v>
      </c>
    </row>
    <row r="212" spans="1:7" x14ac:dyDescent="0.25">
      <c r="A212" t="s">
        <v>6</v>
      </c>
      <c r="B212" t="s">
        <v>217</v>
      </c>
      <c r="C212">
        <v>1850131</v>
      </c>
      <c r="D212">
        <v>1565424.25</v>
      </c>
      <c r="E212">
        <v>1123118.3999999999</v>
      </c>
      <c r="F212">
        <v>1123118.3999999999</v>
      </c>
      <c r="G212">
        <v>1797801</v>
      </c>
    </row>
    <row r="213" spans="1:7" x14ac:dyDescent="0.25">
      <c r="A213" t="s">
        <v>6</v>
      </c>
      <c r="B213" t="s">
        <v>218</v>
      </c>
      <c r="C213">
        <v>729566.97</v>
      </c>
      <c r="D213">
        <v>550645.68000000005</v>
      </c>
      <c r="E213">
        <v>432627.29</v>
      </c>
      <c r="F213">
        <v>550645.68000000005</v>
      </c>
      <c r="G213">
        <v>710176</v>
      </c>
    </row>
    <row r="214" spans="1:7" x14ac:dyDescent="0.25">
      <c r="A214" t="s">
        <v>6</v>
      </c>
      <c r="B214" t="s">
        <v>219</v>
      </c>
      <c r="C214">
        <v>5000</v>
      </c>
      <c r="D214">
        <v>4000</v>
      </c>
      <c r="E214">
        <v>7764.19</v>
      </c>
      <c r="F214">
        <v>7764.19</v>
      </c>
      <c r="G214">
        <v>0</v>
      </c>
    </row>
    <row r="215" spans="1:7" x14ac:dyDescent="0.25">
      <c r="A215" t="s">
        <v>6</v>
      </c>
      <c r="B215" t="s">
        <v>220</v>
      </c>
      <c r="C215">
        <v>5000</v>
      </c>
      <c r="D215">
        <v>4000</v>
      </c>
      <c r="E215">
        <v>4851.6400000000003</v>
      </c>
      <c r="F215">
        <v>4851.6400000000003</v>
      </c>
      <c r="G215">
        <v>0</v>
      </c>
    </row>
    <row r="216" spans="1:7" x14ac:dyDescent="0.25">
      <c r="A216" t="s">
        <v>6</v>
      </c>
      <c r="B216" t="s">
        <v>221</v>
      </c>
      <c r="C216">
        <v>7500</v>
      </c>
      <c r="D216">
        <v>6000</v>
      </c>
      <c r="E216">
        <v>4469.6000000000004</v>
      </c>
      <c r="F216">
        <v>6000</v>
      </c>
      <c r="G216">
        <v>7500</v>
      </c>
    </row>
    <row r="217" spans="1:7" x14ac:dyDescent="0.25">
      <c r="A217" t="s">
        <v>6</v>
      </c>
      <c r="B217" t="s">
        <v>222</v>
      </c>
      <c r="C217">
        <v>1</v>
      </c>
      <c r="D217">
        <v>3485.65</v>
      </c>
      <c r="E217">
        <v>10750.49</v>
      </c>
      <c r="F217">
        <v>11085.49</v>
      </c>
      <c r="G217">
        <v>1</v>
      </c>
    </row>
    <row r="218" spans="1:7" x14ac:dyDescent="0.25">
      <c r="A218" t="s">
        <v>6</v>
      </c>
      <c r="B218" t="s">
        <v>223</v>
      </c>
      <c r="C218">
        <v>261697</v>
      </c>
      <c r="D218">
        <v>191952.29</v>
      </c>
      <c r="E218">
        <v>5759.63</v>
      </c>
      <c r="F218">
        <v>192012.12</v>
      </c>
      <c r="G218">
        <v>261697</v>
      </c>
    </row>
    <row r="219" spans="1:7" x14ac:dyDescent="0.25">
      <c r="A219" t="s">
        <v>6</v>
      </c>
      <c r="B219" t="s">
        <v>224</v>
      </c>
      <c r="C219">
        <v>8676955</v>
      </c>
      <c r="D219">
        <v>6460027.25</v>
      </c>
      <c r="E219">
        <v>3995216.52</v>
      </c>
      <c r="F219">
        <v>6208958.6399999997</v>
      </c>
      <c r="G219">
        <v>8738575</v>
      </c>
    </row>
    <row r="220" spans="1:7" x14ac:dyDescent="0.25">
      <c r="A220" t="s">
        <v>6</v>
      </c>
      <c r="B220" t="s">
        <v>225</v>
      </c>
      <c r="C220">
        <v>1225284</v>
      </c>
      <c r="D220">
        <v>802827.96</v>
      </c>
      <c r="E220">
        <v>68071.91</v>
      </c>
      <c r="F220">
        <v>802827.96</v>
      </c>
      <c r="G220">
        <v>1225284</v>
      </c>
    </row>
    <row r="221" spans="1:7" x14ac:dyDescent="0.25">
      <c r="A221" t="s">
        <v>6</v>
      </c>
      <c r="B221" t="s">
        <v>226</v>
      </c>
      <c r="C221">
        <v>1122111</v>
      </c>
      <c r="D221">
        <v>815665.22</v>
      </c>
      <c r="E221">
        <v>600</v>
      </c>
      <c r="F221">
        <v>815665.22</v>
      </c>
      <c r="G221">
        <v>1122111</v>
      </c>
    </row>
    <row r="222" spans="1:7" x14ac:dyDescent="0.25">
      <c r="A222" t="s">
        <v>6</v>
      </c>
      <c r="B222" t="s">
        <v>227</v>
      </c>
      <c r="C222">
        <v>725671</v>
      </c>
      <c r="D222">
        <v>538134.76</v>
      </c>
      <c r="E222">
        <v>0</v>
      </c>
      <c r="F222">
        <v>538134.76</v>
      </c>
      <c r="G222">
        <v>725671</v>
      </c>
    </row>
    <row r="223" spans="1:7" x14ac:dyDescent="0.25">
      <c r="A223" t="s">
        <v>6</v>
      </c>
      <c r="B223" t="s">
        <v>228</v>
      </c>
      <c r="C223">
        <v>2228600</v>
      </c>
      <c r="D223">
        <v>1626690.35</v>
      </c>
      <c r="E223">
        <v>0</v>
      </c>
      <c r="F223">
        <v>1626690.35</v>
      </c>
      <c r="G223">
        <v>0</v>
      </c>
    </row>
    <row r="224" spans="1:7" x14ac:dyDescent="0.25">
      <c r="A224" t="s">
        <v>6</v>
      </c>
      <c r="B224" t="s">
        <v>229</v>
      </c>
      <c r="C224">
        <v>10800</v>
      </c>
      <c r="D224">
        <v>8640</v>
      </c>
      <c r="E224">
        <v>7025.23</v>
      </c>
      <c r="F224">
        <v>8640</v>
      </c>
      <c r="G224">
        <v>0</v>
      </c>
    </row>
    <row r="225" spans="1:7" x14ac:dyDescent="0.25">
      <c r="A225" t="s">
        <v>6</v>
      </c>
      <c r="B225" t="s">
        <v>230</v>
      </c>
      <c r="C225">
        <v>2415584.2000000002</v>
      </c>
      <c r="D225">
        <v>1797400.04</v>
      </c>
      <c r="E225">
        <v>1445482.79</v>
      </c>
      <c r="F225">
        <v>1475032.15</v>
      </c>
      <c r="G225">
        <v>2436695.2000000002</v>
      </c>
    </row>
    <row r="226" spans="1:7" x14ac:dyDescent="0.25">
      <c r="A226" t="s">
        <v>6</v>
      </c>
      <c r="B226" t="s">
        <v>231</v>
      </c>
      <c r="C226">
        <v>783539</v>
      </c>
      <c r="D226">
        <v>590810.42000000004</v>
      </c>
      <c r="E226">
        <v>528570.75</v>
      </c>
      <c r="F226">
        <v>588790.56000000006</v>
      </c>
      <c r="G226">
        <v>758947</v>
      </c>
    </row>
    <row r="227" spans="1:7" x14ac:dyDescent="0.25">
      <c r="A227" t="s">
        <v>6</v>
      </c>
      <c r="B227" t="s">
        <v>232</v>
      </c>
      <c r="C227">
        <v>9650</v>
      </c>
      <c r="D227">
        <v>13385.51</v>
      </c>
      <c r="E227">
        <v>16500.5</v>
      </c>
      <c r="F227">
        <v>16554.509999999998</v>
      </c>
      <c r="G227">
        <v>9650</v>
      </c>
    </row>
    <row r="228" spans="1:7" x14ac:dyDescent="0.25">
      <c r="A228" t="s">
        <v>6</v>
      </c>
      <c r="B228" t="s">
        <v>233</v>
      </c>
      <c r="C228">
        <v>8700</v>
      </c>
      <c r="D228">
        <v>6960</v>
      </c>
      <c r="E228">
        <v>4017.11</v>
      </c>
      <c r="F228">
        <v>6960</v>
      </c>
      <c r="G228">
        <v>8700</v>
      </c>
    </row>
    <row r="229" spans="1:7" x14ac:dyDescent="0.25">
      <c r="A229" t="s">
        <v>6</v>
      </c>
      <c r="B229" t="s">
        <v>234</v>
      </c>
      <c r="C229">
        <v>1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6</v>
      </c>
      <c r="B230" t="s">
        <v>235</v>
      </c>
      <c r="C230">
        <v>1</v>
      </c>
      <c r="D230">
        <v>7411.23</v>
      </c>
      <c r="E230">
        <v>11053.63</v>
      </c>
      <c r="F230">
        <v>11053.73</v>
      </c>
      <c r="G230">
        <v>1</v>
      </c>
    </row>
    <row r="231" spans="1:7" x14ac:dyDescent="0.25">
      <c r="A231" t="s">
        <v>6</v>
      </c>
      <c r="B231" t="s">
        <v>236</v>
      </c>
      <c r="C231">
        <v>5000</v>
      </c>
      <c r="D231">
        <v>3500</v>
      </c>
      <c r="E231">
        <v>6786.89</v>
      </c>
      <c r="F231">
        <v>7300</v>
      </c>
      <c r="G231">
        <v>5000</v>
      </c>
    </row>
    <row r="232" spans="1:7" x14ac:dyDescent="0.25">
      <c r="A232" t="s">
        <v>6</v>
      </c>
      <c r="B232" t="s">
        <v>237</v>
      </c>
      <c r="C232">
        <v>1</v>
      </c>
      <c r="D232">
        <v>0</v>
      </c>
      <c r="E232">
        <v>3103.49</v>
      </c>
      <c r="F232">
        <v>3103.49</v>
      </c>
      <c r="G232">
        <v>0</v>
      </c>
    </row>
    <row r="233" spans="1:7" x14ac:dyDescent="0.25">
      <c r="A233" t="s">
        <v>6</v>
      </c>
      <c r="B233" t="s">
        <v>238</v>
      </c>
      <c r="C233">
        <v>1</v>
      </c>
      <c r="D233">
        <v>5615.86</v>
      </c>
      <c r="E233">
        <v>7922.58</v>
      </c>
      <c r="F233">
        <v>8022.58</v>
      </c>
      <c r="G233">
        <v>1</v>
      </c>
    </row>
    <row r="234" spans="1:7" x14ac:dyDescent="0.25">
      <c r="A234" t="s">
        <v>6</v>
      </c>
      <c r="B234" t="s">
        <v>239</v>
      </c>
      <c r="C234">
        <v>7500</v>
      </c>
      <c r="D234">
        <v>2957.3</v>
      </c>
      <c r="E234">
        <v>3224.1</v>
      </c>
      <c r="F234">
        <v>3724.1</v>
      </c>
      <c r="G234">
        <v>7500</v>
      </c>
    </row>
    <row r="235" spans="1:7" x14ac:dyDescent="0.25">
      <c r="A235" t="s">
        <v>6</v>
      </c>
      <c r="B235" t="s">
        <v>240</v>
      </c>
      <c r="C235">
        <v>1150940</v>
      </c>
      <c r="D235">
        <v>838726.85</v>
      </c>
      <c r="E235">
        <v>0</v>
      </c>
      <c r="F235">
        <v>838726.85</v>
      </c>
      <c r="G235">
        <v>1150940</v>
      </c>
    </row>
    <row r="236" spans="1:7" x14ac:dyDescent="0.25">
      <c r="A236" t="s">
        <v>6</v>
      </c>
      <c r="B236" t="s">
        <v>241</v>
      </c>
      <c r="C236">
        <v>1278106</v>
      </c>
      <c r="D236">
        <v>923084.72</v>
      </c>
      <c r="E236">
        <v>0</v>
      </c>
      <c r="F236">
        <v>923084.72</v>
      </c>
      <c r="G236">
        <v>1278106</v>
      </c>
    </row>
    <row r="237" spans="1:7" x14ac:dyDescent="0.25">
      <c r="A237" t="s">
        <v>6</v>
      </c>
      <c r="B237" t="s">
        <v>242</v>
      </c>
      <c r="C237">
        <v>1007130</v>
      </c>
      <c r="D237">
        <v>727877.65</v>
      </c>
      <c r="E237">
        <v>0</v>
      </c>
      <c r="F237">
        <v>727877.65</v>
      </c>
      <c r="G237">
        <v>0</v>
      </c>
    </row>
    <row r="238" spans="1:7" x14ac:dyDescent="0.25">
      <c r="A238" t="s">
        <v>6</v>
      </c>
      <c r="B238" t="s">
        <v>243</v>
      </c>
      <c r="C238">
        <v>8700</v>
      </c>
      <c r="D238">
        <v>6960</v>
      </c>
      <c r="E238">
        <v>6920.8</v>
      </c>
      <c r="F238">
        <v>6960</v>
      </c>
      <c r="G238">
        <v>8700</v>
      </c>
    </row>
    <row r="239" spans="1:7" x14ac:dyDescent="0.25">
      <c r="A239" t="s">
        <v>6</v>
      </c>
      <c r="B239" t="s">
        <v>244</v>
      </c>
      <c r="C239">
        <v>721829.4</v>
      </c>
      <c r="D239">
        <v>515216.3</v>
      </c>
      <c r="E239">
        <v>419409.66</v>
      </c>
      <c r="F239">
        <v>475466.9</v>
      </c>
      <c r="G239">
        <v>715418</v>
      </c>
    </row>
    <row r="240" spans="1:7" x14ac:dyDescent="0.25">
      <c r="A240" t="s">
        <v>6</v>
      </c>
      <c r="B240" t="s">
        <v>245</v>
      </c>
      <c r="C240">
        <v>689898</v>
      </c>
      <c r="D240">
        <v>536445.78</v>
      </c>
      <c r="E240">
        <v>600</v>
      </c>
      <c r="F240">
        <v>536445.78</v>
      </c>
      <c r="G240">
        <v>689898</v>
      </c>
    </row>
    <row r="241" spans="1:7" x14ac:dyDescent="0.25">
      <c r="A241" t="s">
        <v>6</v>
      </c>
      <c r="B241" t="s">
        <v>246</v>
      </c>
      <c r="C241">
        <v>1188114</v>
      </c>
      <c r="D241">
        <v>902741.69</v>
      </c>
      <c r="E241">
        <v>600</v>
      </c>
      <c r="F241">
        <v>902741.69</v>
      </c>
      <c r="G241">
        <v>1188114</v>
      </c>
    </row>
    <row r="242" spans="1:7" x14ac:dyDescent="0.25">
      <c r="A242" t="s">
        <v>6</v>
      </c>
      <c r="B242" t="s">
        <v>247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6</v>
      </c>
      <c r="B243" t="s">
        <v>248</v>
      </c>
      <c r="C243">
        <v>1379088</v>
      </c>
      <c r="D243">
        <v>1106992.71</v>
      </c>
      <c r="E243">
        <v>809046.58</v>
      </c>
      <c r="F243">
        <v>819046.58</v>
      </c>
      <c r="G243">
        <v>1379088</v>
      </c>
    </row>
    <row r="244" spans="1:7" x14ac:dyDescent="0.25">
      <c r="A244" t="s">
        <v>6</v>
      </c>
      <c r="B244" t="s">
        <v>249</v>
      </c>
      <c r="C244">
        <v>839564.1</v>
      </c>
      <c r="D244">
        <v>663215.77</v>
      </c>
      <c r="E244">
        <v>309705.36</v>
      </c>
      <c r="F244">
        <v>311651.75</v>
      </c>
      <c r="G244">
        <v>839564.1</v>
      </c>
    </row>
    <row r="245" spans="1:7" x14ac:dyDescent="0.25">
      <c r="A245" t="s">
        <v>6</v>
      </c>
      <c r="B245" t="s">
        <v>250</v>
      </c>
      <c r="C245">
        <v>940368.84</v>
      </c>
      <c r="D245">
        <v>741571.64</v>
      </c>
      <c r="E245">
        <v>809061.55</v>
      </c>
      <c r="F245">
        <v>894571.64</v>
      </c>
      <c r="G245">
        <v>940368.84</v>
      </c>
    </row>
    <row r="246" spans="1:7" x14ac:dyDescent="0.25">
      <c r="A246" t="s">
        <v>6</v>
      </c>
      <c r="B246" t="s">
        <v>251</v>
      </c>
      <c r="C246">
        <v>13450</v>
      </c>
      <c r="D246">
        <v>10760</v>
      </c>
      <c r="E246">
        <v>961.05</v>
      </c>
      <c r="F246">
        <v>10760</v>
      </c>
      <c r="G246">
        <v>0</v>
      </c>
    </row>
    <row r="247" spans="1:7" x14ac:dyDescent="0.25">
      <c r="A247" t="s">
        <v>6</v>
      </c>
      <c r="B247" t="s">
        <v>252</v>
      </c>
      <c r="C247">
        <v>1924517</v>
      </c>
      <c r="D247">
        <v>1410295.87</v>
      </c>
      <c r="E247">
        <v>295667.31</v>
      </c>
      <c r="F247">
        <v>1410295.87</v>
      </c>
      <c r="G247">
        <v>1847111</v>
      </c>
    </row>
    <row r="248" spans="1:7" x14ac:dyDescent="0.25">
      <c r="A248" t="s">
        <v>6</v>
      </c>
      <c r="B248" t="s">
        <v>253</v>
      </c>
      <c r="C248">
        <v>620027</v>
      </c>
      <c r="D248">
        <v>486244.16</v>
      </c>
      <c r="E248">
        <v>137098.06</v>
      </c>
      <c r="F248">
        <v>486244.16</v>
      </c>
      <c r="G248">
        <v>614315</v>
      </c>
    </row>
    <row r="249" spans="1:7" x14ac:dyDescent="0.25">
      <c r="A249" t="s">
        <v>6</v>
      </c>
      <c r="B249" t="s">
        <v>254</v>
      </c>
      <c r="C249">
        <v>2354052</v>
      </c>
      <c r="D249">
        <v>1724098.3</v>
      </c>
      <c r="E249">
        <v>191096.17</v>
      </c>
      <c r="F249">
        <v>1724098.3</v>
      </c>
      <c r="G249">
        <v>2320772</v>
      </c>
    </row>
    <row r="250" spans="1:7" x14ac:dyDescent="0.25">
      <c r="A250" t="s">
        <v>6</v>
      </c>
      <c r="B250" t="s">
        <v>255</v>
      </c>
      <c r="C250">
        <v>10000</v>
      </c>
      <c r="D250">
        <v>6569.22</v>
      </c>
      <c r="E250">
        <v>6395.22</v>
      </c>
      <c r="F250">
        <v>6569.22</v>
      </c>
      <c r="G250">
        <v>10000</v>
      </c>
    </row>
    <row r="251" spans="1:7" x14ac:dyDescent="0.25">
      <c r="A251" t="s">
        <v>6</v>
      </c>
      <c r="B251" t="s">
        <v>256</v>
      </c>
      <c r="C251">
        <v>1</v>
      </c>
      <c r="D251">
        <v>0</v>
      </c>
      <c r="E251">
        <v>6055.85</v>
      </c>
      <c r="F251">
        <v>6055.85</v>
      </c>
      <c r="G251">
        <v>0</v>
      </c>
    </row>
    <row r="252" spans="1:7" x14ac:dyDescent="0.25">
      <c r="A252" t="s">
        <v>6</v>
      </c>
      <c r="B252" t="s">
        <v>257</v>
      </c>
      <c r="C252">
        <v>1796218</v>
      </c>
      <c r="D252">
        <v>1302355.76</v>
      </c>
      <c r="E252">
        <v>250</v>
      </c>
      <c r="F252">
        <v>1302355.76</v>
      </c>
      <c r="G252">
        <v>0</v>
      </c>
    </row>
    <row r="253" spans="1:7" x14ac:dyDescent="0.25">
      <c r="A253" t="s">
        <v>6</v>
      </c>
      <c r="B253" t="s">
        <v>258</v>
      </c>
      <c r="C253">
        <v>286309</v>
      </c>
      <c r="D253">
        <v>226698.81</v>
      </c>
      <c r="E253">
        <v>360871.27</v>
      </c>
      <c r="F253">
        <v>293883.74</v>
      </c>
      <c r="G253">
        <v>258745</v>
      </c>
    </row>
    <row r="254" spans="1:7" x14ac:dyDescent="0.25">
      <c r="A254" t="s">
        <v>6</v>
      </c>
      <c r="B254" t="s">
        <v>259</v>
      </c>
      <c r="C254">
        <v>2900</v>
      </c>
      <c r="D254">
        <v>3121.41</v>
      </c>
      <c r="E254">
        <v>11331.38</v>
      </c>
      <c r="F254">
        <v>11331.41</v>
      </c>
      <c r="G254">
        <v>2900</v>
      </c>
    </row>
    <row r="255" spans="1:7" x14ac:dyDescent="0.25">
      <c r="A255" t="s">
        <v>6</v>
      </c>
      <c r="B255" t="s">
        <v>260</v>
      </c>
      <c r="C255">
        <v>2900</v>
      </c>
      <c r="D255">
        <v>1432.63</v>
      </c>
      <c r="E255">
        <v>8871.6299999999992</v>
      </c>
      <c r="F255">
        <v>8871.6299999999992</v>
      </c>
      <c r="G255">
        <v>2900</v>
      </c>
    </row>
    <row r="256" spans="1:7" x14ac:dyDescent="0.25">
      <c r="A256" t="s">
        <v>6</v>
      </c>
      <c r="B256" t="s">
        <v>261</v>
      </c>
      <c r="C256">
        <v>2900</v>
      </c>
      <c r="D256">
        <v>1432.68</v>
      </c>
      <c r="E256">
        <v>11180.68</v>
      </c>
      <c r="F256">
        <v>11180.68</v>
      </c>
      <c r="G256">
        <v>2900</v>
      </c>
    </row>
    <row r="257" spans="1:7" x14ac:dyDescent="0.25">
      <c r="A257" t="s">
        <v>6</v>
      </c>
      <c r="B257" t="s">
        <v>262</v>
      </c>
      <c r="C257">
        <v>1</v>
      </c>
      <c r="D257">
        <v>786.24</v>
      </c>
      <c r="E257">
        <v>6128.23</v>
      </c>
      <c r="F257">
        <v>6439.59</v>
      </c>
      <c r="G257">
        <v>1</v>
      </c>
    </row>
    <row r="258" spans="1:7" x14ac:dyDescent="0.25">
      <c r="A258" t="s">
        <v>6</v>
      </c>
      <c r="B258" t="s">
        <v>263</v>
      </c>
      <c r="C258">
        <v>6800</v>
      </c>
      <c r="D258">
        <v>5440</v>
      </c>
      <c r="E258">
        <v>8259.2900000000009</v>
      </c>
      <c r="F258">
        <v>8259.2900000000009</v>
      </c>
      <c r="G258">
        <v>0</v>
      </c>
    </row>
    <row r="259" spans="1:7" x14ac:dyDescent="0.25">
      <c r="A259" t="s">
        <v>6</v>
      </c>
      <c r="B259" t="s">
        <v>264</v>
      </c>
      <c r="C259">
        <v>1</v>
      </c>
      <c r="D259">
        <v>0</v>
      </c>
      <c r="E259">
        <v>3500</v>
      </c>
      <c r="F259">
        <v>3500</v>
      </c>
      <c r="G259">
        <v>0</v>
      </c>
    </row>
    <row r="260" spans="1:7" x14ac:dyDescent="0.25">
      <c r="A260" t="s">
        <v>6</v>
      </c>
      <c r="B260" t="s">
        <v>265</v>
      </c>
      <c r="C260">
        <v>8700</v>
      </c>
      <c r="D260">
        <v>6960</v>
      </c>
      <c r="E260">
        <v>5294.1</v>
      </c>
      <c r="F260">
        <v>6960</v>
      </c>
      <c r="G260">
        <v>0</v>
      </c>
    </row>
    <row r="261" spans="1:7" x14ac:dyDescent="0.25">
      <c r="A261" t="s">
        <v>6</v>
      </c>
      <c r="B261" t="s">
        <v>266</v>
      </c>
      <c r="C261">
        <v>4015671</v>
      </c>
      <c r="D261">
        <v>3029105.66</v>
      </c>
      <c r="E261">
        <v>12722.22</v>
      </c>
      <c r="F261">
        <v>3029105.66</v>
      </c>
      <c r="G261">
        <v>4015671</v>
      </c>
    </row>
    <row r="262" spans="1:7" x14ac:dyDescent="0.25">
      <c r="A262" t="s">
        <v>6</v>
      </c>
      <c r="B262" t="s">
        <v>267</v>
      </c>
      <c r="C262">
        <v>9650</v>
      </c>
      <c r="D262">
        <v>7720</v>
      </c>
      <c r="E262">
        <v>3930.3</v>
      </c>
      <c r="F262">
        <v>7720</v>
      </c>
      <c r="G262">
        <v>9650</v>
      </c>
    </row>
    <row r="263" spans="1:7" x14ac:dyDescent="0.25">
      <c r="A263" t="s">
        <v>6</v>
      </c>
      <c r="B263" t="s">
        <v>268</v>
      </c>
      <c r="C263">
        <v>10600</v>
      </c>
      <c r="D263">
        <v>8480</v>
      </c>
      <c r="E263">
        <v>2647.5</v>
      </c>
      <c r="F263">
        <v>8480</v>
      </c>
      <c r="G263">
        <v>0</v>
      </c>
    </row>
    <row r="264" spans="1:7" x14ac:dyDescent="0.25">
      <c r="A264" t="s">
        <v>6</v>
      </c>
      <c r="B264" t="s">
        <v>269</v>
      </c>
      <c r="C264">
        <v>10800</v>
      </c>
      <c r="D264">
        <v>8640</v>
      </c>
      <c r="E264">
        <v>5794.97</v>
      </c>
      <c r="F264">
        <v>8640</v>
      </c>
      <c r="G264">
        <v>0</v>
      </c>
    </row>
    <row r="265" spans="1:7" x14ac:dyDescent="0.25">
      <c r="A265" t="s">
        <v>6</v>
      </c>
      <c r="B265" t="s">
        <v>270</v>
      </c>
      <c r="C265">
        <v>11750</v>
      </c>
      <c r="D265">
        <v>9400</v>
      </c>
      <c r="E265">
        <v>8731.2199999999993</v>
      </c>
      <c r="F265">
        <v>9400</v>
      </c>
      <c r="G265">
        <v>11750</v>
      </c>
    </row>
    <row r="266" spans="1:7" x14ac:dyDescent="0.25">
      <c r="A266" t="s">
        <v>6</v>
      </c>
      <c r="B266" t="s">
        <v>271</v>
      </c>
      <c r="C266">
        <v>2045859</v>
      </c>
      <c r="D266">
        <v>1534790.06</v>
      </c>
      <c r="E266">
        <v>1144816.53</v>
      </c>
      <c r="F266">
        <v>1330369.42</v>
      </c>
      <c r="G266">
        <v>2043620</v>
      </c>
    </row>
    <row r="267" spans="1:7" x14ac:dyDescent="0.25">
      <c r="A267" t="s">
        <v>6</v>
      </c>
      <c r="B267" t="s">
        <v>272</v>
      </c>
      <c r="C267">
        <v>12500</v>
      </c>
      <c r="D267">
        <v>10000</v>
      </c>
      <c r="E267">
        <v>3911.18</v>
      </c>
      <c r="F267">
        <v>10000</v>
      </c>
      <c r="G267">
        <v>0</v>
      </c>
    </row>
    <row r="268" spans="1:7" x14ac:dyDescent="0.25">
      <c r="A268" t="s">
        <v>6</v>
      </c>
      <c r="B268" t="s">
        <v>273</v>
      </c>
      <c r="C268">
        <v>12500</v>
      </c>
      <c r="D268">
        <v>10000</v>
      </c>
      <c r="E268">
        <v>9485.93</v>
      </c>
      <c r="F268">
        <v>10000</v>
      </c>
      <c r="G268">
        <v>0</v>
      </c>
    </row>
    <row r="269" spans="1:7" x14ac:dyDescent="0.25">
      <c r="A269" t="s">
        <v>6</v>
      </c>
      <c r="B269" t="s">
        <v>274</v>
      </c>
      <c r="C269">
        <v>10600</v>
      </c>
      <c r="D269">
        <v>8480</v>
      </c>
      <c r="E269">
        <v>4604.6099999999997</v>
      </c>
      <c r="F269">
        <v>8480</v>
      </c>
      <c r="G269">
        <v>0</v>
      </c>
    </row>
    <row r="270" spans="1:7" x14ac:dyDescent="0.25">
      <c r="A270" t="s">
        <v>6</v>
      </c>
      <c r="B270" t="s">
        <v>275</v>
      </c>
      <c r="C270">
        <v>11550</v>
      </c>
      <c r="D270">
        <v>9240</v>
      </c>
      <c r="E270">
        <v>7185.94</v>
      </c>
      <c r="F270">
        <v>9240</v>
      </c>
      <c r="G270">
        <v>0</v>
      </c>
    </row>
    <row r="271" spans="1:7" x14ac:dyDescent="0.25">
      <c r="A271" t="s">
        <v>6</v>
      </c>
      <c r="B271" t="s">
        <v>276</v>
      </c>
      <c r="C271">
        <v>11550</v>
      </c>
      <c r="D271">
        <v>9240</v>
      </c>
      <c r="E271">
        <v>2089.0700000000002</v>
      </c>
      <c r="F271">
        <v>9240</v>
      </c>
      <c r="G271">
        <v>0</v>
      </c>
    </row>
    <row r="272" spans="1:7" x14ac:dyDescent="0.25">
      <c r="A272" t="s">
        <v>6</v>
      </c>
      <c r="B272" t="s">
        <v>277</v>
      </c>
      <c r="C272">
        <v>1</v>
      </c>
      <c r="D272">
        <v>0</v>
      </c>
      <c r="E272">
        <v>4056.8</v>
      </c>
      <c r="F272">
        <v>4056.8</v>
      </c>
      <c r="G272">
        <v>0</v>
      </c>
    </row>
    <row r="273" spans="1:7" x14ac:dyDescent="0.25">
      <c r="A273" t="s">
        <v>6</v>
      </c>
      <c r="B273" t="s">
        <v>278</v>
      </c>
      <c r="C273">
        <v>1</v>
      </c>
      <c r="D273">
        <v>1</v>
      </c>
      <c r="E273">
        <v>251.28</v>
      </c>
      <c r="F273">
        <v>251.28</v>
      </c>
      <c r="G273">
        <v>0</v>
      </c>
    </row>
    <row r="274" spans="1:7" x14ac:dyDescent="0.25">
      <c r="A274" t="s">
        <v>6</v>
      </c>
      <c r="B274" t="s">
        <v>279</v>
      </c>
      <c r="C274">
        <v>1</v>
      </c>
      <c r="D274">
        <v>1</v>
      </c>
      <c r="E274">
        <v>2596.54</v>
      </c>
      <c r="F274">
        <v>2596.54</v>
      </c>
      <c r="G274">
        <v>0</v>
      </c>
    </row>
    <row r="275" spans="1:7" x14ac:dyDescent="0.25">
      <c r="A275" t="s">
        <v>6</v>
      </c>
      <c r="B275" t="s">
        <v>280</v>
      </c>
      <c r="C275">
        <v>989700</v>
      </c>
      <c r="D275">
        <v>789336.59</v>
      </c>
      <c r="E275">
        <v>292447.44</v>
      </c>
      <c r="F275">
        <v>805782.56</v>
      </c>
      <c r="G275">
        <v>989700</v>
      </c>
    </row>
    <row r="276" spans="1:7" x14ac:dyDescent="0.25">
      <c r="A276" t="s">
        <v>6</v>
      </c>
      <c r="B276" t="s">
        <v>281</v>
      </c>
      <c r="C276">
        <v>24970</v>
      </c>
      <c r="D276">
        <v>0</v>
      </c>
      <c r="E276">
        <v>3026.4</v>
      </c>
      <c r="F276">
        <v>19976</v>
      </c>
      <c r="G276">
        <v>0</v>
      </c>
    </row>
    <row r="277" spans="1:7" x14ac:dyDescent="0.25">
      <c r="A277" t="s">
        <v>6</v>
      </c>
      <c r="B277" t="s">
        <v>282</v>
      </c>
      <c r="C277">
        <v>1</v>
      </c>
      <c r="D277">
        <v>1</v>
      </c>
      <c r="E277">
        <v>10806.56</v>
      </c>
      <c r="F277">
        <v>10806.56</v>
      </c>
      <c r="G277">
        <v>0</v>
      </c>
    </row>
    <row r="278" spans="1:7" x14ac:dyDescent="0.25">
      <c r="A278" t="s">
        <v>6</v>
      </c>
      <c r="B278" t="s">
        <v>283</v>
      </c>
      <c r="C278">
        <v>7500</v>
      </c>
      <c r="D278">
        <v>6000</v>
      </c>
      <c r="E278">
        <v>10964.15</v>
      </c>
      <c r="F278">
        <v>10964.15</v>
      </c>
      <c r="G278">
        <v>0</v>
      </c>
    </row>
    <row r="279" spans="1:7" x14ac:dyDescent="0.25">
      <c r="A279" t="s">
        <v>6</v>
      </c>
      <c r="B279" t="s">
        <v>284</v>
      </c>
      <c r="C279">
        <v>10600</v>
      </c>
      <c r="D279">
        <v>8480</v>
      </c>
      <c r="E279">
        <v>4579.25</v>
      </c>
      <c r="F279">
        <v>8480</v>
      </c>
      <c r="G279">
        <v>0</v>
      </c>
    </row>
    <row r="280" spans="1:7" x14ac:dyDescent="0.25">
      <c r="A280" t="s">
        <v>6</v>
      </c>
      <c r="B280" t="s">
        <v>285</v>
      </c>
      <c r="C280">
        <v>8700</v>
      </c>
      <c r="D280">
        <v>6960</v>
      </c>
      <c r="E280">
        <v>5093.1499999999996</v>
      </c>
      <c r="F280">
        <v>6960</v>
      </c>
      <c r="G280">
        <v>0</v>
      </c>
    </row>
    <row r="281" spans="1:7" x14ac:dyDescent="0.25">
      <c r="A281" t="s">
        <v>6</v>
      </c>
      <c r="B281" t="s">
        <v>286</v>
      </c>
      <c r="C281">
        <v>161576</v>
      </c>
      <c r="D281">
        <v>126029</v>
      </c>
      <c r="E281">
        <v>0</v>
      </c>
      <c r="F281">
        <v>126029</v>
      </c>
      <c r="G281">
        <v>0</v>
      </c>
    </row>
    <row r="282" spans="1:7" x14ac:dyDescent="0.25">
      <c r="A282" t="s">
        <v>6</v>
      </c>
      <c r="B282" t="s">
        <v>287</v>
      </c>
      <c r="C282">
        <v>985157.56</v>
      </c>
      <c r="D282">
        <v>947314.61</v>
      </c>
      <c r="E282">
        <v>534712.31999999995</v>
      </c>
      <c r="F282">
        <v>872314.61</v>
      </c>
      <c r="G282">
        <v>0</v>
      </c>
    </row>
    <row r="283" spans="1:7" x14ac:dyDescent="0.25">
      <c r="A283" t="s">
        <v>6</v>
      </c>
      <c r="B283" t="s">
        <v>288</v>
      </c>
      <c r="C283">
        <v>1111892</v>
      </c>
      <c r="D283">
        <v>806760.44</v>
      </c>
      <c r="E283">
        <v>150</v>
      </c>
      <c r="F283">
        <v>806760.44</v>
      </c>
      <c r="G283">
        <v>1111892</v>
      </c>
    </row>
    <row r="284" spans="1:7" x14ac:dyDescent="0.25">
      <c r="A284" t="s">
        <v>6</v>
      </c>
      <c r="B284" t="s">
        <v>289</v>
      </c>
      <c r="C284">
        <v>258391</v>
      </c>
      <c r="D284">
        <v>197293.55</v>
      </c>
      <c r="E284">
        <v>276186.53000000003</v>
      </c>
      <c r="F284">
        <v>281161.53000000003</v>
      </c>
      <c r="G284">
        <v>226548</v>
      </c>
    </row>
    <row r="285" spans="1:7" x14ac:dyDescent="0.25">
      <c r="A285" t="s">
        <v>6</v>
      </c>
      <c r="B285" t="s">
        <v>290</v>
      </c>
      <c r="C285">
        <v>275794</v>
      </c>
      <c r="D285">
        <v>210178</v>
      </c>
      <c r="E285">
        <v>146614.75</v>
      </c>
      <c r="F285">
        <v>146614.75</v>
      </c>
      <c r="G285">
        <v>238516</v>
      </c>
    </row>
    <row r="286" spans="1:7" x14ac:dyDescent="0.25">
      <c r="A286" t="s">
        <v>6</v>
      </c>
      <c r="B286" t="s">
        <v>291</v>
      </c>
      <c r="C286">
        <v>329927</v>
      </c>
      <c r="D286">
        <v>255705.15</v>
      </c>
      <c r="E286">
        <v>328313.94</v>
      </c>
      <c r="F286">
        <v>283250.77</v>
      </c>
      <c r="G286">
        <v>238868</v>
      </c>
    </row>
    <row r="287" spans="1:7" x14ac:dyDescent="0.25">
      <c r="A287" t="s">
        <v>6</v>
      </c>
      <c r="B287" t="s">
        <v>292</v>
      </c>
      <c r="C287">
        <v>9500</v>
      </c>
      <c r="D287">
        <v>7600</v>
      </c>
      <c r="E287">
        <v>2071.83</v>
      </c>
      <c r="F287">
        <v>7600</v>
      </c>
      <c r="G287">
        <v>0</v>
      </c>
    </row>
    <row r="288" spans="1:7" x14ac:dyDescent="0.25">
      <c r="A288" t="s">
        <v>6</v>
      </c>
      <c r="B288" t="s">
        <v>293</v>
      </c>
      <c r="C288">
        <v>1</v>
      </c>
      <c r="D288">
        <v>0</v>
      </c>
      <c r="E288">
        <v>2099.6799999999998</v>
      </c>
      <c r="F288">
        <v>2099.6799999999998</v>
      </c>
      <c r="G288">
        <v>0</v>
      </c>
    </row>
    <row r="289" spans="1:7" x14ac:dyDescent="0.25">
      <c r="A289" t="s">
        <v>6</v>
      </c>
      <c r="B289" t="s">
        <v>294</v>
      </c>
      <c r="C289">
        <v>34530</v>
      </c>
      <c r="D289">
        <v>25020.58</v>
      </c>
      <c r="E289">
        <v>0</v>
      </c>
      <c r="F289">
        <v>25020.58</v>
      </c>
      <c r="G289">
        <v>0</v>
      </c>
    </row>
    <row r="290" spans="1:7" x14ac:dyDescent="0.25">
      <c r="A290" t="s">
        <v>6</v>
      </c>
      <c r="B290" t="s">
        <v>295</v>
      </c>
      <c r="C290">
        <v>11750</v>
      </c>
      <c r="D290">
        <v>9400</v>
      </c>
      <c r="E290">
        <v>2552.5</v>
      </c>
      <c r="F290">
        <v>9400</v>
      </c>
      <c r="G290">
        <v>0</v>
      </c>
    </row>
    <row r="291" spans="1:7" x14ac:dyDescent="0.25">
      <c r="A291" t="s">
        <v>6</v>
      </c>
      <c r="B291" t="s">
        <v>296</v>
      </c>
      <c r="C291">
        <v>12500</v>
      </c>
      <c r="D291">
        <v>10000</v>
      </c>
      <c r="E291">
        <v>0</v>
      </c>
      <c r="F291">
        <v>10000</v>
      </c>
      <c r="G291">
        <v>0</v>
      </c>
    </row>
    <row r="292" spans="1:7" x14ac:dyDescent="0.25">
      <c r="A292" t="s">
        <v>6</v>
      </c>
      <c r="B292" t="s">
        <v>297</v>
      </c>
      <c r="C292">
        <v>168020</v>
      </c>
      <c r="D292">
        <v>134591.20000000001</v>
      </c>
      <c r="E292">
        <v>195293.78</v>
      </c>
      <c r="F292">
        <v>197591.2</v>
      </c>
      <c r="G292">
        <v>0</v>
      </c>
    </row>
    <row r="293" spans="1:7" x14ac:dyDescent="0.25">
      <c r="A293" t="s">
        <v>6</v>
      </c>
      <c r="B293" t="s">
        <v>298</v>
      </c>
      <c r="C293">
        <v>2694777</v>
      </c>
      <c r="D293">
        <v>1965559.22</v>
      </c>
      <c r="E293">
        <v>4975.78</v>
      </c>
      <c r="F293">
        <v>1965559.22</v>
      </c>
      <c r="G293">
        <v>2694777</v>
      </c>
    </row>
    <row r="294" spans="1:7" x14ac:dyDescent="0.25">
      <c r="A294" t="s">
        <v>6</v>
      </c>
      <c r="B294" t="s">
        <v>299</v>
      </c>
      <c r="C294">
        <v>1420487</v>
      </c>
      <c r="D294">
        <v>1145162.95</v>
      </c>
      <c r="E294">
        <v>0</v>
      </c>
      <c r="F294">
        <v>1145162.95</v>
      </c>
      <c r="G294">
        <v>0</v>
      </c>
    </row>
    <row r="295" spans="1:7" x14ac:dyDescent="0.25">
      <c r="A295" t="s">
        <v>6</v>
      </c>
      <c r="B295" t="s">
        <v>300</v>
      </c>
      <c r="C295">
        <v>1774120</v>
      </c>
      <c r="D295">
        <v>1404766</v>
      </c>
      <c r="E295">
        <v>0</v>
      </c>
      <c r="F295">
        <v>1404766</v>
      </c>
      <c r="G295">
        <v>0</v>
      </c>
    </row>
    <row r="296" spans="1:7" x14ac:dyDescent="0.25">
      <c r="A296" t="s">
        <v>6</v>
      </c>
      <c r="B296" t="s">
        <v>301</v>
      </c>
      <c r="C296">
        <v>1207004</v>
      </c>
      <c r="D296">
        <v>967081.22</v>
      </c>
      <c r="E296">
        <v>0</v>
      </c>
      <c r="F296">
        <v>967081.22</v>
      </c>
      <c r="G296">
        <v>0</v>
      </c>
    </row>
    <row r="297" spans="1:7" x14ac:dyDescent="0.25">
      <c r="A297" t="s">
        <v>6</v>
      </c>
      <c r="B297" t="s">
        <v>302</v>
      </c>
      <c r="C297">
        <v>310968</v>
      </c>
      <c r="D297">
        <v>237265.94</v>
      </c>
      <c r="E297">
        <v>0</v>
      </c>
      <c r="F297">
        <v>237265.94</v>
      </c>
      <c r="G297">
        <v>305228</v>
      </c>
    </row>
    <row r="298" spans="1:7" x14ac:dyDescent="0.25">
      <c r="A298" t="s">
        <v>6</v>
      </c>
      <c r="B298" t="s">
        <v>303</v>
      </c>
      <c r="C298">
        <v>390310</v>
      </c>
      <c r="D298">
        <v>278577.06</v>
      </c>
      <c r="E298">
        <v>0</v>
      </c>
      <c r="F298">
        <v>278577.06</v>
      </c>
      <c r="G298">
        <v>390310</v>
      </c>
    </row>
    <row r="299" spans="1:7" x14ac:dyDescent="0.25">
      <c r="A299" t="s">
        <v>6</v>
      </c>
      <c r="B299" t="s">
        <v>304</v>
      </c>
      <c r="C299">
        <v>433078</v>
      </c>
      <c r="D299">
        <v>331376.26</v>
      </c>
      <c r="E299">
        <v>0</v>
      </c>
      <c r="F299">
        <v>331376.26</v>
      </c>
      <c r="G299">
        <v>0</v>
      </c>
    </row>
    <row r="300" spans="1:7" x14ac:dyDescent="0.25">
      <c r="A300" t="s">
        <v>6</v>
      </c>
      <c r="B300" t="s">
        <v>305</v>
      </c>
      <c r="C300">
        <v>16500</v>
      </c>
      <c r="D300">
        <v>13200</v>
      </c>
      <c r="E300">
        <v>5086.46</v>
      </c>
      <c r="F300">
        <v>13200</v>
      </c>
      <c r="G300">
        <v>0</v>
      </c>
    </row>
    <row r="301" spans="1:7" x14ac:dyDescent="0.25">
      <c r="A301" t="s">
        <v>6</v>
      </c>
      <c r="B301" t="s">
        <v>306</v>
      </c>
      <c r="C301">
        <v>16500</v>
      </c>
      <c r="D301">
        <v>13200</v>
      </c>
      <c r="E301">
        <v>4880.01</v>
      </c>
      <c r="F301">
        <v>13200</v>
      </c>
      <c r="G301">
        <v>0</v>
      </c>
    </row>
    <row r="302" spans="1:7" x14ac:dyDescent="0.25">
      <c r="A302" t="s">
        <v>6</v>
      </c>
      <c r="B302" t="s">
        <v>307</v>
      </c>
      <c r="C302">
        <v>11550</v>
      </c>
      <c r="D302">
        <v>9240</v>
      </c>
      <c r="E302">
        <v>5891.49</v>
      </c>
      <c r="F302">
        <v>9240</v>
      </c>
      <c r="G302">
        <v>0</v>
      </c>
    </row>
    <row r="303" spans="1:7" x14ac:dyDescent="0.25">
      <c r="A303" t="s">
        <v>6</v>
      </c>
      <c r="B303" t="s">
        <v>308</v>
      </c>
      <c r="C303">
        <v>1</v>
      </c>
      <c r="D303">
        <v>1</v>
      </c>
      <c r="E303">
        <v>0</v>
      </c>
      <c r="F303">
        <v>1</v>
      </c>
      <c r="G303">
        <v>0</v>
      </c>
    </row>
    <row r="304" spans="1:7" x14ac:dyDescent="0.25">
      <c r="A304" t="s">
        <v>6</v>
      </c>
      <c r="B304" t="s">
        <v>309</v>
      </c>
      <c r="C304">
        <v>1793835</v>
      </c>
      <c r="D304">
        <v>1371380.82</v>
      </c>
      <c r="E304">
        <v>0</v>
      </c>
      <c r="F304">
        <v>1371380.82</v>
      </c>
      <c r="G304">
        <v>0</v>
      </c>
    </row>
    <row r="305" spans="1:7" x14ac:dyDescent="0.25">
      <c r="A305" t="s">
        <v>6</v>
      </c>
      <c r="B305" t="s">
        <v>310</v>
      </c>
      <c r="C305">
        <v>1306550</v>
      </c>
      <c r="D305">
        <v>1008269.73</v>
      </c>
      <c r="E305">
        <v>0</v>
      </c>
      <c r="F305">
        <v>1008269.73</v>
      </c>
      <c r="G305">
        <v>0</v>
      </c>
    </row>
    <row r="306" spans="1:7" x14ac:dyDescent="0.25">
      <c r="A306" t="s">
        <v>6</v>
      </c>
      <c r="B306" t="s">
        <v>311</v>
      </c>
      <c r="C306">
        <v>1</v>
      </c>
      <c r="D306">
        <v>0</v>
      </c>
      <c r="E306">
        <v>15034.33</v>
      </c>
      <c r="F306">
        <v>15034.33</v>
      </c>
      <c r="G306">
        <v>0</v>
      </c>
    </row>
    <row r="307" spans="1:7" x14ac:dyDescent="0.25">
      <c r="A307" t="s">
        <v>6</v>
      </c>
      <c r="B307" t="s">
        <v>312</v>
      </c>
      <c r="C307">
        <v>33003.5</v>
      </c>
      <c r="D307">
        <v>23579.25</v>
      </c>
      <c r="E307">
        <v>10422.27</v>
      </c>
      <c r="F307">
        <v>10422.27</v>
      </c>
      <c r="G307">
        <v>33003.5</v>
      </c>
    </row>
    <row r="308" spans="1:7" x14ac:dyDescent="0.25">
      <c r="A308" t="s">
        <v>6</v>
      </c>
      <c r="B308" t="s">
        <v>313</v>
      </c>
      <c r="C308">
        <v>721302</v>
      </c>
      <c r="D308">
        <v>583536.56000000006</v>
      </c>
      <c r="E308">
        <v>0</v>
      </c>
      <c r="F308">
        <v>583536.56000000006</v>
      </c>
      <c r="G308">
        <v>0</v>
      </c>
    </row>
    <row r="309" spans="1:7" x14ac:dyDescent="0.25">
      <c r="A309" t="s">
        <v>6</v>
      </c>
      <c r="B309" t="s">
        <v>314</v>
      </c>
      <c r="C309">
        <v>7500</v>
      </c>
      <c r="D309">
        <v>6000</v>
      </c>
      <c r="E309">
        <v>5534.17</v>
      </c>
      <c r="F309">
        <v>6000</v>
      </c>
      <c r="G309">
        <v>0</v>
      </c>
    </row>
    <row r="310" spans="1:7" x14ac:dyDescent="0.25">
      <c r="A310" t="s">
        <v>6</v>
      </c>
      <c r="B310" t="s">
        <v>315</v>
      </c>
      <c r="C310">
        <v>658609</v>
      </c>
      <c r="D310">
        <v>299638.77</v>
      </c>
      <c r="E310">
        <v>323415.58</v>
      </c>
      <c r="F310">
        <v>299638.77</v>
      </c>
      <c r="G310">
        <v>0</v>
      </c>
    </row>
    <row r="311" spans="1:7" x14ac:dyDescent="0.25">
      <c r="A311" t="s">
        <v>6</v>
      </c>
      <c r="B311" t="s">
        <v>316</v>
      </c>
      <c r="C311">
        <v>1588348</v>
      </c>
      <c r="D311">
        <v>1148576.76</v>
      </c>
      <c r="E311">
        <v>0</v>
      </c>
      <c r="F311">
        <v>1148576.76</v>
      </c>
      <c r="G311">
        <v>1558564</v>
      </c>
    </row>
    <row r="312" spans="1:7" x14ac:dyDescent="0.25">
      <c r="A312" t="s">
        <v>6</v>
      </c>
      <c r="B312" t="s">
        <v>317</v>
      </c>
      <c r="C312">
        <v>19100</v>
      </c>
      <c r="D312">
        <v>15280</v>
      </c>
      <c r="E312">
        <v>3342.21</v>
      </c>
      <c r="F312">
        <v>15280</v>
      </c>
      <c r="G312">
        <v>0</v>
      </c>
    </row>
    <row r="313" spans="1:7" x14ac:dyDescent="0.25">
      <c r="A313" t="s">
        <v>6</v>
      </c>
      <c r="B313" t="s">
        <v>318</v>
      </c>
      <c r="C313">
        <v>639435</v>
      </c>
      <c r="D313">
        <v>464248.71</v>
      </c>
      <c r="E313">
        <v>0</v>
      </c>
      <c r="F313">
        <v>464248.71</v>
      </c>
      <c r="G313">
        <v>0</v>
      </c>
    </row>
    <row r="314" spans="1:7" x14ac:dyDescent="0.25">
      <c r="A314" t="s">
        <v>6</v>
      </c>
      <c r="B314" t="s">
        <v>319</v>
      </c>
      <c r="C314">
        <v>971070</v>
      </c>
      <c r="D314">
        <v>707719.28</v>
      </c>
      <c r="E314">
        <v>0</v>
      </c>
      <c r="F314">
        <v>707719.28</v>
      </c>
      <c r="G314">
        <v>0</v>
      </c>
    </row>
    <row r="315" spans="1:7" x14ac:dyDescent="0.25">
      <c r="A315" t="s">
        <v>6</v>
      </c>
      <c r="B315" t="s">
        <v>320</v>
      </c>
      <c r="C315">
        <v>741647</v>
      </c>
      <c r="D315">
        <v>538814.09</v>
      </c>
      <c r="E315">
        <v>0</v>
      </c>
      <c r="F315">
        <v>538814.09</v>
      </c>
      <c r="G315">
        <v>0</v>
      </c>
    </row>
    <row r="316" spans="1:7" x14ac:dyDescent="0.25">
      <c r="A316" t="s">
        <v>6</v>
      </c>
      <c r="B316" t="s">
        <v>321</v>
      </c>
      <c r="C316">
        <v>1392933</v>
      </c>
      <c r="D316">
        <v>1015591.62</v>
      </c>
      <c r="E316">
        <v>0</v>
      </c>
      <c r="F316">
        <v>1015591.62</v>
      </c>
      <c r="G316">
        <v>0</v>
      </c>
    </row>
    <row r="317" spans="1:7" x14ac:dyDescent="0.25">
      <c r="A317" t="s">
        <v>6</v>
      </c>
      <c r="B317" t="s">
        <v>322</v>
      </c>
      <c r="C317">
        <v>1148901</v>
      </c>
      <c r="D317">
        <v>903145.84</v>
      </c>
      <c r="E317">
        <v>0</v>
      </c>
      <c r="F317">
        <v>903145.84</v>
      </c>
      <c r="G317">
        <v>0</v>
      </c>
    </row>
    <row r="318" spans="1:7" x14ac:dyDescent="0.25">
      <c r="A318" t="s">
        <v>6</v>
      </c>
      <c r="B318" t="s">
        <v>323</v>
      </c>
      <c r="C318">
        <v>7700</v>
      </c>
      <c r="D318">
        <v>6160</v>
      </c>
      <c r="E318">
        <v>0</v>
      </c>
      <c r="F318">
        <v>6160</v>
      </c>
      <c r="G318">
        <v>0</v>
      </c>
    </row>
    <row r="319" spans="1:7" x14ac:dyDescent="0.25">
      <c r="A319" t="s">
        <v>6</v>
      </c>
      <c r="B319" t="s">
        <v>324</v>
      </c>
      <c r="C319">
        <v>7700</v>
      </c>
      <c r="D319">
        <v>6160</v>
      </c>
      <c r="E319">
        <v>1363.47</v>
      </c>
      <c r="F319">
        <v>6160</v>
      </c>
      <c r="G319">
        <v>0</v>
      </c>
    </row>
    <row r="320" spans="1:7" x14ac:dyDescent="0.25">
      <c r="A320" t="s">
        <v>6</v>
      </c>
      <c r="B320" t="s">
        <v>325</v>
      </c>
      <c r="C320">
        <v>7700</v>
      </c>
      <c r="D320">
        <v>6160</v>
      </c>
      <c r="E320">
        <v>0</v>
      </c>
      <c r="F320">
        <v>6160</v>
      </c>
      <c r="G320">
        <v>0</v>
      </c>
    </row>
    <row r="321" spans="1:7" x14ac:dyDescent="0.25">
      <c r="A321" t="s">
        <v>6</v>
      </c>
      <c r="B321" t="s">
        <v>326</v>
      </c>
      <c r="C321">
        <v>6925</v>
      </c>
      <c r="D321">
        <v>5540</v>
      </c>
      <c r="E321">
        <v>5030.4399999999996</v>
      </c>
      <c r="F321">
        <v>5540</v>
      </c>
      <c r="G321">
        <v>0</v>
      </c>
    </row>
    <row r="322" spans="1:7" x14ac:dyDescent="0.25">
      <c r="A322" t="s">
        <v>6</v>
      </c>
      <c r="B322" t="s">
        <v>327</v>
      </c>
      <c r="C322">
        <v>6925</v>
      </c>
      <c r="D322">
        <v>5540</v>
      </c>
      <c r="E322">
        <v>5104.07</v>
      </c>
      <c r="F322">
        <v>5540</v>
      </c>
      <c r="G322">
        <v>0</v>
      </c>
    </row>
    <row r="323" spans="1:7" x14ac:dyDescent="0.25">
      <c r="A323" t="s">
        <v>6</v>
      </c>
      <c r="B323" t="s">
        <v>328</v>
      </c>
      <c r="C323">
        <v>5500</v>
      </c>
      <c r="D323">
        <v>4400</v>
      </c>
      <c r="E323">
        <v>4388.71</v>
      </c>
      <c r="F323">
        <v>4400</v>
      </c>
      <c r="G323">
        <v>0</v>
      </c>
    </row>
    <row r="324" spans="1:7" x14ac:dyDescent="0.25">
      <c r="A324" t="s">
        <v>6</v>
      </c>
      <c r="B324" t="s">
        <v>329</v>
      </c>
      <c r="C324">
        <v>5500</v>
      </c>
      <c r="D324">
        <v>4400</v>
      </c>
      <c r="E324">
        <v>2542.61</v>
      </c>
      <c r="F324">
        <v>4400</v>
      </c>
      <c r="G324">
        <v>0</v>
      </c>
    </row>
    <row r="325" spans="1:7" x14ac:dyDescent="0.25">
      <c r="A325" t="s">
        <v>6</v>
      </c>
      <c r="B325" t="s">
        <v>330</v>
      </c>
      <c r="C325">
        <v>1</v>
      </c>
      <c r="D325">
        <v>0</v>
      </c>
      <c r="E325">
        <v>18367.87</v>
      </c>
      <c r="F325">
        <v>18376.87</v>
      </c>
      <c r="G325">
        <v>0</v>
      </c>
    </row>
    <row r="326" spans="1:7" x14ac:dyDescent="0.25">
      <c r="A326" t="s">
        <v>6</v>
      </c>
      <c r="B326" t="s">
        <v>331</v>
      </c>
      <c r="C326">
        <v>10500</v>
      </c>
      <c r="D326">
        <v>8400</v>
      </c>
      <c r="E326">
        <v>15846.02</v>
      </c>
      <c r="F326">
        <v>15846.02</v>
      </c>
      <c r="G326">
        <v>0</v>
      </c>
    </row>
    <row r="327" spans="1:7" x14ac:dyDescent="0.25">
      <c r="A327" t="s">
        <v>6</v>
      </c>
      <c r="B327" t="s">
        <v>332</v>
      </c>
      <c r="C327">
        <v>16800</v>
      </c>
      <c r="D327">
        <v>13440</v>
      </c>
      <c r="E327">
        <v>1220.51</v>
      </c>
      <c r="F327">
        <v>14660.51</v>
      </c>
      <c r="G327">
        <v>0</v>
      </c>
    </row>
    <row r="328" spans="1:7" x14ac:dyDescent="0.25">
      <c r="A328" t="s">
        <v>6</v>
      </c>
      <c r="B328" t="s">
        <v>333</v>
      </c>
      <c r="C328">
        <v>234352</v>
      </c>
      <c r="D328">
        <v>179838.92</v>
      </c>
      <c r="E328">
        <v>0</v>
      </c>
      <c r="F328">
        <v>179838.92</v>
      </c>
      <c r="G328">
        <v>0</v>
      </c>
    </row>
    <row r="329" spans="1:7" x14ac:dyDescent="0.25">
      <c r="A329" t="s">
        <v>6</v>
      </c>
      <c r="B329" t="s">
        <v>334</v>
      </c>
      <c r="C329">
        <v>670572</v>
      </c>
      <c r="D329">
        <v>499260.65</v>
      </c>
      <c r="E329">
        <v>0</v>
      </c>
      <c r="F329">
        <v>499260.65</v>
      </c>
      <c r="G329">
        <v>0</v>
      </c>
    </row>
    <row r="330" spans="1:7" x14ac:dyDescent="0.25">
      <c r="A330" t="s">
        <v>6</v>
      </c>
      <c r="B330" t="s">
        <v>335</v>
      </c>
      <c r="C330">
        <v>1419603</v>
      </c>
      <c r="D330">
        <v>1132222.19</v>
      </c>
      <c r="E330">
        <v>0</v>
      </c>
      <c r="F330">
        <v>1132222.19</v>
      </c>
      <c r="G330">
        <v>0</v>
      </c>
    </row>
    <row r="331" spans="1:7" x14ac:dyDescent="0.25">
      <c r="A331" t="s">
        <v>6</v>
      </c>
      <c r="B331" t="s">
        <v>336</v>
      </c>
      <c r="C331">
        <v>9650</v>
      </c>
      <c r="D331">
        <v>7720</v>
      </c>
      <c r="E331">
        <v>2851.81</v>
      </c>
      <c r="F331">
        <v>7720</v>
      </c>
      <c r="G331">
        <v>9650</v>
      </c>
    </row>
    <row r="332" spans="1:7" x14ac:dyDescent="0.25">
      <c r="A332" t="s">
        <v>6</v>
      </c>
      <c r="B332" t="s">
        <v>337</v>
      </c>
      <c r="C332">
        <v>1561737</v>
      </c>
      <c r="D332">
        <v>1245440.42</v>
      </c>
      <c r="E332">
        <v>0</v>
      </c>
      <c r="F332">
        <v>1245440.42</v>
      </c>
      <c r="G332">
        <v>0</v>
      </c>
    </row>
    <row r="333" spans="1:7" x14ac:dyDescent="0.25">
      <c r="A333" t="s">
        <v>6</v>
      </c>
      <c r="B333" t="s">
        <v>338</v>
      </c>
      <c r="C333">
        <v>3016286</v>
      </c>
      <c r="D333">
        <v>2351048.1800000002</v>
      </c>
      <c r="E333">
        <v>1584200.14</v>
      </c>
      <c r="F333">
        <v>2351048.1800000002</v>
      </c>
      <c r="G333">
        <v>2999906</v>
      </c>
    </row>
    <row r="334" spans="1:7" x14ac:dyDescent="0.25">
      <c r="A334" t="s">
        <v>6</v>
      </c>
      <c r="B334" t="s">
        <v>339</v>
      </c>
      <c r="C334">
        <v>652250</v>
      </c>
      <c r="D334">
        <v>529960.23</v>
      </c>
      <c r="E334">
        <v>247568.17</v>
      </c>
      <c r="F334">
        <v>523572.23</v>
      </c>
      <c r="G334">
        <v>652250</v>
      </c>
    </row>
    <row r="335" spans="1:7" x14ac:dyDescent="0.25">
      <c r="A335" t="s">
        <v>6</v>
      </c>
      <c r="B335" t="s">
        <v>340</v>
      </c>
      <c r="C335">
        <v>7500</v>
      </c>
      <c r="D335">
        <v>6000</v>
      </c>
      <c r="E335">
        <v>7249.22</v>
      </c>
      <c r="F335">
        <v>7849.22</v>
      </c>
      <c r="G335">
        <v>0</v>
      </c>
    </row>
    <row r="336" spans="1:7" x14ac:dyDescent="0.25">
      <c r="A336" t="s">
        <v>6</v>
      </c>
      <c r="B336" t="s">
        <v>341</v>
      </c>
      <c r="C336">
        <v>10800</v>
      </c>
      <c r="D336">
        <v>1333.56</v>
      </c>
      <c r="E336">
        <v>10789.83</v>
      </c>
      <c r="F336">
        <v>11532.58</v>
      </c>
      <c r="G336">
        <v>10800</v>
      </c>
    </row>
    <row r="337" spans="1:7" x14ac:dyDescent="0.25">
      <c r="A337" t="s">
        <v>6</v>
      </c>
      <c r="B337" t="s">
        <v>342</v>
      </c>
      <c r="C337">
        <v>1</v>
      </c>
      <c r="D337">
        <v>1</v>
      </c>
      <c r="E337">
        <v>10488.67</v>
      </c>
      <c r="F337">
        <v>7906.72</v>
      </c>
      <c r="G337">
        <v>0</v>
      </c>
    </row>
    <row r="338" spans="1:7" x14ac:dyDescent="0.25">
      <c r="A338" t="s">
        <v>6</v>
      </c>
      <c r="B338" t="s">
        <v>343</v>
      </c>
      <c r="C338">
        <v>37728.22</v>
      </c>
      <c r="D338">
        <v>1799.25</v>
      </c>
      <c r="E338">
        <v>1799.25</v>
      </c>
      <c r="F338">
        <v>1799.25</v>
      </c>
      <c r="G338">
        <v>0</v>
      </c>
    </row>
    <row r="339" spans="1:7" x14ac:dyDescent="0.25">
      <c r="A339" t="s">
        <v>6</v>
      </c>
      <c r="B339" t="s">
        <v>344</v>
      </c>
      <c r="C339">
        <v>29750</v>
      </c>
      <c r="D339">
        <v>23800</v>
      </c>
      <c r="E339">
        <v>43510.67</v>
      </c>
      <c r="F339">
        <v>43510.67</v>
      </c>
      <c r="G339">
        <v>29750</v>
      </c>
    </row>
    <row r="340" spans="1:7" x14ac:dyDescent="0.25">
      <c r="A340" t="s">
        <v>6</v>
      </c>
      <c r="B340" t="s">
        <v>345</v>
      </c>
      <c r="C340">
        <v>280368</v>
      </c>
      <c r="D340">
        <v>210845.81</v>
      </c>
      <c r="E340">
        <v>27194.66</v>
      </c>
      <c r="F340">
        <v>210845.81</v>
      </c>
      <c r="G340">
        <v>268568</v>
      </c>
    </row>
    <row r="341" spans="1:7" x14ac:dyDescent="0.25">
      <c r="A341" t="s">
        <v>6</v>
      </c>
      <c r="B341" t="s">
        <v>346</v>
      </c>
      <c r="C341">
        <v>1480111</v>
      </c>
      <c r="D341">
        <v>1140086.3899999999</v>
      </c>
      <c r="E341">
        <v>94108.53</v>
      </c>
      <c r="F341">
        <v>1140086.3899999999</v>
      </c>
      <c r="G341">
        <v>1480111</v>
      </c>
    </row>
    <row r="342" spans="1:7" x14ac:dyDescent="0.25">
      <c r="A342" t="s">
        <v>6</v>
      </c>
      <c r="B342" t="s">
        <v>347</v>
      </c>
      <c r="C342">
        <v>9500</v>
      </c>
      <c r="D342">
        <v>7600</v>
      </c>
      <c r="E342">
        <v>9139.76</v>
      </c>
      <c r="F342">
        <v>9438.66</v>
      </c>
      <c r="G342">
        <v>0</v>
      </c>
    </row>
    <row r="343" spans="1:7" x14ac:dyDescent="0.25">
      <c r="A343" t="s">
        <v>6</v>
      </c>
      <c r="B343" t="s">
        <v>348</v>
      </c>
      <c r="C343">
        <v>9500</v>
      </c>
      <c r="D343">
        <v>7600</v>
      </c>
      <c r="E343">
        <v>4716.04</v>
      </c>
      <c r="F343">
        <v>7600</v>
      </c>
      <c r="G343">
        <v>0</v>
      </c>
    </row>
    <row r="344" spans="1:7" x14ac:dyDescent="0.25">
      <c r="A344" t="s">
        <v>6</v>
      </c>
      <c r="B344" t="s">
        <v>349</v>
      </c>
      <c r="C344">
        <v>1</v>
      </c>
      <c r="D344">
        <v>0</v>
      </c>
      <c r="E344">
        <v>250</v>
      </c>
      <c r="F344">
        <v>250</v>
      </c>
      <c r="G344">
        <v>0</v>
      </c>
    </row>
    <row r="345" spans="1:7" x14ac:dyDescent="0.25">
      <c r="A345" t="s">
        <v>6</v>
      </c>
      <c r="B345" t="s">
        <v>350</v>
      </c>
      <c r="C345">
        <v>1</v>
      </c>
      <c r="D345">
        <v>0</v>
      </c>
      <c r="E345">
        <v>15901.77</v>
      </c>
      <c r="F345">
        <v>15901.77</v>
      </c>
      <c r="G345">
        <v>0</v>
      </c>
    </row>
    <row r="346" spans="1:7" x14ac:dyDescent="0.25">
      <c r="A346" t="s">
        <v>6</v>
      </c>
      <c r="B346" t="s">
        <v>351</v>
      </c>
      <c r="C346">
        <v>2092161</v>
      </c>
      <c r="D346">
        <v>1762334.84</v>
      </c>
      <c r="E346">
        <v>0</v>
      </c>
      <c r="F346">
        <v>1762334.84</v>
      </c>
      <c r="G346">
        <v>0</v>
      </c>
    </row>
    <row r="347" spans="1:7" x14ac:dyDescent="0.25">
      <c r="A347" t="s">
        <v>6</v>
      </c>
      <c r="B347" t="s">
        <v>352</v>
      </c>
      <c r="C347">
        <v>2926398</v>
      </c>
      <c r="D347">
        <v>2284393.9</v>
      </c>
      <c r="E347">
        <v>0</v>
      </c>
      <c r="F347">
        <v>2284393.9</v>
      </c>
      <c r="G347">
        <v>0</v>
      </c>
    </row>
    <row r="348" spans="1:7" x14ac:dyDescent="0.25">
      <c r="A348" t="s">
        <v>6</v>
      </c>
      <c r="B348" t="s">
        <v>353</v>
      </c>
      <c r="C348">
        <v>11550</v>
      </c>
      <c r="D348">
        <v>9240</v>
      </c>
      <c r="E348">
        <v>6546.81</v>
      </c>
      <c r="F348">
        <v>9240</v>
      </c>
      <c r="G348">
        <v>0</v>
      </c>
    </row>
    <row r="349" spans="1:7" x14ac:dyDescent="0.25">
      <c r="A349" t="s">
        <v>6</v>
      </c>
      <c r="B349" t="s">
        <v>354</v>
      </c>
      <c r="C349">
        <v>8700</v>
      </c>
      <c r="D349">
        <v>6960</v>
      </c>
      <c r="E349">
        <v>9208.8700000000008</v>
      </c>
      <c r="F349">
        <v>9208.8700000000008</v>
      </c>
      <c r="G349">
        <v>0</v>
      </c>
    </row>
    <row r="350" spans="1:7" x14ac:dyDescent="0.25">
      <c r="A350" t="s">
        <v>6</v>
      </c>
      <c r="B350" t="s">
        <v>355</v>
      </c>
      <c r="C350">
        <v>1</v>
      </c>
      <c r="D350">
        <v>0</v>
      </c>
      <c r="E350">
        <v>16754.21</v>
      </c>
      <c r="F350">
        <v>4061.72</v>
      </c>
      <c r="G350">
        <v>0</v>
      </c>
    </row>
    <row r="351" spans="1:7" x14ac:dyDescent="0.25">
      <c r="A351" t="s">
        <v>6</v>
      </c>
      <c r="B351" t="s">
        <v>356</v>
      </c>
      <c r="C351">
        <v>1061745</v>
      </c>
      <c r="D351">
        <v>819093.6</v>
      </c>
      <c r="E351">
        <v>0</v>
      </c>
      <c r="F351">
        <v>819093.6</v>
      </c>
      <c r="G351">
        <v>0</v>
      </c>
    </row>
    <row r="352" spans="1:7" x14ac:dyDescent="0.25">
      <c r="A352" t="s">
        <v>6</v>
      </c>
      <c r="B352" t="s">
        <v>357</v>
      </c>
      <c r="C352">
        <v>1</v>
      </c>
      <c r="D352">
        <v>0</v>
      </c>
      <c r="E352">
        <v>2086.8000000000002</v>
      </c>
      <c r="F352">
        <v>0</v>
      </c>
      <c r="G352">
        <v>0</v>
      </c>
    </row>
    <row r="353" spans="1:7" x14ac:dyDescent="0.25">
      <c r="A353" t="s">
        <v>6</v>
      </c>
      <c r="B353" t="s">
        <v>358</v>
      </c>
      <c r="C353">
        <v>8610</v>
      </c>
      <c r="D353">
        <v>6888</v>
      </c>
      <c r="E353">
        <v>0</v>
      </c>
      <c r="F353">
        <v>6888</v>
      </c>
      <c r="G353">
        <v>0</v>
      </c>
    </row>
    <row r="354" spans="1:7" x14ac:dyDescent="0.25">
      <c r="A354" t="s">
        <v>6</v>
      </c>
      <c r="B354" t="s">
        <v>359</v>
      </c>
      <c r="C354">
        <v>46788</v>
      </c>
      <c r="D354">
        <v>35164.410000000003</v>
      </c>
      <c r="E354">
        <v>0</v>
      </c>
      <c r="F354">
        <v>35164.410000000003</v>
      </c>
      <c r="G354">
        <v>0</v>
      </c>
    </row>
    <row r="355" spans="1:7" x14ac:dyDescent="0.25">
      <c r="A355" t="s">
        <v>6</v>
      </c>
      <c r="B355" t="s">
        <v>360</v>
      </c>
      <c r="C355">
        <v>13450</v>
      </c>
      <c r="D355">
        <v>10760</v>
      </c>
      <c r="E355">
        <v>0</v>
      </c>
      <c r="F355">
        <v>10760</v>
      </c>
      <c r="G355">
        <v>0</v>
      </c>
    </row>
    <row r="356" spans="1:7" x14ac:dyDescent="0.25">
      <c r="A356" t="s">
        <v>6</v>
      </c>
      <c r="B356" t="s">
        <v>361</v>
      </c>
      <c r="C356">
        <v>13450</v>
      </c>
      <c r="D356">
        <v>10760</v>
      </c>
      <c r="E356">
        <v>0</v>
      </c>
      <c r="F356">
        <v>10760</v>
      </c>
      <c r="G356">
        <v>0</v>
      </c>
    </row>
    <row r="357" spans="1:7" x14ac:dyDescent="0.25">
      <c r="A357" t="s">
        <v>6</v>
      </c>
      <c r="B357" t="s">
        <v>362</v>
      </c>
      <c r="C357">
        <v>1</v>
      </c>
      <c r="D357">
        <v>0</v>
      </c>
      <c r="E357">
        <v>15217.95</v>
      </c>
      <c r="F357">
        <v>0</v>
      </c>
      <c r="G357">
        <v>0</v>
      </c>
    </row>
    <row r="358" spans="1:7" x14ac:dyDescent="0.25">
      <c r="A358" t="s">
        <v>6</v>
      </c>
      <c r="B358" t="s">
        <v>363</v>
      </c>
      <c r="C358">
        <v>1</v>
      </c>
      <c r="D358">
        <v>0</v>
      </c>
      <c r="E358">
        <v>11634.63</v>
      </c>
      <c r="F358">
        <v>11634.63</v>
      </c>
      <c r="G358">
        <v>0</v>
      </c>
    </row>
    <row r="359" spans="1:7" x14ac:dyDescent="0.25">
      <c r="A359" t="s">
        <v>6</v>
      </c>
      <c r="B359" t="s">
        <v>364</v>
      </c>
      <c r="C359">
        <v>1</v>
      </c>
      <c r="D359">
        <v>0</v>
      </c>
      <c r="E359">
        <v>426</v>
      </c>
      <c r="F359">
        <v>0</v>
      </c>
      <c r="G359">
        <v>0</v>
      </c>
    </row>
    <row r="360" spans="1:7" x14ac:dyDescent="0.25">
      <c r="A360" t="s">
        <v>6</v>
      </c>
      <c r="B360" t="s">
        <v>365</v>
      </c>
      <c r="C360">
        <v>1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t="s">
        <v>6</v>
      </c>
      <c r="B361" t="s">
        <v>366</v>
      </c>
      <c r="C361">
        <v>1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t="s">
        <v>6</v>
      </c>
      <c r="B362" t="s">
        <v>367</v>
      </c>
      <c r="C362">
        <v>1</v>
      </c>
      <c r="D362">
        <v>0</v>
      </c>
      <c r="E362">
        <v>4396.72</v>
      </c>
      <c r="F362">
        <v>4396.72</v>
      </c>
      <c r="G362">
        <v>0</v>
      </c>
    </row>
    <row r="363" spans="1:7" x14ac:dyDescent="0.25">
      <c r="A363" t="s">
        <v>6</v>
      </c>
      <c r="B363" t="s">
        <v>368</v>
      </c>
      <c r="C363">
        <v>1</v>
      </c>
      <c r="D363">
        <v>0</v>
      </c>
      <c r="E363">
        <v>2479.36</v>
      </c>
      <c r="F363">
        <v>0</v>
      </c>
      <c r="G363">
        <v>0</v>
      </c>
    </row>
    <row r="364" spans="1:7" x14ac:dyDescent="0.25">
      <c r="A364" t="s">
        <v>6</v>
      </c>
      <c r="B364" t="s">
        <v>369</v>
      </c>
      <c r="C364">
        <v>11550</v>
      </c>
      <c r="D364">
        <v>9240</v>
      </c>
      <c r="E364">
        <v>504.98</v>
      </c>
      <c r="F364">
        <v>9240</v>
      </c>
      <c r="G364">
        <v>0</v>
      </c>
    </row>
    <row r="365" spans="1:7" x14ac:dyDescent="0.25">
      <c r="A365" t="s">
        <v>6</v>
      </c>
      <c r="B365" t="s">
        <v>370</v>
      </c>
      <c r="C365">
        <v>9650</v>
      </c>
      <c r="D365">
        <v>7720</v>
      </c>
      <c r="E365">
        <v>772.25</v>
      </c>
      <c r="F365">
        <v>7720</v>
      </c>
      <c r="G3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27D-8A4D-4EE4-B126-B1C4D7E0EEC2}">
  <dimension ref="A1:C364"/>
  <sheetViews>
    <sheetView topLeftCell="A349" workbookViewId="0">
      <selection activeCell="C364" sqref="C364"/>
    </sheetView>
  </sheetViews>
  <sheetFormatPr defaultRowHeight="15" x14ac:dyDescent="0.25"/>
  <sheetData>
    <row r="1" spans="1:3" x14ac:dyDescent="0.25">
      <c r="A1" s="2" t="s">
        <v>169</v>
      </c>
      <c r="B1" t="str">
        <f>_xlfn.CONCAT("'"&amp;A1&amp;"',")</f>
        <v>'2128153',</v>
      </c>
      <c r="C1" t="str">
        <f>_xlfn.CONCAT(B1)</f>
        <v>'2128153',</v>
      </c>
    </row>
    <row r="2" spans="1:3" x14ac:dyDescent="0.25">
      <c r="A2" s="2" t="s">
        <v>75</v>
      </c>
      <c r="B2" t="str">
        <f t="shared" ref="B2:B65" si="0">_xlfn.CONCAT("'"&amp;A2&amp;"',")</f>
        <v>'2084853',</v>
      </c>
      <c r="C2" t="str">
        <f>_xlfn.CONCAT(C1,B2)</f>
        <v>'2128153','2084853',</v>
      </c>
    </row>
    <row r="3" spans="1:3" x14ac:dyDescent="0.25">
      <c r="A3" s="4" t="s">
        <v>53</v>
      </c>
      <c r="B3" t="str">
        <f t="shared" si="0"/>
        <v>'2026722',</v>
      </c>
      <c r="C3" t="str">
        <f t="shared" ref="C3:C66" si="1">_xlfn.CONCAT(C2,B3)</f>
        <v>'2128153','2084853','2026722',</v>
      </c>
    </row>
    <row r="4" spans="1:3" x14ac:dyDescent="0.25">
      <c r="A4" s="2" t="s">
        <v>45</v>
      </c>
      <c r="B4" t="str">
        <f t="shared" si="0"/>
        <v>'2026273',</v>
      </c>
      <c r="C4" t="str">
        <f t="shared" si="1"/>
        <v>'2128153','2084853','2026722','2026273',</v>
      </c>
    </row>
    <row r="5" spans="1:3" x14ac:dyDescent="0.25">
      <c r="A5" s="2" t="s">
        <v>224</v>
      </c>
      <c r="B5" t="str">
        <f t="shared" si="0"/>
        <v>'22221186',</v>
      </c>
      <c r="C5" t="str">
        <f t="shared" si="1"/>
        <v>'2128153','2084853','2026722','2026273','22221186',</v>
      </c>
    </row>
    <row r="6" spans="1:3" x14ac:dyDescent="0.25">
      <c r="A6" s="4" t="s">
        <v>156</v>
      </c>
      <c r="B6" t="str">
        <f t="shared" si="0"/>
        <v>'2127593',</v>
      </c>
      <c r="C6" t="str">
        <f t="shared" si="1"/>
        <v>'2128153','2084853','2026722','2026273','22221186','2127593',</v>
      </c>
    </row>
    <row r="7" spans="1:3" x14ac:dyDescent="0.25">
      <c r="A7" s="2" t="s">
        <v>90</v>
      </c>
      <c r="B7" t="str">
        <f t="shared" si="0"/>
        <v>'2087311',</v>
      </c>
      <c r="C7" t="str">
        <f t="shared" si="1"/>
        <v>'2128153','2084853','2026722','2026273','22221186','2127593','2087311',</v>
      </c>
    </row>
    <row r="8" spans="1:3" x14ac:dyDescent="0.25">
      <c r="A8" s="4" t="s">
        <v>153</v>
      </c>
      <c r="B8" t="str">
        <f t="shared" si="0"/>
        <v>'2127530',</v>
      </c>
      <c r="C8" t="str">
        <f t="shared" si="1"/>
        <v>'2128153','2084853','2026722','2026273','22221186','2127593','2087311','2127530',</v>
      </c>
    </row>
    <row r="9" spans="1:3" x14ac:dyDescent="0.25">
      <c r="A9" s="4" t="s">
        <v>49</v>
      </c>
      <c r="B9" t="str">
        <f t="shared" si="0"/>
        <v>'2026533',</v>
      </c>
      <c r="C9" t="str">
        <f t="shared" si="1"/>
        <v>'2128153','2084853','2026722','2026273','22221186','2127593','2087311','2127530','2026533',</v>
      </c>
    </row>
    <row r="10" spans="1:3" x14ac:dyDescent="0.25">
      <c r="A10" s="2" t="s">
        <v>14</v>
      </c>
      <c r="B10" t="str">
        <f t="shared" si="0"/>
        <v>'1924394',</v>
      </c>
      <c r="C10" t="str">
        <f t="shared" si="1"/>
        <v>'2128153','2084853','2026722','2026273','22221186','2127593','2087311','2127530','2026533','1924394',</v>
      </c>
    </row>
    <row r="11" spans="1:3" x14ac:dyDescent="0.25">
      <c r="A11" s="4" t="s">
        <v>187</v>
      </c>
      <c r="B11" t="str">
        <f t="shared" si="0"/>
        <v>'21819693',</v>
      </c>
      <c r="C11" t="str">
        <f t="shared" si="1"/>
        <v>'2128153','2084853','2026722','2026273','22221186','2127593','2087311','2127530','2026533','1924394','21819693',</v>
      </c>
    </row>
    <row r="12" spans="1:3" x14ac:dyDescent="0.25">
      <c r="A12" s="2" t="s">
        <v>77</v>
      </c>
      <c r="B12" t="str">
        <f t="shared" si="0"/>
        <v>'2085997',</v>
      </c>
      <c r="C12" t="str">
        <f t="shared" si="1"/>
        <v>'2128153','2084853','2026722','2026273','22221186','2127593','2087311','2127530','2026533','1924394','21819693','2085997',</v>
      </c>
    </row>
    <row r="13" spans="1:3" x14ac:dyDescent="0.25">
      <c r="A13" s="4" t="s">
        <v>16</v>
      </c>
      <c r="B13" t="str">
        <f t="shared" si="0"/>
        <v>'1924508',</v>
      </c>
      <c r="C13" t="str">
        <f t="shared" si="1"/>
        <v>'2128153','2084853','2026722','2026273','22221186','2127593','2087311','2127530','2026533','1924394','21819693','2085997','1924508',</v>
      </c>
    </row>
    <row r="14" spans="1:3" x14ac:dyDescent="0.25">
      <c r="A14" s="2" t="s">
        <v>30</v>
      </c>
      <c r="B14" t="str">
        <f t="shared" si="0"/>
        <v>'2024949',</v>
      </c>
      <c r="C14" t="str">
        <f t="shared" si="1"/>
        <v>'2128153','2084853','2026722','2026273','22221186','2127593','2087311','2127530','2026533','1924394','21819693','2085997','1924508','2024949',</v>
      </c>
    </row>
    <row r="15" spans="1:3" x14ac:dyDescent="0.25">
      <c r="A15" s="2" t="s">
        <v>26</v>
      </c>
      <c r="B15" t="str">
        <f t="shared" si="0"/>
        <v>'1984681',</v>
      </c>
      <c r="C15" t="str">
        <f t="shared" si="1"/>
        <v>'2128153','2084853','2026722','2026273','22221186','2127593','2087311','2127530','2026533','1924394','21819693','2085997','1924508','2024949','1984681',</v>
      </c>
    </row>
    <row r="16" spans="1:3" x14ac:dyDescent="0.25">
      <c r="A16" s="4" t="s">
        <v>188</v>
      </c>
      <c r="B16" t="str">
        <f t="shared" si="0"/>
        <v>'2187422',</v>
      </c>
      <c r="C16" t="str">
        <f t="shared" si="1"/>
        <v>'2128153','2084853','2026722','2026273','22221186','2127593','2087311','2127530','2026533','1924394','21819693','2085997','1924508','2024949','1984681','2187422',</v>
      </c>
    </row>
    <row r="17" spans="1:3" x14ac:dyDescent="0.25">
      <c r="A17" s="4" t="s">
        <v>266</v>
      </c>
      <c r="B17" t="str">
        <f t="shared" si="0"/>
        <v>'22222709',</v>
      </c>
      <c r="C17" t="str">
        <f t="shared" si="1"/>
        <v>'2128153','2084853','2026722','2026273','22221186','2127593','2087311','2127530','2026533','1924394','21819693','2085997','1924508','2024949','1984681','2187422','22222709',</v>
      </c>
    </row>
    <row r="18" spans="1:3" x14ac:dyDescent="0.25">
      <c r="A18" s="2" t="s">
        <v>15</v>
      </c>
      <c r="B18" t="str">
        <f t="shared" si="0"/>
        <v>'1924414',</v>
      </c>
      <c r="C18" t="str">
        <f t="shared" si="1"/>
        <v>'2128153','2084853','2026722','2026273','22221186','2127593','2087311','2127530','2026533','1924394','21819693','2085997','1924508','2024949','1984681','2187422','22222709','1924414',</v>
      </c>
    </row>
    <row r="19" spans="1:3" x14ac:dyDescent="0.25">
      <c r="A19" s="2" t="s">
        <v>182</v>
      </c>
      <c r="B19" t="str">
        <f t="shared" si="0"/>
        <v>'21817869',</v>
      </c>
      <c r="C19" t="str">
        <f t="shared" si="1"/>
        <v>'2128153','2084853','2026722','2026273','22221186','2127593','2087311','2127530','2026533','1924394','21819693','2085997','1924508','2024949','1984681','2187422','22222709','1924414','21817869',</v>
      </c>
    </row>
    <row r="20" spans="1:3" x14ac:dyDescent="0.25">
      <c r="A20" s="4" t="s">
        <v>195</v>
      </c>
      <c r="B20" t="str">
        <f t="shared" si="0"/>
        <v>'2188156',</v>
      </c>
      <c r="C20" t="str">
        <f t="shared" si="1"/>
        <v>'2128153','2084853','2026722','2026273','22221186','2127593','2087311','2127530','2026533','1924394','21819693','2085997','1924508','2024949','1984681','2187422','22222709','1924414','21817869','2188156',</v>
      </c>
    </row>
    <row r="21" spans="1:3" x14ac:dyDescent="0.25">
      <c r="A21" s="2" t="s">
        <v>89</v>
      </c>
      <c r="B21" t="str">
        <f t="shared" si="0"/>
        <v>'2087308',</v>
      </c>
      <c r="C21" t="str">
        <f t="shared" si="1"/>
        <v>'2128153','2084853','2026722','2026273','22221186','2127593','2087311','2127530','2026533','1924394','21819693','2085997','1924508','2024949','1984681','2187422','22222709','1924414','21817869','2188156','2087308',</v>
      </c>
    </row>
    <row r="22" spans="1:3" x14ac:dyDescent="0.25">
      <c r="A22" s="4" t="s">
        <v>157</v>
      </c>
      <c r="B22" t="str">
        <f t="shared" si="0"/>
        <v>'2127597',</v>
      </c>
      <c r="C22" t="str">
        <f t="shared" si="1"/>
        <v>'2128153','2084853','2026722','2026273','22221186','2127593','2087311','2127530','2026533','1924394','21819693','2085997','1924508','2024949','1984681','2187422','22222709','1924414','21817869','2188156','2087308','2127597',</v>
      </c>
    </row>
    <row r="23" spans="1:3" x14ac:dyDescent="0.25">
      <c r="A23" s="4" t="s">
        <v>78</v>
      </c>
      <c r="B23" t="str">
        <f t="shared" si="0"/>
        <v>'2085999',</v>
      </c>
      <c r="C2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</v>
      </c>
    </row>
    <row r="24" spans="1:3" x14ac:dyDescent="0.25">
      <c r="A24" s="4" t="s">
        <v>196</v>
      </c>
      <c r="B24" t="str">
        <f t="shared" si="0"/>
        <v>'2188416',</v>
      </c>
      <c r="C2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</v>
      </c>
    </row>
    <row r="25" spans="1:3" x14ac:dyDescent="0.25">
      <c r="A25" s="4" t="s">
        <v>338</v>
      </c>
      <c r="B25" t="str">
        <f t="shared" si="0"/>
        <v>'22821406',</v>
      </c>
      <c r="C2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</v>
      </c>
    </row>
    <row r="26" spans="1:3" x14ac:dyDescent="0.25">
      <c r="A26" s="2" t="s">
        <v>74</v>
      </c>
      <c r="B26" t="str">
        <f t="shared" si="0"/>
        <v>'2084802',</v>
      </c>
      <c r="C2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</v>
      </c>
    </row>
    <row r="27" spans="1:3" x14ac:dyDescent="0.25">
      <c r="A27" s="4" t="s">
        <v>352</v>
      </c>
      <c r="B27" t="str">
        <f t="shared" si="0"/>
        <v>'22824905',</v>
      </c>
      <c r="C2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</v>
      </c>
    </row>
    <row r="28" spans="1:3" x14ac:dyDescent="0.25">
      <c r="A28" s="2" t="s">
        <v>192</v>
      </c>
      <c r="B28" t="str">
        <f t="shared" si="0"/>
        <v>'2187766',</v>
      </c>
      <c r="C2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</v>
      </c>
    </row>
    <row r="29" spans="1:3" x14ac:dyDescent="0.25">
      <c r="A29" s="2" t="s">
        <v>179</v>
      </c>
      <c r="B29" t="str">
        <f t="shared" si="0"/>
        <v>'21417319',</v>
      </c>
      <c r="C2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</v>
      </c>
    </row>
    <row r="30" spans="1:3" x14ac:dyDescent="0.25">
      <c r="A30" s="4" t="s">
        <v>34</v>
      </c>
      <c r="B30" t="str">
        <f t="shared" si="0"/>
        <v>'2025231',</v>
      </c>
      <c r="C3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</v>
      </c>
    </row>
    <row r="31" spans="1:3" x14ac:dyDescent="0.25">
      <c r="A31" s="4" t="s">
        <v>93</v>
      </c>
      <c r="B31" t="str">
        <f t="shared" si="0"/>
        <v>'2087392',</v>
      </c>
      <c r="C3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</v>
      </c>
    </row>
    <row r="32" spans="1:3" x14ac:dyDescent="0.25">
      <c r="A32" s="4" t="s">
        <v>92</v>
      </c>
      <c r="B32" t="str">
        <f t="shared" si="0"/>
        <v>'2087351',</v>
      </c>
      <c r="C3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</v>
      </c>
    </row>
    <row r="33" spans="1:3" x14ac:dyDescent="0.25">
      <c r="A33" s="2" t="s">
        <v>88</v>
      </c>
      <c r="B33" t="str">
        <f t="shared" si="0"/>
        <v>'2087293',</v>
      </c>
      <c r="C3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</v>
      </c>
    </row>
    <row r="34" spans="1:3" x14ac:dyDescent="0.25">
      <c r="A34" s="4" t="s">
        <v>24</v>
      </c>
      <c r="B34" t="str">
        <f t="shared" si="0"/>
        <v>'1984638',</v>
      </c>
      <c r="C3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</v>
      </c>
    </row>
    <row r="35" spans="1:3" x14ac:dyDescent="0.25">
      <c r="A35" s="4" t="s">
        <v>298</v>
      </c>
      <c r="B35" t="str">
        <f t="shared" si="0"/>
        <v>'22224481',</v>
      </c>
      <c r="C3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</v>
      </c>
    </row>
    <row r="36" spans="1:3" x14ac:dyDescent="0.25">
      <c r="A36" s="2" t="s">
        <v>105</v>
      </c>
      <c r="B36" t="str">
        <f t="shared" si="0"/>
        <v>'21218428',</v>
      </c>
      <c r="C3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</v>
      </c>
    </row>
    <row r="37" spans="1:3" x14ac:dyDescent="0.25">
      <c r="A37" s="2" t="s">
        <v>173</v>
      </c>
      <c r="B37" t="str">
        <f t="shared" si="0"/>
        <v>'2128188',</v>
      </c>
      <c r="C3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</v>
      </c>
    </row>
    <row r="38" spans="1:3" x14ac:dyDescent="0.25">
      <c r="A38" s="4" t="s">
        <v>189</v>
      </c>
      <c r="B38" t="str">
        <f t="shared" si="0"/>
        <v>'2187429',</v>
      </c>
      <c r="C3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</v>
      </c>
    </row>
    <row r="39" spans="1:3" x14ac:dyDescent="0.25">
      <c r="A39" s="2" t="s">
        <v>163</v>
      </c>
      <c r="B39" t="str">
        <f t="shared" si="0"/>
        <v>'2127903',</v>
      </c>
      <c r="C3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</v>
      </c>
    </row>
    <row r="40" spans="1:3" x14ac:dyDescent="0.25">
      <c r="A40" s="2" t="s">
        <v>71</v>
      </c>
      <c r="B40" t="str">
        <f t="shared" si="0"/>
        <v>'2045998',</v>
      </c>
      <c r="C4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</v>
      </c>
    </row>
    <row r="41" spans="1:3" x14ac:dyDescent="0.25">
      <c r="A41" s="4" t="s">
        <v>29</v>
      </c>
      <c r="B41" t="str">
        <f t="shared" si="0"/>
        <v>'1984697',</v>
      </c>
      <c r="C4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</v>
      </c>
    </row>
    <row r="42" spans="1:3" x14ac:dyDescent="0.25">
      <c r="A42" s="2" t="s">
        <v>87</v>
      </c>
      <c r="B42" t="str">
        <f t="shared" si="0"/>
        <v>'2087291',</v>
      </c>
      <c r="C4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</v>
      </c>
    </row>
    <row r="43" spans="1:3" x14ac:dyDescent="0.25">
      <c r="A43" s="2" t="s">
        <v>91</v>
      </c>
      <c r="B43" t="str">
        <f t="shared" si="0"/>
        <v>'2087320',</v>
      </c>
      <c r="C4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</v>
      </c>
    </row>
    <row r="44" spans="1:3" x14ac:dyDescent="0.25">
      <c r="A44" s="4" t="s">
        <v>351</v>
      </c>
      <c r="B44" t="str">
        <f t="shared" si="0"/>
        <v>'22824777',</v>
      </c>
      <c r="C4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</v>
      </c>
    </row>
    <row r="45" spans="1:3" x14ac:dyDescent="0.25">
      <c r="A45" s="2" t="s">
        <v>48</v>
      </c>
      <c r="B45" t="str">
        <f t="shared" si="0"/>
        <v>'2026328',</v>
      </c>
      <c r="C4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</v>
      </c>
    </row>
    <row r="46" spans="1:3" x14ac:dyDescent="0.25">
      <c r="A46" s="4" t="s">
        <v>254</v>
      </c>
      <c r="B46" t="str">
        <f t="shared" si="0"/>
        <v>'22222325',</v>
      </c>
      <c r="C4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</v>
      </c>
    </row>
    <row r="47" spans="1:3" x14ac:dyDescent="0.25">
      <c r="A47" s="2" t="s">
        <v>61</v>
      </c>
      <c r="B47" t="str">
        <f t="shared" si="0"/>
        <v>'2027096',</v>
      </c>
      <c r="C4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</v>
      </c>
    </row>
    <row r="48" spans="1:3" x14ac:dyDescent="0.25">
      <c r="A48" s="2" t="s">
        <v>172</v>
      </c>
      <c r="B48" t="str">
        <f t="shared" si="0"/>
        <v>'2128166',</v>
      </c>
      <c r="C4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</v>
      </c>
    </row>
    <row r="49" spans="1:3" x14ac:dyDescent="0.25">
      <c r="A49" s="4" t="s">
        <v>228</v>
      </c>
      <c r="B49" t="str">
        <f t="shared" si="0"/>
        <v>'22221256',</v>
      </c>
      <c r="C4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</v>
      </c>
    </row>
    <row r="50" spans="1:3" x14ac:dyDescent="0.25">
      <c r="A50" s="2" t="s">
        <v>50</v>
      </c>
      <c r="B50" t="str">
        <f t="shared" si="0"/>
        <v>'2026668',</v>
      </c>
      <c r="C5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</v>
      </c>
    </row>
    <row r="51" spans="1:3" x14ac:dyDescent="0.25">
      <c r="A51" s="2" t="s">
        <v>165</v>
      </c>
      <c r="B51" t="str">
        <f t="shared" si="0"/>
        <v>'2128015',</v>
      </c>
      <c r="C5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</v>
      </c>
    </row>
    <row r="52" spans="1:3" x14ac:dyDescent="0.25">
      <c r="A52" s="2" t="s">
        <v>102</v>
      </c>
      <c r="B52" t="str">
        <f t="shared" si="0"/>
        <v>'21218225',</v>
      </c>
      <c r="C5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</v>
      </c>
    </row>
    <row r="53" spans="1:3" x14ac:dyDescent="0.25">
      <c r="A53" s="2" t="s">
        <v>181</v>
      </c>
      <c r="B53" t="str">
        <f t="shared" si="0"/>
        <v>'2147614',</v>
      </c>
      <c r="C5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</v>
      </c>
    </row>
    <row r="54" spans="1:3" x14ac:dyDescent="0.25">
      <c r="A54" s="2" t="s">
        <v>60</v>
      </c>
      <c r="B54" t="str">
        <f t="shared" si="0"/>
        <v>'2027054',</v>
      </c>
      <c r="C5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</v>
      </c>
    </row>
    <row r="55" spans="1:3" x14ac:dyDescent="0.25">
      <c r="A55" s="2" t="s">
        <v>101</v>
      </c>
      <c r="B55" t="str">
        <f t="shared" si="0"/>
        <v>'21218224',</v>
      </c>
      <c r="C5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</v>
      </c>
    </row>
    <row r="56" spans="1:3" x14ac:dyDescent="0.25">
      <c r="A56" s="2" t="s">
        <v>121</v>
      </c>
      <c r="B56" t="str">
        <f t="shared" si="0"/>
        <v>'21219305',</v>
      </c>
      <c r="C5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</v>
      </c>
    </row>
    <row r="57" spans="1:3" x14ac:dyDescent="0.25">
      <c r="A57" s="4" t="s">
        <v>25</v>
      </c>
      <c r="B57" t="str">
        <f t="shared" si="0"/>
        <v>'1984676',</v>
      </c>
      <c r="C5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</v>
      </c>
    </row>
    <row r="58" spans="1:3" x14ac:dyDescent="0.25">
      <c r="A58" s="2" t="s">
        <v>230</v>
      </c>
      <c r="B58" t="str">
        <f t="shared" si="0"/>
        <v>'22221336',</v>
      </c>
      <c r="C5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</v>
      </c>
    </row>
    <row r="59" spans="1:3" x14ac:dyDescent="0.25">
      <c r="A59" s="4" t="s">
        <v>162</v>
      </c>
      <c r="B59" t="str">
        <f t="shared" si="0"/>
        <v>'2127847',</v>
      </c>
      <c r="C5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</v>
      </c>
    </row>
    <row r="60" spans="1:3" x14ac:dyDescent="0.25">
      <c r="A60" s="2" t="s">
        <v>40</v>
      </c>
      <c r="B60" t="str">
        <f t="shared" si="0"/>
        <v>'2026067',</v>
      </c>
      <c r="C6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</v>
      </c>
    </row>
    <row r="61" spans="1:3" x14ac:dyDescent="0.25">
      <c r="A61" s="2" t="s">
        <v>59</v>
      </c>
      <c r="B61" t="str">
        <f t="shared" si="0"/>
        <v>'2027053',</v>
      </c>
      <c r="C6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</v>
      </c>
    </row>
    <row r="62" spans="1:3" x14ac:dyDescent="0.25">
      <c r="A62" s="2" t="s">
        <v>166</v>
      </c>
      <c r="B62" t="str">
        <f t="shared" si="0"/>
        <v>'2128115',</v>
      </c>
      <c r="C6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</v>
      </c>
    </row>
    <row r="63" spans="1:3" x14ac:dyDescent="0.25">
      <c r="A63" s="2" t="s">
        <v>143</v>
      </c>
      <c r="B63" t="str">
        <f t="shared" si="0"/>
        <v>'21219990',</v>
      </c>
      <c r="C6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</v>
      </c>
    </row>
    <row r="64" spans="1:3" x14ac:dyDescent="0.25">
      <c r="A64" s="2" t="s">
        <v>106</v>
      </c>
      <c r="B64" t="str">
        <f t="shared" si="0"/>
        <v>'21218432',</v>
      </c>
      <c r="C6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</v>
      </c>
    </row>
    <row r="65" spans="1:3" x14ac:dyDescent="0.25">
      <c r="A65" s="2" t="s">
        <v>47</v>
      </c>
      <c r="B65" t="str">
        <f t="shared" si="0"/>
        <v>'2026327',</v>
      </c>
      <c r="C6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</v>
      </c>
    </row>
    <row r="66" spans="1:3" x14ac:dyDescent="0.25">
      <c r="A66" s="4" t="s">
        <v>252</v>
      </c>
      <c r="B66" t="str">
        <f t="shared" ref="B66:B129" si="2">_xlfn.CONCAT("'"&amp;A66&amp;"',")</f>
        <v>'22222241',</v>
      </c>
      <c r="C6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</v>
      </c>
    </row>
    <row r="67" spans="1:3" x14ac:dyDescent="0.25">
      <c r="A67" s="4" t="s">
        <v>300</v>
      </c>
      <c r="B67" t="str">
        <f t="shared" si="2"/>
        <v>'22224594',</v>
      </c>
      <c r="C67" t="str">
        <f t="shared" ref="C67:C130" si="3">_xlfn.CONCAT(C66,B67)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</v>
      </c>
    </row>
    <row r="68" spans="1:3" x14ac:dyDescent="0.25">
      <c r="A68" s="2" t="s">
        <v>174</v>
      </c>
      <c r="B68" t="str">
        <f t="shared" si="2"/>
        <v>'2128195',</v>
      </c>
      <c r="C6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</v>
      </c>
    </row>
    <row r="69" spans="1:3" x14ac:dyDescent="0.25">
      <c r="A69" s="2" t="s">
        <v>124</v>
      </c>
      <c r="B69" t="str">
        <f t="shared" si="2"/>
        <v>'21219482',</v>
      </c>
      <c r="C6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</v>
      </c>
    </row>
    <row r="70" spans="1:3" x14ac:dyDescent="0.25">
      <c r="A70" s="4" t="s">
        <v>309</v>
      </c>
      <c r="B70" t="str">
        <f t="shared" si="2"/>
        <v>'22224737',</v>
      </c>
      <c r="C7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</v>
      </c>
    </row>
    <row r="71" spans="1:3" x14ac:dyDescent="0.25">
      <c r="A71" s="2" t="s">
        <v>51</v>
      </c>
      <c r="B71" t="str">
        <f t="shared" si="2"/>
        <v>'2026713',</v>
      </c>
      <c r="C7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</v>
      </c>
    </row>
    <row r="72" spans="1:3" x14ac:dyDescent="0.25">
      <c r="A72" s="2" t="s">
        <v>177</v>
      </c>
      <c r="B72" t="str">
        <f t="shared" si="2"/>
        <v>'2128239',</v>
      </c>
      <c r="C7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</v>
      </c>
    </row>
    <row r="73" spans="1:3" x14ac:dyDescent="0.25">
      <c r="A73" s="2" t="s">
        <v>186</v>
      </c>
      <c r="B73" t="str">
        <f t="shared" si="2"/>
        <v>'21818861',</v>
      </c>
      <c r="C7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</v>
      </c>
    </row>
    <row r="74" spans="1:3" x14ac:dyDescent="0.25">
      <c r="A74" s="2" t="s">
        <v>193</v>
      </c>
      <c r="B74" t="str">
        <f t="shared" si="2"/>
        <v>'2187790',</v>
      </c>
      <c r="C7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</v>
      </c>
    </row>
    <row r="75" spans="1:3" x14ac:dyDescent="0.25">
      <c r="A75" s="2" t="s">
        <v>171</v>
      </c>
      <c r="B75" t="str">
        <f t="shared" si="2"/>
        <v>'2128164',</v>
      </c>
      <c r="C7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</v>
      </c>
    </row>
    <row r="76" spans="1:3" x14ac:dyDescent="0.25">
      <c r="A76" s="2" t="s">
        <v>271</v>
      </c>
      <c r="B76" t="str">
        <f t="shared" si="2"/>
        <v>'22222849',</v>
      </c>
      <c r="C7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</v>
      </c>
    </row>
    <row r="77" spans="1:3" x14ac:dyDescent="0.25">
      <c r="A77" s="2" t="s">
        <v>52</v>
      </c>
      <c r="B77" t="str">
        <f t="shared" si="2"/>
        <v>'2026719',</v>
      </c>
      <c r="C7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</v>
      </c>
    </row>
    <row r="78" spans="1:3" x14ac:dyDescent="0.25">
      <c r="A78" s="4" t="s">
        <v>257</v>
      </c>
      <c r="B78" t="str">
        <f t="shared" si="2"/>
        <v>'22222405',</v>
      </c>
      <c r="C7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</v>
      </c>
    </row>
    <row r="79" spans="1:3" x14ac:dyDescent="0.25">
      <c r="A79" s="2" t="s">
        <v>96</v>
      </c>
      <c r="B79" t="str">
        <f t="shared" si="2"/>
        <v>'21217250',</v>
      </c>
      <c r="C7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</v>
      </c>
    </row>
    <row r="80" spans="1:3" x14ac:dyDescent="0.25">
      <c r="A80" s="4" t="s">
        <v>32</v>
      </c>
      <c r="B80" t="str">
        <f t="shared" si="2"/>
        <v>'2025185',</v>
      </c>
      <c r="C8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</v>
      </c>
    </row>
    <row r="81" spans="1:3" x14ac:dyDescent="0.25">
      <c r="A81" s="2" t="s">
        <v>86</v>
      </c>
      <c r="B81" t="str">
        <f t="shared" si="2"/>
        <v>'2087242',</v>
      </c>
      <c r="C8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</v>
      </c>
    </row>
    <row r="82" spans="1:3" x14ac:dyDescent="0.25">
      <c r="A82" s="2" t="s">
        <v>198</v>
      </c>
      <c r="B82" t="str">
        <f t="shared" si="2"/>
        <v>'22220302',</v>
      </c>
      <c r="C8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</v>
      </c>
    </row>
    <row r="83" spans="1:3" x14ac:dyDescent="0.25">
      <c r="A83" s="4" t="s">
        <v>79</v>
      </c>
      <c r="B83" t="str">
        <f t="shared" si="2"/>
        <v>'2086000',</v>
      </c>
      <c r="C8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</v>
      </c>
    </row>
    <row r="84" spans="1:3" x14ac:dyDescent="0.25">
      <c r="A84" s="4" t="s">
        <v>337</v>
      </c>
      <c r="B84" t="str">
        <f t="shared" si="2"/>
        <v>'22821371',</v>
      </c>
      <c r="C8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</v>
      </c>
    </row>
    <row r="85" spans="1:3" x14ac:dyDescent="0.25">
      <c r="A85" s="2" t="s">
        <v>133</v>
      </c>
      <c r="B85" t="str">
        <f t="shared" si="2"/>
        <v>'21219733',</v>
      </c>
      <c r="C8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</v>
      </c>
    </row>
    <row r="86" spans="1:3" x14ac:dyDescent="0.25">
      <c r="A86" s="2" t="s">
        <v>185</v>
      </c>
      <c r="B86" t="str">
        <f t="shared" si="2"/>
        <v>'21818418',</v>
      </c>
      <c r="C8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</v>
      </c>
    </row>
    <row r="87" spans="1:3" x14ac:dyDescent="0.25">
      <c r="A87" s="4" t="s">
        <v>200</v>
      </c>
      <c r="B87" t="str">
        <f t="shared" si="2"/>
        <v>'22220322',</v>
      </c>
      <c r="C8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</v>
      </c>
    </row>
    <row r="88" spans="1:3" x14ac:dyDescent="0.25">
      <c r="A88" s="2" t="s">
        <v>112</v>
      </c>
      <c r="B88" t="str">
        <f t="shared" si="2"/>
        <v>'21218866',</v>
      </c>
      <c r="C8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</v>
      </c>
    </row>
    <row r="89" spans="1:3" x14ac:dyDescent="0.25">
      <c r="A89" s="2" t="s">
        <v>69</v>
      </c>
      <c r="B89" t="str">
        <f t="shared" si="2"/>
        <v>'2045819',</v>
      </c>
      <c r="C8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</v>
      </c>
    </row>
    <row r="90" spans="1:3" x14ac:dyDescent="0.25">
      <c r="A90" s="4" t="s">
        <v>131</v>
      </c>
      <c r="B90" t="str">
        <f t="shared" si="2"/>
        <v>'21219710',</v>
      </c>
      <c r="C9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</v>
      </c>
    </row>
    <row r="91" spans="1:3" x14ac:dyDescent="0.25">
      <c r="A91" s="4" t="s">
        <v>316</v>
      </c>
      <c r="B91" t="str">
        <f t="shared" si="2"/>
        <v>'22225007',</v>
      </c>
      <c r="C9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</v>
      </c>
    </row>
    <row r="92" spans="1:3" x14ac:dyDescent="0.25">
      <c r="A92" s="4" t="s">
        <v>299</v>
      </c>
      <c r="B92" t="str">
        <f t="shared" si="2"/>
        <v>'22224579',</v>
      </c>
      <c r="C9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</v>
      </c>
    </row>
    <row r="93" spans="1:3" x14ac:dyDescent="0.25">
      <c r="A93" s="4" t="s">
        <v>346</v>
      </c>
      <c r="B93" t="str">
        <f t="shared" si="2"/>
        <v>'22823326',</v>
      </c>
      <c r="C9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</v>
      </c>
    </row>
    <row r="94" spans="1:3" x14ac:dyDescent="0.25">
      <c r="A94" s="4" t="s">
        <v>335</v>
      </c>
      <c r="B94" t="str">
        <f t="shared" si="2"/>
        <v>'22820524',</v>
      </c>
      <c r="C9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</v>
      </c>
    </row>
    <row r="95" spans="1:3" x14ac:dyDescent="0.25">
      <c r="A95" s="4" t="s">
        <v>203</v>
      </c>
      <c r="B95" t="str">
        <f t="shared" si="2"/>
        <v>'22220357',</v>
      </c>
      <c r="C9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</v>
      </c>
    </row>
    <row r="96" spans="1:3" x14ac:dyDescent="0.25">
      <c r="A96" s="4" t="s">
        <v>175</v>
      </c>
      <c r="B96" t="str">
        <f t="shared" si="2"/>
        <v>'2128212',</v>
      </c>
      <c r="C9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</v>
      </c>
    </row>
    <row r="97" spans="1:3" x14ac:dyDescent="0.25">
      <c r="A97" s="2" t="s">
        <v>217</v>
      </c>
      <c r="B97" t="str">
        <f t="shared" si="2"/>
        <v>'22220954',</v>
      </c>
      <c r="C9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</v>
      </c>
    </row>
    <row r="98" spans="1:3" x14ac:dyDescent="0.25">
      <c r="A98" s="4" t="s">
        <v>118</v>
      </c>
      <c r="B98" t="str">
        <f t="shared" si="2"/>
        <v>'21219123',</v>
      </c>
      <c r="C9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</v>
      </c>
    </row>
    <row r="99" spans="1:3" x14ac:dyDescent="0.25">
      <c r="A99" s="2" t="s">
        <v>28</v>
      </c>
      <c r="B99" t="str">
        <f t="shared" si="2"/>
        <v>'1984693',</v>
      </c>
      <c r="C9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</v>
      </c>
    </row>
    <row r="100" spans="1:3" x14ac:dyDescent="0.25">
      <c r="A100" s="2" t="s">
        <v>97</v>
      </c>
      <c r="B100" t="str">
        <f t="shared" si="2"/>
        <v>'21217252',</v>
      </c>
      <c r="C10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</v>
      </c>
    </row>
    <row r="101" spans="1:3" x14ac:dyDescent="0.25">
      <c r="A101" s="2" t="s">
        <v>160</v>
      </c>
      <c r="B101" t="str">
        <f t="shared" si="2"/>
        <v>'2127679',</v>
      </c>
      <c r="C10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</v>
      </c>
    </row>
    <row r="102" spans="1:3" x14ac:dyDescent="0.25">
      <c r="A102" s="4" t="s">
        <v>68</v>
      </c>
      <c r="B102" t="str">
        <f t="shared" si="2"/>
        <v>'2027376',</v>
      </c>
      <c r="C10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</v>
      </c>
    </row>
    <row r="103" spans="1:3" x14ac:dyDescent="0.25">
      <c r="A103" s="2" t="s">
        <v>148</v>
      </c>
      <c r="B103" t="str">
        <f t="shared" si="2"/>
        <v>'21220164',</v>
      </c>
      <c r="C10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</v>
      </c>
    </row>
    <row r="104" spans="1:3" x14ac:dyDescent="0.25">
      <c r="A104" s="4" t="s">
        <v>46</v>
      </c>
      <c r="B104" t="str">
        <f t="shared" si="2"/>
        <v>'2026289',</v>
      </c>
      <c r="C10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</v>
      </c>
    </row>
    <row r="105" spans="1:3" x14ac:dyDescent="0.25">
      <c r="A105" s="4" t="s">
        <v>321</v>
      </c>
      <c r="B105" t="str">
        <f t="shared" si="2"/>
        <v>'22225027',</v>
      </c>
      <c r="C10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</v>
      </c>
    </row>
    <row r="106" spans="1:3" x14ac:dyDescent="0.25">
      <c r="A106" s="2" t="s">
        <v>117</v>
      </c>
      <c r="B106" t="str">
        <f t="shared" si="2"/>
        <v>'21219118',</v>
      </c>
      <c r="C10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</v>
      </c>
    </row>
    <row r="107" spans="1:3" x14ac:dyDescent="0.25">
      <c r="A107" s="4" t="s">
        <v>310</v>
      </c>
      <c r="B107" t="str">
        <f t="shared" si="2"/>
        <v>'22224739',</v>
      </c>
      <c r="C10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</v>
      </c>
    </row>
    <row r="108" spans="1:3" x14ac:dyDescent="0.25">
      <c r="A108" s="2" t="s">
        <v>150</v>
      </c>
      <c r="B108" t="str">
        <f t="shared" si="2"/>
        <v>'2127469',</v>
      </c>
      <c r="C10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</v>
      </c>
    </row>
    <row r="109" spans="1:3" x14ac:dyDescent="0.25">
      <c r="A109" s="2" t="s">
        <v>85</v>
      </c>
      <c r="B109" t="str">
        <f t="shared" si="2"/>
        <v>'2087218',</v>
      </c>
      <c r="C10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</v>
      </c>
    </row>
    <row r="110" spans="1:3" x14ac:dyDescent="0.25">
      <c r="A110" s="2" t="s">
        <v>147</v>
      </c>
      <c r="B110" t="str">
        <f t="shared" si="2"/>
        <v>'21220163',</v>
      </c>
      <c r="C11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</v>
      </c>
    </row>
    <row r="111" spans="1:3" x14ac:dyDescent="0.25">
      <c r="A111" s="4" t="s">
        <v>301</v>
      </c>
      <c r="B111" t="str">
        <f t="shared" si="2"/>
        <v>'22224596',</v>
      </c>
      <c r="C11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</v>
      </c>
    </row>
    <row r="112" spans="1:3" x14ac:dyDescent="0.25">
      <c r="A112" s="2" t="s">
        <v>120</v>
      </c>
      <c r="B112" t="str">
        <f t="shared" si="2"/>
        <v>'21219235',</v>
      </c>
      <c r="C11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</v>
      </c>
    </row>
    <row r="113" spans="1:3" x14ac:dyDescent="0.25">
      <c r="A113" s="2" t="s">
        <v>56</v>
      </c>
      <c r="B113" t="str">
        <f t="shared" si="2"/>
        <v>'2026781',</v>
      </c>
      <c r="C11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</v>
      </c>
    </row>
    <row r="114" spans="1:3" x14ac:dyDescent="0.25">
      <c r="A114" s="4" t="s">
        <v>122</v>
      </c>
      <c r="B114" t="str">
        <f t="shared" si="2"/>
        <v>'21219396',</v>
      </c>
      <c r="C11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</v>
      </c>
    </row>
    <row r="115" spans="1:3" x14ac:dyDescent="0.25">
      <c r="A115" s="4" t="s">
        <v>241</v>
      </c>
      <c r="B115" t="str">
        <f t="shared" si="2"/>
        <v>'22221830',</v>
      </c>
      <c r="C11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</v>
      </c>
    </row>
    <row r="116" spans="1:3" x14ac:dyDescent="0.25">
      <c r="A116" s="2" t="s">
        <v>164</v>
      </c>
      <c r="B116" t="str">
        <f t="shared" si="2"/>
        <v>'2127923',</v>
      </c>
      <c r="C11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</v>
      </c>
    </row>
    <row r="117" spans="1:3" x14ac:dyDescent="0.25">
      <c r="A117" s="4" t="s">
        <v>322</v>
      </c>
      <c r="B117" t="str">
        <f t="shared" si="2"/>
        <v>'22225055',</v>
      </c>
      <c r="C11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</v>
      </c>
    </row>
    <row r="118" spans="1:3" x14ac:dyDescent="0.25">
      <c r="A118" s="4" t="s">
        <v>246</v>
      </c>
      <c r="B118" t="str">
        <f t="shared" si="2"/>
        <v>'22221997',</v>
      </c>
      <c r="C11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</v>
      </c>
    </row>
    <row r="119" spans="1:3" x14ac:dyDescent="0.25">
      <c r="A119" s="2" t="s">
        <v>72</v>
      </c>
      <c r="B119" t="str">
        <f t="shared" si="2"/>
        <v>'2046773',</v>
      </c>
      <c r="C11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</v>
      </c>
    </row>
    <row r="120" spans="1:3" x14ac:dyDescent="0.25">
      <c r="A120" s="4" t="s">
        <v>11</v>
      </c>
      <c r="B120" t="str">
        <f t="shared" si="2"/>
        <v>'1923912',</v>
      </c>
      <c r="C12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</v>
      </c>
    </row>
    <row r="121" spans="1:3" x14ac:dyDescent="0.25">
      <c r="A121" s="4" t="s">
        <v>250</v>
      </c>
      <c r="B121" t="str">
        <f t="shared" si="2"/>
        <v>'22222195',</v>
      </c>
      <c r="C12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</v>
      </c>
    </row>
    <row r="122" spans="1:3" x14ac:dyDescent="0.25">
      <c r="A122" s="2" t="s">
        <v>37</v>
      </c>
      <c r="B122" t="str">
        <f t="shared" si="2"/>
        <v>'2025891',</v>
      </c>
      <c r="C12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</v>
      </c>
    </row>
    <row r="123" spans="1:3" x14ac:dyDescent="0.25">
      <c r="A123" s="4" t="s">
        <v>80</v>
      </c>
      <c r="B123" t="str">
        <f t="shared" si="2"/>
        <v>'2086036',</v>
      </c>
      <c r="C12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</v>
      </c>
    </row>
    <row r="124" spans="1:3" x14ac:dyDescent="0.25">
      <c r="A124" s="4" t="s">
        <v>146</v>
      </c>
      <c r="B124" t="str">
        <f t="shared" si="2"/>
        <v>'21220122',</v>
      </c>
      <c r="C12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</v>
      </c>
    </row>
    <row r="125" spans="1:3" x14ac:dyDescent="0.25">
      <c r="A125" s="2" t="s">
        <v>64</v>
      </c>
      <c r="B125" t="str">
        <f t="shared" si="2"/>
        <v>'2027241',</v>
      </c>
      <c r="C12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</v>
      </c>
    </row>
    <row r="126" spans="1:3" x14ac:dyDescent="0.25">
      <c r="A126" s="2" t="s">
        <v>287</v>
      </c>
      <c r="B126" t="str">
        <f t="shared" si="2"/>
        <v>'22223705',</v>
      </c>
      <c r="C12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</v>
      </c>
    </row>
    <row r="127" spans="1:3" x14ac:dyDescent="0.25">
      <c r="A127" s="4" t="s">
        <v>214</v>
      </c>
      <c r="B127" t="str">
        <f t="shared" si="2"/>
        <v>'22220593',</v>
      </c>
      <c r="C12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</v>
      </c>
    </row>
    <row r="128" spans="1:3" x14ac:dyDescent="0.25">
      <c r="A128" s="2" t="s">
        <v>70</v>
      </c>
      <c r="B128" t="str">
        <f t="shared" si="2"/>
        <v>'2045963',</v>
      </c>
      <c r="C12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</v>
      </c>
    </row>
    <row r="129" spans="1:3" x14ac:dyDescent="0.25">
      <c r="A129" s="4" t="s">
        <v>240</v>
      </c>
      <c r="B129" t="str">
        <f t="shared" si="2"/>
        <v>'22221829',</v>
      </c>
      <c r="C12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</v>
      </c>
    </row>
    <row r="130" spans="1:3" x14ac:dyDescent="0.25">
      <c r="A130" s="2" t="s">
        <v>76</v>
      </c>
      <c r="B130" t="str">
        <f t="shared" ref="B130:B193" si="4">_xlfn.CONCAT("'"&amp;A130&amp;"',")</f>
        <v>'2085033',</v>
      </c>
      <c r="C13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</v>
      </c>
    </row>
    <row r="131" spans="1:3" x14ac:dyDescent="0.25">
      <c r="A131" s="2" t="s">
        <v>158</v>
      </c>
      <c r="B131" t="str">
        <f t="shared" si="4"/>
        <v>'2127668',</v>
      </c>
      <c r="C131" t="str">
        <f t="shared" ref="C131:C194" si="5">_xlfn.CONCAT(C130,B131)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</v>
      </c>
    </row>
    <row r="132" spans="1:3" x14ac:dyDescent="0.25">
      <c r="A132" s="2" t="s">
        <v>114</v>
      </c>
      <c r="B132" t="str">
        <f t="shared" si="4"/>
        <v>'21219102',</v>
      </c>
      <c r="C13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</v>
      </c>
    </row>
    <row r="133" spans="1:3" x14ac:dyDescent="0.25">
      <c r="A133" s="2" t="s">
        <v>98</v>
      </c>
      <c r="B133" t="str">
        <f t="shared" si="4"/>
        <v>'21217353',</v>
      </c>
      <c r="C13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</v>
      </c>
    </row>
    <row r="134" spans="1:3" x14ac:dyDescent="0.25">
      <c r="A134" s="4" t="s">
        <v>356</v>
      </c>
      <c r="B134" t="str">
        <f t="shared" si="4"/>
        <v>'23225588',</v>
      </c>
      <c r="C13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</v>
      </c>
    </row>
    <row r="135" spans="1:3" x14ac:dyDescent="0.25">
      <c r="A135" s="2" t="s">
        <v>248</v>
      </c>
      <c r="B135" t="str">
        <f t="shared" si="4"/>
        <v>'22222178',</v>
      </c>
      <c r="C13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</v>
      </c>
    </row>
    <row r="136" spans="1:3" x14ac:dyDescent="0.25">
      <c r="A136" s="2" t="s">
        <v>199</v>
      </c>
      <c r="B136" t="str">
        <f t="shared" si="4"/>
        <v>'22220303',</v>
      </c>
      <c r="C13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</v>
      </c>
    </row>
    <row r="137" spans="1:3" x14ac:dyDescent="0.25">
      <c r="A137" s="4" t="s">
        <v>9</v>
      </c>
      <c r="B137" t="str">
        <f t="shared" si="4"/>
        <v>'1923651',</v>
      </c>
      <c r="C13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</v>
      </c>
    </row>
    <row r="138" spans="1:3" x14ac:dyDescent="0.25">
      <c r="A138" s="4" t="s">
        <v>226</v>
      </c>
      <c r="B138" t="str">
        <f t="shared" si="4"/>
        <v>'22221248',</v>
      </c>
      <c r="C13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</v>
      </c>
    </row>
    <row r="139" spans="1:3" x14ac:dyDescent="0.25">
      <c r="A139" s="2" t="s">
        <v>190</v>
      </c>
      <c r="B139" t="str">
        <f t="shared" si="4"/>
        <v>'2187599',</v>
      </c>
      <c r="C13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</v>
      </c>
    </row>
    <row r="140" spans="1:3" x14ac:dyDescent="0.25">
      <c r="A140" s="2" t="s">
        <v>127</v>
      </c>
      <c r="B140" t="str">
        <f t="shared" si="4"/>
        <v>'21219595',</v>
      </c>
      <c r="C14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</v>
      </c>
    </row>
    <row r="141" spans="1:3" x14ac:dyDescent="0.25">
      <c r="A141" s="4" t="s">
        <v>288</v>
      </c>
      <c r="B141" t="str">
        <f t="shared" si="4"/>
        <v>'22223839',</v>
      </c>
      <c r="C14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</v>
      </c>
    </row>
    <row r="142" spans="1:3" x14ac:dyDescent="0.25">
      <c r="A142" s="4" t="s">
        <v>280</v>
      </c>
      <c r="B142" t="str">
        <f t="shared" si="4"/>
        <v>'22223320',</v>
      </c>
      <c r="C14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</v>
      </c>
    </row>
    <row r="143" spans="1:3" x14ac:dyDescent="0.25">
      <c r="A143" s="2" t="s">
        <v>38</v>
      </c>
      <c r="B143" t="str">
        <f t="shared" si="4"/>
        <v>'2025892',</v>
      </c>
      <c r="C14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</v>
      </c>
    </row>
    <row r="144" spans="1:3" x14ac:dyDescent="0.25">
      <c r="A144" s="2" t="s">
        <v>130</v>
      </c>
      <c r="B144" t="str">
        <f t="shared" si="4"/>
        <v>'21219709',</v>
      </c>
      <c r="C14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</v>
      </c>
    </row>
    <row r="145" spans="1:3" x14ac:dyDescent="0.25">
      <c r="A145" s="4" t="s">
        <v>225</v>
      </c>
      <c r="B145" t="str">
        <f t="shared" si="4"/>
        <v>'22221221',</v>
      </c>
      <c r="C14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</v>
      </c>
    </row>
    <row r="146" spans="1:3" x14ac:dyDescent="0.25">
      <c r="A146" s="4" t="s">
        <v>167</v>
      </c>
      <c r="B146" t="str">
        <f t="shared" si="4"/>
        <v>'2128135',</v>
      </c>
      <c r="C14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</v>
      </c>
    </row>
    <row r="147" spans="1:3" x14ac:dyDescent="0.25">
      <c r="A147" s="2" t="s">
        <v>197</v>
      </c>
      <c r="B147" t="str">
        <f t="shared" si="4"/>
        <v>'22220300',</v>
      </c>
      <c r="C14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</v>
      </c>
    </row>
    <row r="148" spans="1:3" x14ac:dyDescent="0.25">
      <c r="A148" s="2" t="s">
        <v>109</v>
      </c>
      <c r="B148" t="str">
        <f t="shared" si="4"/>
        <v>'21218597',</v>
      </c>
      <c r="C14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</v>
      </c>
    </row>
    <row r="149" spans="1:3" x14ac:dyDescent="0.25">
      <c r="A149" s="2" t="s">
        <v>62</v>
      </c>
      <c r="B149" t="str">
        <f t="shared" si="4"/>
        <v>'2027118',</v>
      </c>
      <c r="C14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</v>
      </c>
    </row>
    <row r="150" spans="1:3" x14ac:dyDescent="0.25">
      <c r="A150" s="2" t="s">
        <v>103</v>
      </c>
      <c r="B150" t="str">
        <f t="shared" si="4"/>
        <v>'21218245',</v>
      </c>
      <c r="C15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</v>
      </c>
    </row>
    <row r="151" spans="1:3" x14ac:dyDescent="0.25">
      <c r="A151" s="4" t="s">
        <v>57</v>
      </c>
      <c r="B151" t="str">
        <f t="shared" si="4"/>
        <v>'2026785',</v>
      </c>
      <c r="C15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</v>
      </c>
    </row>
    <row r="152" spans="1:3" x14ac:dyDescent="0.25">
      <c r="A152" s="2" t="s">
        <v>154</v>
      </c>
      <c r="B152" t="str">
        <f t="shared" si="4"/>
        <v>'2127540',</v>
      </c>
      <c r="C15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</v>
      </c>
    </row>
    <row r="153" spans="1:3" x14ac:dyDescent="0.25">
      <c r="A153" s="2" t="s">
        <v>194</v>
      </c>
      <c r="B153" t="str">
        <f t="shared" si="4"/>
        <v>'2188068',</v>
      </c>
      <c r="C15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</v>
      </c>
    </row>
    <row r="154" spans="1:3" x14ac:dyDescent="0.25">
      <c r="A154" s="4" t="s">
        <v>242</v>
      </c>
      <c r="B154" t="str">
        <f t="shared" si="4"/>
        <v>'22221831',</v>
      </c>
      <c r="C15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</v>
      </c>
    </row>
    <row r="155" spans="1:3" x14ac:dyDescent="0.25">
      <c r="A155" s="2" t="s">
        <v>83</v>
      </c>
      <c r="B155" t="str">
        <f t="shared" si="4"/>
        <v>'2087125',</v>
      </c>
      <c r="C15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</v>
      </c>
    </row>
    <row r="156" spans="1:3" x14ac:dyDescent="0.25">
      <c r="A156" s="4" t="s">
        <v>319</v>
      </c>
      <c r="B156" t="str">
        <f t="shared" si="4"/>
        <v>'22225023',</v>
      </c>
      <c r="C15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</v>
      </c>
    </row>
    <row r="157" spans="1:3" x14ac:dyDescent="0.25">
      <c r="A157" s="4" t="s">
        <v>12</v>
      </c>
      <c r="B157" t="str">
        <f t="shared" si="4"/>
        <v>'1923976',</v>
      </c>
      <c r="C15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</v>
      </c>
    </row>
    <row r="158" spans="1:3" x14ac:dyDescent="0.25">
      <c r="A158" s="2" t="s">
        <v>161</v>
      </c>
      <c r="B158" t="str">
        <f t="shared" si="4"/>
        <v>'2127680',</v>
      </c>
      <c r="C15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</v>
      </c>
    </row>
    <row r="159" spans="1:3" x14ac:dyDescent="0.25">
      <c r="A159" s="4" t="s">
        <v>100</v>
      </c>
      <c r="B159" t="str">
        <f t="shared" si="4"/>
        <v>'21217886',</v>
      </c>
      <c r="C15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</v>
      </c>
    </row>
    <row r="160" spans="1:3" x14ac:dyDescent="0.25">
      <c r="A160" s="2" t="s">
        <v>176</v>
      </c>
      <c r="B160" t="str">
        <f t="shared" si="4"/>
        <v>'2128238',</v>
      </c>
      <c r="C16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</v>
      </c>
    </row>
    <row r="161" spans="1:3" x14ac:dyDescent="0.25">
      <c r="A161" s="4" t="s">
        <v>212</v>
      </c>
      <c r="B161" t="str">
        <f t="shared" si="4"/>
        <v>'22220570',</v>
      </c>
      <c r="C16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</v>
      </c>
    </row>
    <row r="162" spans="1:3" x14ac:dyDescent="0.25">
      <c r="A162" s="4" t="s">
        <v>134</v>
      </c>
      <c r="B162" t="str">
        <f t="shared" si="4"/>
        <v>'21219783',</v>
      </c>
      <c r="C16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</v>
      </c>
    </row>
    <row r="163" spans="1:3" x14ac:dyDescent="0.25">
      <c r="A163" s="2" t="s">
        <v>206</v>
      </c>
      <c r="B163" t="str">
        <f t="shared" si="4"/>
        <v>'22220407',</v>
      </c>
      <c r="C16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</v>
      </c>
    </row>
    <row r="164" spans="1:3" x14ac:dyDescent="0.25">
      <c r="A164" s="4" t="s">
        <v>66</v>
      </c>
      <c r="B164" t="str">
        <f t="shared" si="4"/>
        <v>'2027337',</v>
      </c>
      <c r="C16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</v>
      </c>
    </row>
    <row r="165" spans="1:3" x14ac:dyDescent="0.25">
      <c r="A165" s="2" t="s">
        <v>231</v>
      </c>
      <c r="B165" t="str">
        <f t="shared" si="4"/>
        <v>'22221337',</v>
      </c>
      <c r="C16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</v>
      </c>
    </row>
    <row r="166" spans="1:3" x14ac:dyDescent="0.25">
      <c r="A166" s="4" t="s">
        <v>313</v>
      </c>
      <c r="B166" t="str">
        <f t="shared" si="4"/>
        <v>'22224873',</v>
      </c>
      <c r="C16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</v>
      </c>
    </row>
    <row r="167" spans="1:3" x14ac:dyDescent="0.25">
      <c r="A167" s="2" t="s">
        <v>128</v>
      </c>
      <c r="B167" t="str">
        <f t="shared" si="4"/>
        <v>'21219624',</v>
      </c>
      <c r="C16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</v>
      </c>
    </row>
    <row r="168" spans="1:3" x14ac:dyDescent="0.25">
      <c r="A168" s="4" t="s">
        <v>218</v>
      </c>
      <c r="B168" t="str">
        <f t="shared" si="4"/>
        <v>'22220957',</v>
      </c>
      <c r="C16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</v>
      </c>
    </row>
    <row r="169" spans="1:3" x14ac:dyDescent="0.25">
      <c r="A169" s="2" t="s">
        <v>132</v>
      </c>
      <c r="B169" t="str">
        <f t="shared" si="4"/>
        <v>'21219729',</v>
      </c>
      <c r="C16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</v>
      </c>
    </row>
    <row r="170" spans="1:3" x14ac:dyDescent="0.25">
      <c r="A170" s="4" t="s">
        <v>208</v>
      </c>
      <c r="B170" t="str">
        <f t="shared" si="4"/>
        <v>'22220435',</v>
      </c>
      <c r="C17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</v>
      </c>
    </row>
    <row r="171" spans="1:3" x14ac:dyDescent="0.25">
      <c r="A171" s="4" t="s">
        <v>320</v>
      </c>
      <c r="B171" t="str">
        <f t="shared" si="4"/>
        <v>'22225026',</v>
      </c>
      <c r="C17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</v>
      </c>
    </row>
    <row r="172" spans="1:3" x14ac:dyDescent="0.25">
      <c r="A172" s="4" t="s">
        <v>227</v>
      </c>
      <c r="B172" t="str">
        <f t="shared" si="4"/>
        <v>'22221255',</v>
      </c>
      <c r="C17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</v>
      </c>
    </row>
    <row r="173" spans="1:3" x14ac:dyDescent="0.25">
      <c r="A173" s="4" t="s">
        <v>245</v>
      </c>
      <c r="B173" t="str">
        <f t="shared" si="4"/>
        <v>'22221996',</v>
      </c>
      <c r="C17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</v>
      </c>
    </row>
    <row r="174" spans="1:3" x14ac:dyDescent="0.25">
      <c r="A174" s="4" t="s">
        <v>39</v>
      </c>
      <c r="B174" t="str">
        <f t="shared" si="4"/>
        <v>'2025968',</v>
      </c>
      <c r="C17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</v>
      </c>
    </row>
    <row r="175" spans="1:3" x14ac:dyDescent="0.25">
      <c r="A175" s="2" t="s">
        <v>129</v>
      </c>
      <c r="B175" t="str">
        <f t="shared" si="4"/>
        <v>'21219691',</v>
      </c>
      <c r="C17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</v>
      </c>
    </row>
    <row r="176" spans="1:3" x14ac:dyDescent="0.25">
      <c r="A176" s="2" t="s">
        <v>339</v>
      </c>
      <c r="B176" t="str">
        <f t="shared" si="4"/>
        <v>'22821596',</v>
      </c>
      <c r="C17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</v>
      </c>
    </row>
    <row r="177" spans="1:3" x14ac:dyDescent="0.25">
      <c r="A177" s="4" t="s">
        <v>334</v>
      </c>
      <c r="B177" t="str">
        <f t="shared" si="4"/>
        <v>'22225341',</v>
      </c>
      <c r="C17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</v>
      </c>
    </row>
    <row r="178" spans="1:3" x14ac:dyDescent="0.25">
      <c r="A178" s="4" t="s">
        <v>253</v>
      </c>
      <c r="B178" t="str">
        <f t="shared" si="4"/>
        <v>'22222320',</v>
      </c>
      <c r="C17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</v>
      </c>
    </row>
    <row r="179" spans="1:3" x14ac:dyDescent="0.25">
      <c r="A179" s="2" t="s">
        <v>244</v>
      </c>
      <c r="B179" t="str">
        <f t="shared" si="4"/>
        <v>'22221929',</v>
      </c>
      <c r="C17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</v>
      </c>
    </row>
    <row r="180" spans="1:3" x14ac:dyDescent="0.25">
      <c r="A180" s="4" t="s">
        <v>209</v>
      </c>
      <c r="B180" t="str">
        <f t="shared" si="4"/>
        <v>'22220503',</v>
      </c>
      <c r="C18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</v>
      </c>
    </row>
    <row r="181" spans="1:3" x14ac:dyDescent="0.25">
      <c r="A181" s="4" t="s">
        <v>318</v>
      </c>
      <c r="B181" t="str">
        <f t="shared" si="4"/>
        <v>'22225020',</v>
      </c>
      <c r="C18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</v>
      </c>
    </row>
    <row r="182" spans="1:3" x14ac:dyDescent="0.25">
      <c r="A182" s="2" t="s">
        <v>191</v>
      </c>
      <c r="B182" t="str">
        <f t="shared" si="4"/>
        <v>'2187728',</v>
      </c>
      <c r="C18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</v>
      </c>
    </row>
    <row r="183" spans="1:3" x14ac:dyDescent="0.25">
      <c r="A183" s="4" t="s">
        <v>113</v>
      </c>
      <c r="B183" t="str">
        <f t="shared" si="4"/>
        <v>'21219035',</v>
      </c>
      <c r="C18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</v>
      </c>
    </row>
    <row r="184" spans="1:3" x14ac:dyDescent="0.25">
      <c r="A184" s="2" t="s">
        <v>20</v>
      </c>
      <c r="B184" t="str">
        <f t="shared" si="4"/>
        <v>'1984263',</v>
      </c>
      <c r="C18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</v>
      </c>
    </row>
    <row r="185" spans="1:3" x14ac:dyDescent="0.25">
      <c r="A185" s="2" t="s">
        <v>23</v>
      </c>
      <c r="B185" t="str">
        <f t="shared" si="4"/>
        <v>'1984386',</v>
      </c>
      <c r="C18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</v>
      </c>
    </row>
    <row r="186" spans="1:3" x14ac:dyDescent="0.25">
      <c r="A186" s="2" t="s">
        <v>180</v>
      </c>
      <c r="B186" t="str">
        <f t="shared" si="4"/>
        <v>'21417385',</v>
      </c>
      <c r="C18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</v>
      </c>
    </row>
    <row r="187" spans="1:3" x14ac:dyDescent="0.25">
      <c r="A187" s="4" t="s">
        <v>216</v>
      </c>
      <c r="B187" t="str">
        <f t="shared" si="4"/>
        <v>'22220797',</v>
      </c>
      <c r="C18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</v>
      </c>
    </row>
    <row r="188" spans="1:3" x14ac:dyDescent="0.25">
      <c r="A188" s="4" t="s">
        <v>65</v>
      </c>
      <c r="B188" t="str">
        <f t="shared" si="4"/>
        <v>'2027303',</v>
      </c>
      <c r="C18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</v>
      </c>
    </row>
    <row r="189" spans="1:3" x14ac:dyDescent="0.25">
      <c r="A189" s="4" t="s">
        <v>99</v>
      </c>
      <c r="B189" t="str">
        <f t="shared" si="4"/>
        <v>'21217636',</v>
      </c>
      <c r="C18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</v>
      </c>
    </row>
    <row r="190" spans="1:3" x14ac:dyDescent="0.25">
      <c r="A190" s="4" t="s">
        <v>36</v>
      </c>
      <c r="B190" t="str">
        <f t="shared" si="4"/>
        <v>'2025743',</v>
      </c>
      <c r="C19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</v>
      </c>
    </row>
    <row r="191" spans="1:3" x14ac:dyDescent="0.25">
      <c r="A191" s="4" t="s">
        <v>42</v>
      </c>
      <c r="B191" t="str">
        <f t="shared" si="4"/>
        <v>'2026081',</v>
      </c>
      <c r="C19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</v>
      </c>
    </row>
    <row r="192" spans="1:3" x14ac:dyDescent="0.25">
      <c r="A192" s="4" t="s">
        <v>155</v>
      </c>
      <c r="B192" t="str">
        <f t="shared" si="4"/>
        <v>'2127567',</v>
      </c>
      <c r="C19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</v>
      </c>
    </row>
    <row r="193" spans="1:3" x14ac:dyDescent="0.25">
      <c r="A193" s="4" t="s">
        <v>304</v>
      </c>
      <c r="B193" t="str">
        <f t="shared" si="4"/>
        <v>'22224623',</v>
      </c>
      <c r="C19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</v>
      </c>
    </row>
    <row r="194" spans="1:3" x14ac:dyDescent="0.25">
      <c r="A194" s="2" t="s">
        <v>215</v>
      </c>
      <c r="B194" t="str">
        <f t="shared" ref="B194:B257" si="6">_xlfn.CONCAT("'"&amp;A194&amp;"',")</f>
        <v>'22220796',</v>
      </c>
      <c r="C19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</v>
      </c>
    </row>
    <row r="195" spans="1:3" x14ac:dyDescent="0.25">
      <c r="A195" s="4" t="s">
        <v>183</v>
      </c>
      <c r="B195" t="str">
        <f t="shared" si="6"/>
        <v>'21818005',</v>
      </c>
      <c r="C195" t="str">
        <f t="shared" ref="C195:C258" si="7">_xlfn.CONCAT(C194,B195)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</v>
      </c>
    </row>
    <row r="196" spans="1:3" x14ac:dyDescent="0.25">
      <c r="A196" s="4" t="s">
        <v>13</v>
      </c>
      <c r="B196" t="str">
        <f t="shared" si="6"/>
        <v>'1924227',</v>
      </c>
      <c r="C19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</v>
      </c>
    </row>
    <row r="197" spans="1:3" x14ac:dyDescent="0.25">
      <c r="A197" s="2" t="s">
        <v>94</v>
      </c>
      <c r="B197" t="str">
        <f t="shared" si="6"/>
        <v>'21212106',</v>
      </c>
      <c r="C19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</v>
      </c>
    </row>
    <row r="198" spans="1:3" x14ac:dyDescent="0.25">
      <c r="A198" s="2" t="s">
        <v>249</v>
      </c>
      <c r="B198" t="str">
        <f t="shared" si="6"/>
        <v>'22222194',</v>
      </c>
      <c r="C19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</v>
      </c>
    </row>
    <row r="199" spans="1:3" x14ac:dyDescent="0.25">
      <c r="A199" s="4" t="s">
        <v>135</v>
      </c>
      <c r="B199" t="str">
        <f t="shared" si="6"/>
        <v>'21219787',</v>
      </c>
      <c r="C19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</v>
      </c>
    </row>
    <row r="200" spans="1:3" x14ac:dyDescent="0.25">
      <c r="A200" s="2" t="s">
        <v>315</v>
      </c>
      <c r="B200" t="str">
        <f t="shared" si="6"/>
        <v>'22224978',</v>
      </c>
      <c r="C20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</v>
      </c>
    </row>
    <row r="201" spans="1:3" x14ac:dyDescent="0.25">
      <c r="A201" s="4" t="s">
        <v>125</v>
      </c>
      <c r="B201" t="str">
        <f t="shared" si="6"/>
        <v>'21219540',</v>
      </c>
      <c r="C20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</v>
      </c>
    </row>
    <row r="202" spans="1:3" x14ac:dyDescent="0.25">
      <c r="A202" s="2" t="s">
        <v>258</v>
      </c>
      <c r="B202" t="str">
        <f t="shared" si="6"/>
        <v>'22222411',</v>
      </c>
      <c r="C20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</v>
      </c>
    </row>
    <row r="203" spans="1:3" x14ac:dyDescent="0.25">
      <c r="A203" s="2" t="s">
        <v>291</v>
      </c>
      <c r="B203" t="str">
        <f t="shared" si="6"/>
        <v>'22223843',</v>
      </c>
      <c r="C20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</v>
      </c>
    </row>
    <row r="204" spans="1:3" x14ac:dyDescent="0.25">
      <c r="A204" s="4" t="s">
        <v>289</v>
      </c>
      <c r="B204" t="str">
        <f t="shared" si="6"/>
        <v>'22223840',</v>
      </c>
      <c r="C20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</v>
      </c>
    </row>
    <row r="205" spans="1:3" x14ac:dyDescent="0.25">
      <c r="A205" s="4" t="s">
        <v>303</v>
      </c>
      <c r="B205" t="str">
        <f t="shared" si="6"/>
        <v>'22224621',</v>
      </c>
      <c r="C20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</v>
      </c>
    </row>
    <row r="206" spans="1:3" x14ac:dyDescent="0.25">
      <c r="A206" s="2" t="s">
        <v>95</v>
      </c>
      <c r="B206" t="str">
        <f t="shared" si="6"/>
        <v>'21217006',</v>
      </c>
      <c r="C20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</v>
      </c>
    </row>
    <row r="207" spans="1:3" x14ac:dyDescent="0.25">
      <c r="A207" s="2" t="s">
        <v>211</v>
      </c>
      <c r="B207" t="str">
        <f t="shared" si="6"/>
        <v>'22220556',</v>
      </c>
      <c r="C20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</v>
      </c>
    </row>
    <row r="208" spans="1:3" x14ac:dyDescent="0.25">
      <c r="A208" s="4" t="s">
        <v>302</v>
      </c>
      <c r="B208" t="str">
        <f t="shared" si="6"/>
        <v>'22224619',</v>
      </c>
      <c r="C20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</v>
      </c>
    </row>
    <row r="209" spans="1:3" x14ac:dyDescent="0.25">
      <c r="A209" s="2" t="s">
        <v>178</v>
      </c>
      <c r="B209" t="str">
        <f t="shared" si="6"/>
        <v>'2128447',</v>
      </c>
      <c r="C20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</v>
      </c>
    </row>
    <row r="210" spans="1:3" x14ac:dyDescent="0.25">
      <c r="A210" s="2" t="s">
        <v>159</v>
      </c>
      <c r="B210" t="str">
        <f t="shared" si="6"/>
        <v>'2127669',</v>
      </c>
      <c r="C21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</v>
      </c>
    </row>
    <row r="211" spans="1:3" x14ac:dyDescent="0.25">
      <c r="A211" s="4" t="s">
        <v>345</v>
      </c>
      <c r="B211" t="str">
        <f t="shared" si="6"/>
        <v>'22823075',</v>
      </c>
      <c r="C21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</v>
      </c>
    </row>
    <row r="212" spans="1:3" x14ac:dyDescent="0.25">
      <c r="A212" s="4" t="s">
        <v>21</v>
      </c>
      <c r="B212" t="str">
        <f t="shared" si="6"/>
        <v>'1984279',</v>
      </c>
      <c r="C21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</v>
      </c>
    </row>
    <row r="213" spans="1:3" x14ac:dyDescent="0.25">
      <c r="A213" s="4" t="s">
        <v>297</v>
      </c>
      <c r="B213" t="str">
        <f t="shared" si="6"/>
        <v>'22224465',</v>
      </c>
      <c r="C21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</v>
      </c>
    </row>
    <row r="214" spans="1:3" x14ac:dyDescent="0.25">
      <c r="A214" s="4" t="s">
        <v>223</v>
      </c>
      <c r="B214" t="str">
        <f t="shared" si="6"/>
        <v>'22221179',</v>
      </c>
      <c r="C21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</v>
      </c>
    </row>
    <row r="215" spans="1:3" x14ac:dyDescent="0.25">
      <c r="A215" s="4" t="s">
        <v>116</v>
      </c>
      <c r="B215" t="str">
        <f t="shared" si="6"/>
        <v>'21219113',</v>
      </c>
      <c r="C21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</v>
      </c>
    </row>
    <row r="216" spans="1:3" x14ac:dyDescent="0.25">
      <c r="A216" s="4" t="s">
        <v>333</v>
      </c>
      <c r="B216" t="str">
        <f t="shared" si="6"/>
        <v>'22225330',</v>
      </c>
      <c r="C21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</v>
      </c>
    </row>
    <row r="217" spans="1:3" x14ac:dyDescent="0.25">
      <c r="A217" s="2" t="s">
        <v>290</v>
      </c>
      <c r="B217" t="str">
        <f t="shared" si="6"/>
        <v>'22223841',</v>
      </c>
      <c r="C21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</v>
      </c>
    </row>
    <row r="218" spans="1:3" x14ac:dyDescent="0.25">
      <c r="A218" s="4" t="s">
        <v>286</v>
      </c>
      <c r="B218" t="str">
        <f t="shared" si="6"/>
        <v>'22223699',</v>
      </c>
      <c r="C21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</v>
      </c>
    </row>
    <row r="219" spans="1:3" x14ac:dyDescent="0.25">
      <c r="A219" s="4" t="s">
        <v>7</v>
      </c>
      <c r="B219" t="str">
        <f t="shared" si="6"/>
        <v>'1823057C',</v>
      </c>
      <c r="C21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</v>
      </c>
    </row>
    <row r="220" spans="1:3" x14ac:dyDescent="0.25">
      <c r="A220" s="2" t="s">
        <v>84</v>
      </c>
      <c r="B220" t="str">
        <f t="shared" si="6"/>
        <v>'2087156',</v>
      </c>
      <c r="C22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</v>
      </c>
    </row>
    <row r="221" spans="1:3" x14ac:dyDescent="0.25">
      <c r="A221" s="2" t="s">
        <v>44</v>
      </c>
      <c r="B221" t="str">
        <f t="shared" si="6"/>
        <v>'2026192',</v>
      </c>
      <c r="C22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</v>
      </c>
    </row>
    <row r="222" spans="1:3" x14ac:dyDescent="0.25">
      <c r="A222" s="4" t="s">
        <v>344</v>
      </c>
      <c r="B222" t="str">
        <f t="shared" si="6"/>
        <v>'22823072',</v>
      </c>
      <c r="C22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</v>
      </c>
    </row>
    <row r="223" spans="1:3" x14ac:dyDescent="0.25">
      <c r="A223" s="4" t="s">
        <v>108</v>
      </c>
      <c r="B223" t="str">
        <f t="shared" si="6"/>
        <v>'21218581',</v>
      </c>
      <c r="C22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</v>
      </c>
    </row>
    <row r="224" spans="1:3" x14ac:dyDescent="0.25">
      <c r="A224" s="4" t="s">
        <v>359</v>
      </c>
      <c r="B224" t="str">
        <f t="shared" si="6"/>
        <v>'23226209',</v>
      </c>
      <c r="C22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</v>
      </c>
    </row>
    <row r="225" spans="1:3" x14ac:dyDescent="0.25">
      <c r="A225" s="4" t="s">
        <v>184</v>
      </c>
      <c r="B225" t="str">
        <f t="shared" si="6"/>
        <v>'21818155',</v>
      </c>
      <c r="C22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</v>
      </c>
    </row>
    <row r="226" spans="1:3" x14ac:dyDescent="0.25">
      <c r="A226" s="4" t="s">
        <v>31</v>
      </c>
      <c r="B226" t="str">
        <f t="shared" si="6"/>
        <v>'2024988',</v>
      </c>
      <c r="C22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</v>
      </c>
    </row>
    <row r="227" spans="1:3" x14ac:dyDescent="0.25">
      <c r="A227" s="4" t="s">
        <v>294</v>
      </c>
      <c r="B227" t="str">
        <f t="shared" si="6"/>
        <v>'22224210',</v>
      </c>
      <c r="C22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</v>
      </c>
    </row>
    <row r="228" spans="1:3" x14ac:dyDescent="0.25">
      <c r="A228" s="4" t="s">
        <v>281</v>
      </c>
      <c r="B228" t="str">
        <f t="shared" si="6"/>
        <v>'22223366',</v>
      </c>
      <c r="C22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</v>
      </c>
    </row>
    <row r="229" spans="1:3" x14ac:dyDescent="0.25">
      <c r="A229" s="4" t="s">
        <v>330</v>
      </c>
      <c r="B229" t="str">
        <f t="shared" si="6"/>
        <v>'22225217',</v>
      </c>
      <c r="C22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</v>
      </c>
    </row>
    <row r="230" spans="1:3" x14ac:dyDescent="0.25">
      <c r="A230" s="2" t="s">
        <v>151</v>
      </c>
      <c r="B230" t="str">
        <f t="shared" si="6"/>
        <v>'2127471',</v>
      </c>
      <c r="C23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</v>
      </c>
    </row>
    <row r="231" spans="1:3" x14ac:dyDescent="0.25">
      <c r="A231" s="4" t="s">
        <v>232</v>
      </c>
      <c r="B231" t="str">
        <f t="shared" si="6"/>
        <v>'22221495',</v>
      </c>
      <c r="C23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</v>
      </c>
    </row>
    <row r="232" spans="1:3" x14ac:dyDescent="0.25">
      <c r="A232" s="4" t="s">
        <v>350</v>
      </c>
      <c r="B232" t="str">
        <f t="shared" si="6"/>
        <v>'22824497',</v>
      </c>
      <c r="C23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</v>
      </c>
    </row>
    <row r="233" spans="1:3" x14ac:dyDescent="0.25">
      <c r="A233" s="4" t="s">
        <v>331</v>
      </c>
      <c r="B233" t="str">
        <f t="shared" si="6"/>
        <v>'22225232',</v>
      </c>
      <c r="C23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</v>
      </c>
    </row>
    <row r="234" spans="1:3" x14ac:dyDescent="0.25">
      <c r="A234" s="4" t="s">
        <v>317</v>
      </c>
      <c r="B234" t="str">
        <f t="shared" si="6"/>
        <v>'22225010',</v>
      </c>
      <c r="C23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</v>
      </c>
    </row>
    <row r="235" spans="1:3" x14ac:dyDescent="0.25">
      <c r="A235" s="4" t="s">
        <v>311</v>
      </c>
      <c r="B235" t="str">
        <f t="shared" si="6"/>
        <v>'22224751',</v>
      </c>
      <c r="C23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</v>
      </c>
    </row>
    <row r="236" spans="1:3" x14ac:dyDescent="0.25">
      <c r="A236" s="4" t="s">
        <v>43</v>
      </c>
      <c r="B236" t="str">
        <f t="shared" si="6"/>
        <v>'2026163',</v>
      </c>
      <c r="C23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</v>
      </c>
    </row>
    <row r="237" spans="1:3" x14ac:dyDescent="0.25">
      <c r="A237" s="4" t="s">
        <v>332</v>
      </c>
      <c r="B237" t="str">
        <f t="shared" si="6"/>
        <v>'22225260',</v>
      </c>
      <c r="C23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</v>
      </c>
    </row>
    <row r="238" spans="1:3" x14ac:dyDescent="0.25">
      <c r="A238" s="4" t="s">
        <v>305</v>
      </c>
      <c r="B238" t="str">
        <f t="shared" si="6"/>
        <v>'22224707',</v>
      </c>
      <c r="C23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</v>
      </c>
    </row>
    <row r="239" spans="1:3" x14ac:dyDescent="0.25">
      <c r="A239" s="4" t="s">
        <v>306</v>
      </c>
      <c r="B239" t="str">
        <f t="shared" si="6"/>
        <v>'22224709',</v>
      </c>
      <c r="C23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</v>
      </c>
    </row>
    <row r="240" spans="1:3" x14ac:dyDescent="0.25">
      <c r="A240" s="4" t="s">
        <v>138</v>
      </c>
      <c r="B240" t="str">
        <f t="shared" si="6"/>
        <v>'21219860',</v>
      </c>
      <c r="C24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</v>
      </c>
    </row>
    <row r="241" spans="1:3" x14ac:dyDescent="0.25">
      <c r="A241" s="4" t="s">
        <v>110</v>
      </c>
      <c r="B241" t="str">
        <f t="shared" si="6"/>
        <v>'21218633',</v>
      </c>
      <c r="C24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</v>
      </c>
    </row>
    <row r="242" spans="1:3" x14ac:dyDescent="0.25">
      <c r="A242" s="4" t="s">
        <v>149</v>
      </c>
      <c r="B242" t="str">
        <f t="shared" si="6"/>
        <v>'21220175',</v>
      </c>
      <c r="C24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</v>
      </c>
    </row>
    <row r="243" spans="1:3" x14ac:dyDescent="0.25">
      <c r="A243" s="4" t="s">
        <v>111</v>
      </c>
      <c r="B243" t="str">
        <f t="shared" si="6"/>
        <v>'21218730',</v>
      </c>
      <c r="C24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</v>
      </c>
    </row>
    <row r="244" spans="1:3" x14ac:dyDescent="0.25">
      <c r="A244" s="4" t="s">
        <v>363</v>
      </c>
      <c r="B244" t="str">
        <f t="shared" si="6"/>
        <v>'23825477',</v>
      </c>
      <c r="C24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</v>
      </c>
    </row>
    <row r="245" spans="1:3" x14ac:dyDescent="0.25">
      <c r="A245" s="4" t="s">
        <v>341</v>
      </c>
      <c r="B245" t="str">
        <f t="shared" si="6"/>
        <v>'22822073',</v>
      </c>
      <c r="C24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</v>
      </c>
    </row>
    <row r="246" spans="1:3" x14ac:dyDescent="0.25">
      <c r="A246" s="4" t="s">
        <v>259</v>
      </c>
      <c r="B246" t="str">
        <f t="shared" si="6"/>
        <v>'22222466',</v>
      </c>
      <c r="C24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</v>
      </c>
    </row>
    <row r="247" spans="1:3" x14ac:dyDescent="0.25">
      <c r="A247" s="4" t="s">
        <v>261</v>
      </c>
      <c r="B247" t="str">
        <f t="shared" si="6"/>
        <v>'22222468',</v>
      </c>
      <c r="C24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</v>
      </c>
    </row>
    <row r="248" spans="1:3" x14ac:dyDescent="0.25">
      <c r="A248" s="4" t="s">
        <v>222</v>
      </c>
      <c r="B248" t="str">
        <f t="shared" si="6"/>
        <v>'22221156',</v>
      </c>
      <c r="C24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</v>
      </c>
    </row>
    <row r="249" spans="1:3" x14ac:dyDescent="0.25">
      <c r="A249" s="4" t="s">
        <v>235</v>
      </c>
      <c r="B249" t="str">
        <f t="shared" si="6"/>
        <v>'22221632',</v>
      </c>
      <c r="C24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</v>
      </c>
    </row>
    <row r="250" spans="1:3" x14ac:dyDescent="0.25">
      <c r="A250" s="4" t="s">
        <v>283</v>
      </c>
      <c r="B250" t="str">
        <f t="shared" si="6"/>
        <v>'22223508',</v>
      </c>
      <c r="C25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</v>
      </c>
    </row>
    <row r="251" spans="1:3" x14ac:dyDescent="0.25">
      <c r="A251" s="4" t="s">
        <v>282</v>
      </c>
      <c r="B251" t="str">
        <f t="shared" si="6"/>
        <v>'22223414',</v>
      </c>
      <c r="C25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</v>
      </c>
    </row>
    <row r="252" spans="1:3" x14ac:dyDescent="0.25">
      <c r="A252" s="4" t="s">
        <v>251</v>
      </c>
      <c r="B252" t="str">
        <f t="shared" si="6"/>
        <v>'22222211',</v>
      </c>
      <c r="C25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</v>
      </c>
    </row>
    <row r="253" spans="1:3" x14ac:dyDescent="0.25">
      <c r="A253" s="4" t="s">
        <v>360</v>
      </c>
      <c r="B253" t="str">
        <f t="shared" si="6"/>
        <v>'23226334',</v>
      </c>
      <c r="C25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</v>
      </c>
    </row>
    <row r="254" spans="1:3" x14ac:dyDescent="0.25">
      <c r="A254" s="4" t="s">
        <v>361</v>
      </c>
      <c r="B254" t="str">
        <f t="shared" si="6"/>
        <v>'23226336',</v>
      </c>
      <c r="C25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</v>
      </c>
    </row>
    <row r="255" spans="1:3" x14ac:dyDescent="0.25">
      <c r="A255" s="2" t="s">
        <v>19</v>
      </c>
      <c r="B255" t="str">
        <f t="shared" si="6"/>
        <v>'1944031',</v>
      </c>
      <c r="C25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</v>
      </c>
    </row>
    <row r="256" spans="1:3" x14ac:dyDescent="0.25">
      <c r="A256" s="2" t="s">
        <v>312</v>
      </c>
      <c r="B256" t="str">
        <f t="shared" si="6"/>
        <v>'22224766',</v>
      </c>
      <c r="C25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</v>
      </c>
    </row>
    <row r="257" spans="1:3" x14ac:dyDescent="0.25">
      <c r="A257" s="4" t="s">
        <v>272</v>
      </c>
      <c r="B257" t="str">
        <f t="shared" si="6"/>
        <v>'22223096',</v>
      </c>
      <c r="C25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</v>
      </c>
    </row>
    <row r="258" spans="1:3" x14ac:dyDescent="0.25">
      <c r="A258" s="4" t="s">
        <v>273</v>
      </c>
      <c r="B258" t="str">
        <f t="shared" ref="B258:B321" si="8">_xlfn.CONCAT("'"&amp;A258&amp;"',")</f>
        <v>'22223129',</v>
      </c>
      <c r="C25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</v>
      </c>
    </row>
    <row r="259" spans="1:3" x14ac:dyDescent="0.25">
      <c r="A259" s="4" t="s">
        <v>296</v>
      </c>
      <c r="B259" t="str">
        <f t="shared" si="8"/>
        <v>'22224433',</v>
      </c>
      <c r="C259" t="str">
        <f t="shared" ref="C259:C322" si="9">_xlfn.CONCAT(C258,B259)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</v>
      </c>
    </row>
    <row r="260" spans="1:3" x14ac:dyDescent="0.25">
      <c r="A260" s="4" t="s">
        <v>123</v>
      </c>
      <c r="B260" t="str">
        <f t="shared" si="8"/>
        <v>'21219412',</v>
      </c>
      <c r="C26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</v>
      </c>
    </row>
    <row r="261" spans="1:3" x14ac:dyDescent="0.25">
      <c r="A261" s="4" t="s">
        <v>347</v>
      </c>
      <c r="B261" t="str">
        <f t="shared" si="8"/>
        <v>'22823819',</v>
      </c>
      <c r="C26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</v>
      </c>
    </row>
    <row r="262" spans="1:3" x14ac:dyDescent="0.25">
      <c r="A262" s="4" t="s">
        <v>270</v>
      </c>
      <c r="B262" t="str">
        <f t="shared" si="8"/>
        <v>'22222728',</v>
      </c>
      <c r="C26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</v>
      </c>
    </row>
    <row r="263" spans="1:3" x14ac:dyDescent="0.25">
      <c r="A263" s="4" t="s">
        <v>295</v>
      </c>
      <c r="B263" t="str">
        <f t="shared" si="8"/>
        <v>'22224277',</v>
      </c>
      <c r="C26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</v>
      </c>
    </row>
    <row r="264" spans="1:3" x14ac:dyDescent="0.25">
      <c r="A264" s="4" t="s">
        <v>275</v>
      </c>
      <c r="B264" t="str">
        <f t="shared" si="8"/>
        <v>'22223138',</v>
      </c>
      <c r="C26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</v>
      </c>
    </row>
    <row r="265" spans="1:3" x14ac:dyDescent="0.25">
      <c r="A265" s="4" t="s">
        <v>276</v>
      </c>
      <c r="B265" t="str">
        <f t="shared" si="8"/>
        <v>'22223139',</v>
      </c>
      <c r="C26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</v>
      </c>
    </row>
    <row r="266" spans="1:3" x14ac:dyDescent="0.25">
      <c r="A266" s="4" t="s">
        <v>307</v>
      </c>
      <c r="B266" t="str">
        <f t="shared" si="8"/>
        <v>'22224710',</v>
      </c>
      <c r="C26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</v>
      </c>
    </row>
    <row r="267" spans="1:3" x14ac:dyDescent="0.25">
      <c r="A267" s="4" t="s">
        <v>353</v>
      </c>
      <c r="B267" t="str">
        <f t="shared" si="8"/>
        <v>'23225418',</v>
      </c>
      <c r="C26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</v>
      </c>
    </row>
    <row r="268" spans="1:3" x14ac:dyDescent="0.25">
      <c r="A268" s="4" t="s">
        <v>369</v>
      </c>
      <c r="B268" t="str">
        <f t="shared" si="8"/>
        <v>'23826187',</v>
      </c>
      <c r="C26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</v>
      </c>
    </row>
    <row r="269" spans="1:3" x14ac:dyDescent="0.25">
      <c r="A269" s="4" t="s">
        <v>354</v>
      </c>
      <c r="B269" t="str">
        <f t="shared" si="8"/>
        <v>'23225472',</v>
      </c>
      <c r="C26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</v>
      </c>
    </row>
    <row r="270" spans="1:3" x14ac:dyDescent="0.25">
      <c r="A270" s="4" t="s">
        <v>142</v>
      </c>
      <c r="B270" t="str">
        <f t="shared" si="8"/>
        <v>'21219934',</v>
      </c>
      <c r="C27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</v>
      </c>
    </row>
    <row r="271" spans="1:3" x14ac:dyDescent="0.25">
      <c r="A271" s="2" t="s">
        <v>104</v>
      </c>
      <c r="B271" t="str">
        <f t="shared" si="8"/>
        <v>'21218401',</v>
      </c>
      <c r="C27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</v>
      </c>
    </row>
    <row r="272" spans="1:3" x14ac:dyDescent="0.25">
      <c r="A272" s="4" t="s">
        <v>260</v>
      </c>
      <c r="B272" t="str">
        <f t="shared" si="8"/>
        <v>'22222467',</v>
      </c>
      <c r="C27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</v>
      </c>
    </row>
    <row r="273" spans="1:3" x14ac:dyDescent="0.25">
      <c r="A273" s="4" t="s">
        <v>229</v>
      </c>
      <c r="B273" t="str">
        <f t="shared" si="8"/>
        <v>'22221295',</v>
      </c>
      <c r="C27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</v>
      </c>
    </row>
    <row r="274" spans="1:3" x14ac:dyDescent="0.25">
      <c r="A274" s="4" t="s">
        <v>269</v>
      </c>
      <c r="B274" t="str">
        <f t="shared" si="8"/>
        <v>'22222726',</v>
      </c>
      <c r="C27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</v>
      </c>
    </row>
    <row r="275" spans="1:3" x14ac:dyDescent="0.25">
      <c r="A275" s="4" t="s">
        <v>268</v>
      </c>
      <c r="B275" t="str">
        <f t="shared" si="8"/>
        <v>'22222724',</v>
      </c>
      <c r="C27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</v>
      </c>
    </row>
    <row r="276" spans="1:3" x14ac:dyDescent="0.25">
      <c r="A276" s="4" t="s">
        <v>274</v>
      </c>
      <c r="B276" t="str">
        <f t="shared" si="8"/>
        <v>'22223137',</v>
      </c>
      <c r="C27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</v>
      </c>
    </row>
    <row r="277" spans="1:3" x14ac:dyDescent="0.25">
      <c r="A277" s="4" t="s">
        <v>284</v>
      </c>
      <c r="B277" t="str">
        <f t="shared" si="8"/>
        <v>'22223586',</v>
      </c>
      <c r="C27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</v>
      </c>
    </row>
    <row r="278" spans="1:3" x14ac:dyDescent="0.25">
      <c r="A278" s="4" t="s">
        <v>140</v>
      </c>
      <c r="B278" t="str">
        <f t="shared" si="8"/>
        <v>'21219921',</v>
      </c>
      <c r="C27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</v>
      </c>
    </row>
    <row r="279" spans="1:3" x14ac:dyDescent="0.25">
      <c r="A279" s="4" t="s">
        <v>263</v>
      </c>
      <c r="B279" t="str">
        <f t="shared" si="8"/>
        <v>'22222543',</v>
      </c>
      <c r="C27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</v>
      </c>
    </row>
    <row r="280" spans="1:3" x14ac:dyDescent="0.25">
      <c r="A280" s="4" t="s">
        <v>238</v>
      </c>
      <c r="B280" t="str">
        <f t="shared" si="8"/>
        <v>'22221722',</v>
      </c>
      <c r="C28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</v>
      </c>
    </row>
    <row r="281" spans="1:3" x14ac:dyDescent="0.25">
      <c r="A281" s="2" t="s">
        <v>342</v>
      </c>
      <c r="B281" t="str">
        <f t="shared" si="8"/>
        <v>'22822235',</v>
      </c>
      <c r="C28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</v>
      </c>
    </row>
    <row r="282" spans="1:3" x14ac:dyDescent="0.25">
      <c r="A282" s="4" t="s">
        <v>340</v>
      </c>
      <c r="B282" t="str">
        <f t="shared" si="8"/>
        <v>'22821676',</v>
      </c>
      <c r="C28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</v>
      </c>
    </row>
    <row r="283" spans="1:3" x14ac:dyDescent="0.25">
      <c r="A283" s="4" t="s">
        <v>219</v>
      </c>
      <c r="B283" t="str">
        <f t="shared" si="8"/>
        <v>'22221115',</v>
      </c>
      <c r="C28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</v>
      </c>
    </row>
    <row r="284" spans="1:3" x14ac:dyDescent="0.25">
      <c r="A284" s="4" t="s">
        <v>267</v>
      </c>
      <c r="B284" t="str">
        <f t="shared" si="8"/>
        <v>'22222722',</v>
      </c>
      <c r="C28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</v>
      </c>
    </row>
    <row r="285" spans="1:3" x14ac:dyDescent="0.25">
      <c r="A285" s="4" t="s">
        <v>336</v>
      </c>
      <c r="B285" t="str">
        <f t="shared" si="8"/>
        <v>'22821125',</v>
      </c>
      <c r="C28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</v>
      </c>
    </row>
    <row r="286" spans="1:3" x14ac:dyDescent="0.25">
      <c r="A286" s="4" t="s">
        <v>370</v>
      </c>
      <c r="B286" t="str">
        <f t="shared" si="8"/>
        <v>'23826351',</v>
      </c>
      <c r="C28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</v>
      </c>
    </row>
    <row r="287" spans="1:3" x14ac:dyDescent="0.25">
      <c r="A287" s="4" t="s">
        <v>292</v>
      </c>
      <c r="B287" t="str">
        <f t="shared" si="8"/>
        <v>'22223844',</v>
      </c>
      <c r="C28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</v>
      </c>
    </row>
    <row r="288" spans="1:3" x14ac:dyDescent="0.25">
      <c r="A288" s="4" t="s">
        <v>348</v>
      </c>
      <c r="B288" t="str">
        <f t="shared" si="8"/>
        <v>'22823820',</v>
      </c>
      <c r="C28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</v>
      </c>
    </row>
    <row r="289" spans="1:3" x14ac:dyDescent="0.25">
      <c r="A289" s="4" t="s">
        <v>82</v>
      </c>
      <c r="B289" t="str">
        <f t="shared" si="8"/>
        <v>'2086769',</v>
      </c>
      <c r="C28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</v>
      </c>
    </row>
    <row r="290" spans="1:3" x14ac:dyDescent="0.25">
      <c r="A290" s="4" t="s">
        <v>236</v>
      </c>
      <c r="B290" t="str">
        <f t="shared" si="8"/>
        <v>'22221673',</v>
      </c>
      <c r="C29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</v>
      </c>
    </row>
    <row r="291" spans="1:3" x14ac:dyDescent="0.25">
      <c r="A291" s="4" t="s">
        <v>139</v>
      </c>
      <c r="B291" t="str">
        <f t="shared" si="8"/>
        <v>'21219891',</v>
      </c>
      <c r="C29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</v>
      </c>
    </row>
    <row r="292" spans="1:3" x14ac:dyDescent="0.25">
      <c r="A292" s="4" t="s">
        <v>233</v>
      </c>
      <c r="B292" t="str">
        <f t="shared" si="8"/>
        <v>'22221496',</v>
      </c>
      <c r="C29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</v>
      </c>
    </row>
    <row r="293" spans="1:3" x14ac:dyDescent="0.25">
      <c r="A293" s="4" t="s">
        <v>243</v>
      </c>
      <c r="B293" t="str">
        <f t="shared" si="8"/>
        <v>'22221848',</v>
      </c>
      <c r="C29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</v>
      </c>
    </row>
    <row r="294" spans="1:3" x14ac:dyDescent="0.25">
      <c r="A294" s="4" t="s">
        <v>265</v>
      </c>
      <c r="B294" t="str">
        <f t="shared" si="8"/>
        <v>'22222649',</v>
      </c>
      <c r="C29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</v>
      </c>
    </row>
    <row r="295" spans="1:3" x14ac:dyDescent="0.25">
      <c r="A295" s="4" t="s">
        <v>285</v>
      </c>
      <c r="B295" t="str">
        <f t="shared" si="8"/>
        <v>'22223635',</v>
      </c>
      <c r="C29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</v>
      </c>
    </row>
    <row r="296" spans="1:3" x14ac:dyDescent="0.25">
      <c r="A296" s="4" t="s">
        <v>152</v>
      </c>
      <c r="B296" t="str">
        <f t="shared" si="8"/>
        <v>'2127484',</v>
      </c>
      <c r="C29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</v>
      </c>
    </row>
    <row r="297" spans="1:3" x14ac:dyDescent="0.25">
      <c r="A297" s="4" t="s">
        <v>358</v>
      </c>
      <c r="B297" t="str">
        <f t="shared" si="8"/>
        <v>'23226196',</v>
      </c>
      <c r="C29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</v>
      </c>
    </row>
    <row r="298" spans="1:3" x14ac:dyDescent="0.25">
      <c r="A298" s="4" t="s">
        <v>255</v>
      </c>
      <c r="B298" t="str">
        <f t="shared" si="8"/>
        <v>'22222328',</v>
      </c>
      <c r="C29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</v>
      </c>
    </row>
    <row r="299" spans="1:3" x14ac:dyDescent="0.25">
      <c r="A299" s="4" t="s">
        <v>262</v>
      </c>
      <c r="B299" t="str">
        <f t="shared" si="8"/>
        <v>'22222484',</v>
      </c>
      <c r="C29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</v>
      </c>
    </row>
    <row r="300" spans="1:3" x14ac:dyDescent="0.25">
      <c r="A300" s="4" t="s">
        <v>323</v>
      </c>
      <c r="B300" t="str">
        <f t="shared" si="8"/>
        <v>'22225067',</v>
      </c>
      <c r="C30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</v>
      </c>
    </row>
    <row r="301" spans="1:3" x14ac:dyDescent="0.25">
      <c r="A301" s="4" t="s">
        <v>324</v>
      </c>
      <c r="B301" t="str">
        <f t="shared" si="8"/>
        <v>'22225069',</v>
      </c>
      <c r="C30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</v>
      </c>
    </row>
    <row r="302" spans="1:3" x14ac:dyDescent="0.25">
      <c r="A302" s="4" t="s">
        <v>325</v>
      </c>
      <c r="B302" t="str">
        <f t="shared" si="8"/>
        <v>'22225070',</v>
      </c>
      <c r="C30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</v>
      </c>
    </row>
    <row r="303" spans="1:3" x14ac:dyDescent="0.25">
      <c r="A303" s="4" t="s">
        <v>256</v>
      </c>
      <c r="B303" t="str">
        <f t="shared" si="8"/>
        <v>'22222369',</v>
      </c>
      <c r="C30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</v>
      </c>
    </row>
    <row r="304" spans="1:3" x14ac:dyDescent="0.25">
      <c r="A304" s="4" t="s">
        <v>221</v>
      </c>
      <c r="B304" t="str">
        <f t="shared" si="8"/>
        <v>'22221118',</v>
      </c>
      <c r="C30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</v>
      </c>
    </row>
    <row r="305" spans="1:3" x14ac:dyDescent="0.25">
      <c r="A305" s="4" t="s">
        <v>314</v>
      </c>
      <c r="B305" t="str">
        <f t="shared" si="8"/>
        <v>'22224904',</v>
      </c>
      <c r="C30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</v>
      </c>
    </row>
    <row r="306" spans="1:3" x14ac:dyDescent="0.25">
      <c r="A306" s="4" t="s">
        <v>326</v>
      </c>
      <c r="B306" t="str">
        <f t="shared" si="8"/>
        <v>'22225149',</v>
      </c>
      <c r="C30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</v>
      </c>
    </row>
    <row r="307" spans="1:3" x14ac:dyDescent="0.25">
      <c r="A307" s="4" t="s">
        <v>327</v>
      </c>
      <c r="B307" t="str">
        <f t="shared" si="8"/>
        <v>'22225150',</v>
      </c>
      <c r="C30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</v>
      </c>
    </row>
    <row r="308" spans="1:3" x14ac:dyDescent="0.25">
      <c r="A308" s="4" t="s">
        <v>202</v>
      </c>
      <c r="B308" t="str">
        <f t="shared" si="8"/>
        <v>'22220355',</v>
      </c>
      <c r="C30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</v>
      </c>
    </row>
    <row r="309" spans="1:3" x14ac:dyDescent="0.25">
      <c r="A309" s="4" t="s">
        <v>136</v>
      </c>
      <c r="B309" t="str">
        <f t="shared" si="8"/>
        <v>'21219812',</v>
      </c>
      <c r="C30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</v>
      </c>
    </row>
    <row r="310" spans="1:3" x14ac:dyDescent="0.25">
      <c r="A310" s="4" t="s">
        <v>35</v>
      </c>
      <c r="B310" t="str">
        <f t="shared" si="8"/>
        <v>'2025683',</v>
      </c>
      <c r="C31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</v>
      </c>
    </row>
    <row r="311" spans="1:3" x14ac:dyDescent="0.25">
      <c r="A311" s="4" t="s">
        <v>220</v>
      </c>
      <c r="B311" t="str">
        <f t="shared" si="8"/>
        <v>'22221116',</v>
      </c>
      <c r="C31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</v>
      </c>
    </row>
    <row r="312" spans="1:3" x14ac:dyDescent="0.25">
      <c r="A312" s="4" t="s">
        <v>137</v>
      </c>
      <c r="B312" t="str">
        <f t="shared" si="8"/>
        <v>'21219814',</v>
      </c>
      <c r="C31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</v>
      </c>
    </row>
    <row r="313" spans="1:3" x14ac:dyDescent="0.25">
      <c r="A313" s="4" t="s">
        <v>328</v>
      </c>
      <c r="B313" t="str">
        <f t="shared" si="8"/>
        <v>'22225151',</v>
      </c>
      <c r="C31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</v>
      </c>
    </row>
    <row r="314" spans="1:3" x14ac:dyDescent="0.25">
      <c r="A314" s="4" t="s">
        <v>329</v>
      </c>
      <c r="B314" t="str">
        <f t="shared" si="8"/>
        <v>'22225152',</v>
      </c>
      <c r="C31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</v>
      </c>
    </row>
    <row r="315" spans="1:3" x14ac:dyDescent="0.25">
      <c r="A315" s="4" t="s">
        <v>367</v>
      </c>
      <c r="B315" t="str">
        <f t="shared" si="8"/>
        <v>'23825801',</v>
      </c>
      <c r="C31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</v>
      </c>
    </row>
    <row r="316" spans="1:3" x14ac:dyDescent="0.25">
      <c r="A316" s="2" t="s">
        <v>355</v>
      </c>
      <c r="B316" t="str">
        <f t="shared" si="8"/>
        <v>'23225514',</v>
      </c>
      <c r="C31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</v>
      </c>
    </row>
    <row r="317" spans="1:3" x14ac:dyDescent="0.25">
      <c r="A317" s="4" t="s">
        <v>277</v>
      </c>
      <c r="B317" t="str">
        <f t="shared" si="8"/>
        <v>'22223229',</v>
      </c>
      <c r="C31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</v>
      </c>
    </row>
    <row r="318" spans="1:3" x14ac:dyDescent="0.25">
      <c r="A318" s="4" t="s">
        <v>33</v>
      </c>
      <c r="B318" t="str">
        <f t="shared" si="8"/>
        <v>'2025215',</v>
      </c>
      <c r="C31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</v>
      </c>
    </row>
    <row r="319" spans="1:3" x14ac:dyDescent="0.25">
      <c r="A319" s="4" t="s">
        <v>107</v>
      </c>
      <c r="B319" t="str">
        <f t="shared" si="8"/>
        <v>'21218577',</v>
      </c>
      <c r="C31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</v>
      </c>
    </row>
    <row r="320" spans="1:3" x14ac:dyDescent="0.25">
      <c r="A320" s="4" t="s">
        <v>119</v>
      </c>
      <c r="B320" t="str">
        <f t="shared" si="8"/>
        <v>'21219195',</v>
      </c>
      <c r="C32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</v>
      </c>
    </row>
    <row r="321" spans="1:3" x14ac:dyDescent="0.25">
      <c r="A321" s="4" t="s">
        <v>67</v>
      </c>
      <c r="B321" t="str">
        <f t="shared" si="8"/>
        <v>'2027374',</v>
      </c>
      <c r="C32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</v>
      </c>
    </row>
    <row r="322" spans="1:3" x14ac:dyDescent="0.25">
      <c r="A322" s="4" t="s">
        <v>239</v>
      </c>
      <c r="B322" t="str">
        <f t="shared" ref="B322:B364" si="10">_xlfn.CONCAT("'"&amp;A322&amp;"',")</f>
        <v>'22221774',</v>
      </c>
      <c r="C32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</v>
      </c>
    </row>
    <row r="323" spans="1:3" x14ac:dyDescent="0.25">
      <c r="A323" s="4" t="s">
        <v>115</v>
      </c>
      <c r="B323" t="str">
        <f t="shared" si="10"/>
        <v>'21219106',</v>
      </c>
      <c r="C323" t="str">
        <f t="shared" ref="C323:C364" si="11">_xlfn.CONCAT(C322,B323)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</v>
      </c>
    </row>
    <row r="324" spans="1:3" x14ac:dyDescent="0.25">
      <c r="A324" s="4" t="s">
        <v>55</v>
      </c>
      <c r="B324" t="str">
        <f t="shared" si="10"/>
        <v>'2026767',</v>
      </c>
      <c r="C32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</v>
      </c>
    </row>
    <row r="325" spans="1:3" x14ac:dyDescent="0.25">
      <c r="A325" s="4" t="s">
        <v>264</v>
      </c>
      <c r="B325" t="str">
        <f t="shared" si="10"/>
        <v>'22222615',</v>
      </c>
      <c r="C32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</v>
      </c>
    </row>
    <row r="326" spans="1:3" x14ac:dyDescent="0.25">
      <c r="A326" s="4" t="s">
        <v>201</v>
      </c>
      <c r="B326" t="str">
        <f t="shared" si="10"/>
        <v>'22220339',</v>
      </c>
      <c r="C32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</v>
      </c>
    </row>
    <row r="327" spans="1:3" x14ac:dyDescent="0.25">
      <c r="A327" s="4" t="s">
        <v>41</v>
      </c>
      <c r="B327" t="str">
        <f t="shared" si="10"/>
        <v>'2026071',</v>
      </c>
      <c r="C32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</v>
      </c>
    </row>
    <row r="328" spans="1:3" x14ac:dyDescent="0.25">
      <c r="A328" s="4" t="s">
        <v>237</v>
      </c>
      <c r="B328" t="str">
        <f t="shared" si="10"/>
        <v>'22221721',</v>
      </c>
      <c r="C32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</v>
      </c>
    </row>
    <row r="329" spans="1:3" x14ac:dyDescent="0.25">
      <c r="A329" s="4" t="s">
        <v>213</v>
      </c>
      <c r="B329" t="str">
        <f t="shared" si="10"/>
        <v>'22220581',</v>
      </c>
      <c r="C32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</v>
      </c>
    </row>
    <row r="330" spans="1:3" x14ac:dyDescent="0.25">
      <c r="A330" s="4" t="s">
        <v>144</v>
      </c>
      <c r="B330" t="str">
        <f t="shared" si="10"/>
        <v>'21220026',</v>
      </c>
      <c r="C33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</v>
      </c>
    </row>
    <row r="331" spans="1:3" x14ac:dyDescent="0.25">
      <c r="A331" s="4" t="s">
        <v>279</v>
      </c>
      <c r="B331" t="str">
        <f t="shared" si="10"/>
        <v>'22223287',</v>
      </c>
      <c r="C33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</v>
      </c>
    </row>
    <row r="332" spans="1:3" x14ac:dyDescent="0.25">
      <c r="A332" s="4" t="s">
        <v>293</v>
      </c>
      <c r="B332" t="str">
        <f t="shared" si="10"/>
        <v>'22224007',</v>
      </c>
      <c r="C33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</v>
      </c>
    </row>
    <row r="333" spans="1:3" x14ac:dyDescent="0.25">
      <c r="A333" s="4" t="s">
        <v>170</v>
      </c>
      <c r="B333" t="str">
        <f t="shared" si="10"/>
        <v>'2128155',</v>
      </c>
      <c r="C33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</v>
      </c>
    </row>
    <row r="334" spans="1:3" x14ac:dyDescent="0.25">
      <c r="A334" s="4" t="s">
        <v>8</v>
      </c>
      <c r="B334" t="str">
        <f t="shared" si="10"/>
        <v>'1883320',</v>
      </c>
      <c r="C33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</v>
      </c>
    </row>
    <row r="335" spans="1:3" x14ac:dyDescent="0.25">
      <c r="A335" s="4" t="s">
        <v>73</v>
      </c>
      <c r="B335" t="str">
        <f t="shared" si="10"/>
        <v>'2046774',</v>
      </c>
      <c r="C33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</v>
      </c>
    </row>
    <row r="336" spans="1:3" x14ac:dyDescent="0.25">
      <c r="A336" s="4" t="s">
        <v>343</v>
      </c>
      <c r="B336" t="str">
        <f t="shared" si="10"/>
        <v>'22822571',</v>
      </c>
      <c r="C33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</v>
      </c>
    </row>
    <row r="337" spans="1:3" x14ac:dyDescent="0.25">
      <c r="A337" s="2" t="s">
        <v>126</v>
      </c>
      <c r="B337" t="str">
        <f t="shared" si="10"/>
        <v>'21219566',</v>
      </c>
      <c r="C33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</v>
      </c>
    </row>
    <row r="338" spans="1:3" x14ac:dyDescent="0.25">
      <c r="A338" s="4" t="s">
        <v>10</v>
      </c>
      <c r="B338" t="str">
        <f t="shared" si="10"/>
        <v>'1923775',</v>
      </c>
      <c r="C33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</v>
      </c>
    </row>
    <row r="339" spans="1:3" x14ac:dyDescent="0.25">
      <c r="A339" s="4" t="s">
        <v>207</v>
      </c>
      <c r="B339" t="str">
        <f t="shared" si="10"/>
        <v>'22220408',</v>
      </c>
      <c r="C33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</v>
      </c>
    </row>
    <row r="340" spans="1:3" x14ac:dyDescent="0.25">
      <c r="A340" s="4" t="s">
        <v>18</v>
      </c>
      <c r="B340" t="str">
        <f t="shared" si="10"/>
        <v>'1924689',</v>
      </c>
      <c r="C34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</v>
      </c>
    </row>
    <row r="341" spans="1:3" x14ac:dyDescent="0.25">
      <c r="A341" s="4" t="s">
        <v>27</v>
      </c>
      <c r="B341" t="str">
        <f t="shared" si="10"/>
        <v>'1984684',</v>
      </c>
      <c r="C34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</v>
      </c>
    </row>
    <row r="342" spans="1:3" x14ac:dyDescent="0.25">
      <c r="A342" s="4" t="s">
        <v>141</v>
      </c>
      <c r="B342" t="str">
        <f t="shared" si="10"/>
        <v>'21219927',</v>
      </c>
      <c r="C34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</v>
      </c>
    </row>
    <row r="343" spans="1:3" x14ac:dyDescent="0.25">
      <c r="A343" s="4" t="s">
        <v>168</v>
      </c>
      <c r="B343" t="str">
        <f t="shared" si="10"/>
        <v>'2128152',</v>
      </c>
      <c r="C34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</v>
      </c>
    </row>
    <row r="344" spans="1:3" x14ac:dyDescent="0.25">
      <c r="A344" s="4" t="s">
        <v>54</v>
      </c>
      <c r="B344" t="str">
        <f t="shared" si="10"/>
        <v>'2026766',</v>
      </c>
      <c r="C34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</v>
      </c>
    </row>
    <row r="345" spans="1:3" x14ac:dyDescent="0.25">
      <c r="A345" s="2" t="s">
        <v>210</v>
      </c>
      <c r="B345" t="str">
        <f t="shared" si="10"/>
        <v>'22220512',</v>
      </c>
      <c r="C34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</v>
      </c>
    </row>
    <row r="346" spans="1:3" x14ac:dyDescent="0.25">
      <c r="A346" s="4" t="s">
        <v>205</v>
      </c>
      <c r="B346" t="str">
        <f t="shared" si="10"/>
        <v>'22220374',</v>
      </c>
      <c r="C34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</v>
      </c>
    </row>
    <row r="347" spans="1:3" x14ac:dyDescent="0.25">
      <c r="A347" s="4" t="s">
        <v>278</v>
      </c>
      <c r="B347" t="str">
        <f t="shared" si="10"/>
        <v>'22223284',</v>
      </c>
      <c r="C34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</v>
      </c>
    </row>
    <row r="348" spans="1:3" x14ac:dyDescent="0.25">
      <c r="A348" s="4" t="s">
        <v>349</v>
      </c>
      <c r="B348" t="str">
        <f t="shared" si="10"/>
        <v>'22824464',</v>
      </c>
      <c r="C34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</v>
      </c>
    </row>
    <row r="349" spans="1:3" x14ac:dyDescent="0.25">
      <c r="A349" s="4" t="s">
        <v>58</v>
      </c>
      <c r="B349" t="str">
        <f t="shared" si="10"/>
        <v>'20269821',</v>
      </c>
      <c r="C34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</v>
      </c>
    </row>
    <row r="350" spans="1:3" x14ac:dyDescent="0.25">
      <c r="A350" s="4" t="s">
        <v>204</v>
      </c>
      <c r="B350" t="str">
        <f t="shared" si="10"/>
        <v>'22220369',</v>
      </c>
      <c r="C35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</v>
      </c>
    </row>
    <row r="351" spans="1:3" x14ac:dyDescent="0.25">
      <c r="A351" s="4" t="s">
        <v>308</v>
      </c>
      <c r="B351" t="str">
        <f t="shared" si="10"/>
        <v>'22224732',</v>
      </c>
      <c r="C35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</v>
      </c>
    </row>
    <row r="352" spans="1:3" x14ac:dyDescent="0.25">
      <c r="A352" s="4" t="s">
        <v>17</v>
      </c>
      <c r="B352" t="str">
        <f t="shared" si="10"/>
        <v>'1924574',</v>
      </c>
      <c r="C35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</v>
      </c>
    </row>
    <row r="353" spans="1:3" x14ac:dyDescent="0.25">
      <c r="A353" s="2" t="s">
        <v>63</v>
      </c>
      <c r="B353" t="str">
        <f t="shared" si="10"/>
        <v>'2027238',</v>
      </c>
      <c r="C35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</v>
      </c>
    </row>
    <row r="354" spans="1:3" x14ac:dyDescent="0.25">
      <c r="A354" s="2" t="s">
        <v>145</v>
      </c>
      <c r="B354" t="str">
        <f t="shared" si="10"/>
        <v>'21220075',</v>
      </c>
      <c r="C35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</v>
      </c>
    </row>
    <row r="355" spans="1:3" x14ac:dyDescent="0.25">
      <c r="A355" s="4" t="s">
        <v>234</v>
      </c>
      <c r="B355" t="str">
        <f t="shared" si="10"/>
        <v>'22221629',</v>
      </c>
      <c r="C35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</v>
      </c>
    </row>
    <row r="356" spans="1:3" x14ac:dyDescent="0.25">
      <c r="A356" s="4" t="s">
        <v>247</v>
      </c>
      <c r="B356" t="str">
        <f t="shared" si="10"/>
        <v>'22222102',</v>
      </c>
      <c r="C35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</v>
      </c>
    </row>
    <row r="357" spans="1:3" x14ac:dyDescent="0.25">
      <c r="A357" s="2" t="s">
        <v>357</v>
      </c>
      <c r="B357" t="str">
        <f t="shared" si="10"/>
        <v>'23225968',</v>
      </c>
      <c r="C35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</v>
      </c>
    </row>
    <row r="358" spans="1:3" x14ac:dyDescent="0.25">
      <c r="A358" s="2" t="s">
        <v>362</v>
      </c>
      <c r="B358" t="str">
        <f t="shared" si="10"/>
        <v>'23226343',</v>
      </c>
      <c r="C35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</v>
      </c>
    </row>
    <row r="359" spans="1:3" x14ac:dyDescent="0.25">
      <c r="A359" s="2" t="s">
        <v>22</v>
      </c>
      <c r="B359" t="str">
        <f t="shared" si="10"/>
        <v>'1984315',</v>
      </c>
      <c r="C35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</v>
      </c>
    </row>
    <row r="360" spans="1:3" x14ac:dyDescent="0.25">
      <c r="A360" s="4" t="s">
        <v>81</v>
      </c>
      <c r="B360" t="str">
        <f t="shared" si="10"/>
        <v>'2086188',</v>
      </c>
      <c r="C36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</v>
      </c>
    </row>
    <row r="361" spans="1:3" x14ac:dyDescent="0.25">
      <c r="A361" s="2" t="s">
        <v>364</v>
      </c>
      <c r="B361" t="str">
        <f t="shared" si="10"/>
        <v>'23825484',</v>
      </c>
      <c r="C36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</v>
      </c>
    </row>
    <row r="362" spans="1:3" x14ac:dyDescent="0.25">
      <c r="A362" s="4" t="s">
        <v>365</v>
      </c>
      <c r="B362" t="str">
        <f t="shared" si="10"/>
        <v>'23825780',</v>
      </c>
      <c r="C36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</v>
      </c>
    </row>
    <row r="363" spans="1:3" x14ac:dyDescent="0.25">
      <c r="A363" s="4" t="s">
        <v>366</v>
      </c>
      <c r="B363" t="str">
        <f t="shared" si="10"/>
        <v>'23825781',</v>
      </c>
      <c r="C36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'23825781',</v>
      </c>
    </row>
    <row r="364" spans="1:3" x14ac:dyDescent="0.25">
      <c r="A364" s="2" t="s">
        <v>368</v>
      </c>
      <c r="B364" t="str">
        <f t="shared" si="10"/>
        <v>'23825970',</v>
      </c>
      <c r="C36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'23825781','23825970'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1" ma:contentTypeDescription="Create a new document." ma:contentTypeScope="" ma:versionID="636dc11e3cc511378a2ba648f39b7634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f9df057114afd9cdc3ec547bc9fad700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54AE0D-A434-4E27-BA88-E4856AD6B918}"/>
</file>

<file path=customXml/itemProps2.xml><?xml version="1.0" encoding="utf-8"?>
<ds:datastoreItem xmlns:ds="http://schemas.openxmlformats.org/officeDocument/2006/customXml" ds:itemID="{F2DA0458-5D2E-4332-B3B9-21E6108B97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Dashborad (2)</vt:lpstr>
      <vt:lpstr>Project Dashborad</vt:lpstr>
      <vt:lpstr>SQL extract</vt:lpstr>
      <vt:lpstr>Concat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2023-03-22T17:26:28Z</dcterms:modified>
</cp:coreProperties>
</file>