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cdc6932b310311/Documents/Thinkful/"/>
    </mc:Choice>
  </mc:AlternateContent>
  <xr:revisionPtr revIDLastSave="0" documentId="8_{4EB83D82-9798-4087-8759-6EEFE9EAF13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adme" sheetId="9" r:id="rId1"/>
    <sheet name="modified data" sheetId="2" r:id="rId2"/>
    <sheet name="tables" sheetId="3" r:id="rId3"/>
    <sheet name="descriptive stats" sheetId="7" r:id="rId4"/>
    <sheet name="AB testing" sheetId="6" r:id="rId5"/>
    <sheet name="charts" sheetId="8" r:id="rId6"/>
    <sheet name="ANOVA.Q" sheetId="4" r:id="rId7"/>
    <sheet name="ANOVA.Y" sheetId="5" r:id="rId8"/>
    <sheet name="raw data" sheetId="1" r:id="rId9"/>
  </sheets>
  <calcPr calcId="191029"/>
  <pivotCaches>
    <pivotCache cacheId="0" r:id="rId10"/>
  </pivotCaches>
</workbook>
</file>

<file path=xl/calcChain.xml><?xml version="1.0" encoding="utf-8"?>
<calcChain xmlns="http://schemas.openxmlformats.org/spreadsheetml/2006/main">
  <c r="CH2" i="2" l="1"/>
  <c r="CH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H243" i="2"/>
  <c r="CH244" i="2"/>
  <c r="CH245" i="2"/>
  <c r="CH246" i="2"/>
  <c r="CH247" i="2"/>
  <c r="CH248" i="2"/>
  <c r="CH249" i="2"/>
  <c r="CH250" i="2"/>
  <c r="CH251" i="2"/>
  <c r="CH252" i="2"/>
  <c r="CH253" i="2"/>
  <c r="CH254" i="2"/>
  <c r="CH255" i="2"/>
  <c r="CH256" i="2"/>
  <c r="CH257" i="2"/>
  <c r="CH258" i="2"/>
  <c r="CH259" i="2"/>
  <c r="CH260" i="2"/>
  <c r="CH261" i="2"/>
  <c r="CH262" i="2"/>
  <c r="CH263" i="2"/>
  <c r="CH264" i="2"/>
  <c r="CH265" i="2"/>
  <c r="CH266" i="2"/>
  <c r="CH267" i="2"/>
  <c r="CH268" i="2"/>
  <c r="CH269" i="2"/>
  <c r="CH270" i="2"/>
  <c r="CH271" i="2"/>
  <c r="CH272" i="2"/>
  <c r="CH273" i="2"/>
  <c r="CH274" i="2"/>
  <c r="CH275" i="2"/>
  <c r="CH276" i="2"/>
  <c r="CH277" i="2"/>
  <c r="CH278" i="2"/>
  <c r="CH279" i="2"/>
  <c r="CH280" i="2"/>
  <c r="CH281" i="2"/>
  <c r="CH282" i="2"/>
  <c r="CH283" i="2"/>
  <c r="CH284" i="2"/>
  <c r="CH285" i="2"/>
  <c r="CH286" i="2"/>
  <c r="CH287" i="2"/>
  <c r="CH288" i="2"/>
  <c r="CH289" i="2"/>
  <c r="CH290" i="2"/>
  <c r="CH291" i="2"/>
  <c r="CH292" i="2"/>
  <c r="CH293" i="2"/>
  <c r="CH294" i="2"/>
  <c r="CH295" i="2"/>
  <c r="CH296" i="2"/>
  <c r="CH297" i="2"/>
  <c r="CH298" i="2"/>
  <c r="CH299" i="2"/>
  <c r="CH300" i="2"/>
  <c r="CH301" i="2"/>
  <c r="CH302" i="2"/>
  <c r="CH303" i="2"/>
  <c r="CH304" i="2"/>
  <c r="CH305" i="2"/>
  <c r="CH306" i="2"/>
  <c r="CH307" i="2"/>
  <c r="CH308" i="2"/>
  <c r="CH309" i="2"/>
  <c r="CH310" i="2"/>
  <c r="CH311" i="2"/>
  <c r="CH312" i="2"/>
  <c r="CH313" i="2"/>
  <c r="CH314" i="2"/>
  <c r="CH315" i="2"/>
  <c r="CH316" i="2"/>
  <c r="CH317" i="2"/>
  <c r="CH318" i="2"/>
  <c r="CH319" i="2"/>
  <c r="CH320" i="2"/>
  <c r="CH321" i="2"/>
  <c r="CH322" i="2"/>
  <c r="CH323" i="2"/>
  <c r="CH324" i="2"/>
  <c r="CH325" i="2"/>
  <c r="CH326" i="2"/>
  <c r="CH327" i="2"/>
  <c r="CH328" i="2"/>
  <c r="CH329" i="2"/>
  <c r="CH330" i="2"/>
  <c r="CH331" i="2"/>
  <c r="CH332" i="2"/>
  <c r="CH333" i="2"/>
  <c r="CH334" i="2"/>
  <c r="CH335" i="2"/>
  <c r="CH336" i="2"/>
  <c r="CH337" i="2"/>
  <c r="CH338" i="2"/>
  <c r="CH339" i="2"/>
  <c r="CH340" i="2"/>
  <c r="CH341" i="2"/>
  <c r="CH342" i="2"/>
  <c r="CH343" i="2"/>
  <c r="CH344" i="2"/>
  <c r="CH345" i="2"/>
  <c r="CH346" i="2"/>
  <c r="CH347" i="2"/>
  <c r="CH348" i="2"/>
  <c r="CH349" i="2"/>
  <c r="CH350" i="2"/>
  <c r="CH351" i="2"/>
  <c r="CH352" i="2"/>
  <c r="CH353" i="2"/>
  <c r="CH354" i="2"/>
  <c r="CH355" i="2"/>
  <c r="CH356" i="2"/>
  <c r="CH357" i="2"/>
  <c r="CH358" i="2"/>
  <c r="CH359" i="2"/>
  <c r="CH360" i="2"/>
  <c r="CH361" i="2"/>
  <c r="CH362" i="2"/>
  <c r="CH363" i="2"/>
  <c r="CH364" i="2"/>
  <c r="CH365" i="2"/>
  <c r="CH366" i="2"/>
  <c r="CH367" i="2"/>
  <c r="CH368" i="2"/>
  <c r="CH369" i="2"/>
  <c r="CH370" i="2"/>
  <c r="CH371" i="2"/>
  <c r="CH372" i="2"/>
  <c r="CH373" i="2"/>
  <c r="CH374" i="2"/>
  <c r="CH375" i="2"/>
  <c r="CH376" i="2"/>
  <c r="CH377" i="2"/>
  <c r="CH378" i="2"/>
  <c r="CH379" i="2"/>
  <c r="CH380" i="2"/>
  <c r="CH381" i="2"/>
  <c r="CH382" i="2"/>
  <c r="CH383" i="2"/>
  <c r="CH384" i="2"/>
  <c r="CH385" i="2"/>
  <c r="CH386" i="2"/>
  <c r="CH387" i="2"/>
  <c r="CH388" i="2"/>
  <c r="CH389" i="2"/>
  <c r="CH390" i="2"/>
  <c r="CH391" i="2"/>
  <c r="CH392" i="2"/>
  <c r="CH393" i="2"/>
  <c r="CH394" i="2"/>
  <c r="CH395" i="2"/>
  <c r="CH396" i="2"/>
  <c r="CH397" i="2"/>
  <c r="CH398" i="2"/>
  <c r="CH399" i="2"/>
  <c r="CH400" i="2"/>
  <c r="CH401" i="2"/>
  <c r="CH402" i="2"/>
  <c r="CH403" i="2"/>
  <c r="CH404" i="2"/>
  <c r="CH405" i="2"/>
  <c r="CH406" i="2"/>
  <c r="CH407" i="2"/>
  <c r="CH408" i="2"/>
  <c r="CH409" i="2"/>
  <c r="CH410" i="2"/>
  <c r="CH411" i="2"/>
  <c r="CH412" i="2"/>
  <c r="CH413" i="2"/>
  <c r="CH414" i="2"/>
  <c r="CH415" i="2"/>
  <c r="CH416" i="2"/>
  <c r="CH417" i="2"/>
  <c r="CH418" i="2"/>
  <c r="CH419" i="2"/>
  <c r="CH420" i="2"/>
  <c r="CH421" i="2"/>
  <c r="CH422" i="2"/>
  <c r="CH423" i="2"/>
  <c r="CH424" i="2"/>
  <c r="CH425" i="2"/>
  <c r="CH426" i="2"/>
  <c r="CH427" i="2"/>
  <c r="CH428" i="2"/>
  <c r="CH429" i="2"/>
  <c r="CH430" i="2"/>
  <c r="CH431" i="2"/>
  <c r="CH432" i="2"/>
  <c r="CH433" i="2"/>
  <c r="CH434" i="2"/>
  <c r="CH435" i="2"/>
  <c r="CH436" i="2"/>
  <c r="CH437" i="2"/>
  <c r="CH438" i="2"/>
  <c r="CH439" i="2"/>
  <c r="CH440" i="2"/>
  <c r="CH441" i="2"/>
  <c r="CH442" i="2"/>
  <c r="CH443" i="2"/>
  <c r="CH444" i="2"/>
  <c r="CH445" i="2"/>
  <c r="CH446" i="2"/>
  <c r="CH447" i="2"/>
  <c r="CH448" i="2"/>
  <c r="CH449" i="2"/>
  <c r="CH450" i="2"/>
  <c r="CH451" i="2"/>
  <c r="CH452" i="2"/>
  <c r="CH453" i="2"/>
  <c r="CH454" i="2"/>
  <c r="CH455" i="2"/>
  <c r="CH456" i="2"/>
  <c r="CH457" i="2"/>
  <c r="CH458" i="2"/>
  <c r="CH459" i="2"/>
  <c r="CH460" i="2"/>
  <c r="CH461" i="2"/>
  <c r="CH462" i="2"/>
  <c r="CH463" i="2"/>
  <c r="CH464" i="2"/>
  <c r="CH465" i="2"/>
  <c r="CH466" i="2"/>
  <c r="CH467" i="2"/>
  <c r="CH468" i="2"/>
  <c r="CH469" i="2"/>
  <c r="CH470" i="2"/>
  <c r="CH471" i="2"/>
  <c r="CH472" i="2"/>
  <c r="CH473" i="2"/>
  <c r="CH474" i="2"/>
  <c r="CH475" i="2"/>
  <c r="CH476" i="2"/>
  <c r="CH477" i="2"/>
  <c r="CH478" i="2"/>
  <c r="CH479" i="2"/>
  <c r="CH480" i="2"/>
  <c r="CH481" i="2"/>
  <c r="CH482" i="2"/>
  <c r="CH483" i="2"/>
  <c r="CH484" i="2"/>
  <c r="CH485" i="2"/>
  <c r="CH486" i="2"/>
  <c r="CH487" i="2"/>
  <c r="CH488" i="2"/>
  <c r="CH489" i="2"/>
  <c r="CH490" i="2"/>
  <c r="CH491" i="2"/>
  <c r="CH492" i="2"/>
  <c r="CH493" i="2"/>
  <c r="CH494" i="2"/>
  <c r="CH495" i="2"/>
  <c r="CH496" i="2"/>
  <c r="CH497" i="2"/>
  <c r="CH498" i="2"/>
  <c r="CH499" i="2"/>
  <c r="CH500" i="2"/>
  <c r="CH501" i="2"/>
  <c r="CH502" i="2"/>
  <c r="CH503" i="2"/>
  <c r="CH504" i="2"/>
  <c r="CH505" i="2"/>
  <c r="CH506" i="2"/>
  <c r="CH507" i="2"/>
  <c r="CH508" i="2"/>
  <c r="CH509" i="2"/>
  <c r="CH510" i="2"/>
  <c r="CH511" i="2"/>
  <c r="CH512" i="2"/>
  <c r="CH513" i="2"/>
  <c r="CH514" i="2"/>
  <c r="CH515" i="2"/>
  <c r="CH516" i="2"/>
  <c r="CH517" i="2"/>
  <c r="CH518" i="2"/>
  <c r="CH519" i="2"/>
  <c r="CH520" i="2"/>
  <c r="CH521" i="2"/>
  <c r="CH522" i="2"/>
  <c r="CH523" i="2"/>
  <c r="CH524" i="2"/>
  <c r="CH525" i="2"/>
  <c r="CH526" i="2"/>
  <c r="CH527" i="2"/>
  <c r="CH528" i="2"/>
  <c r="CH529" i="2"/>
  <c r="CH530" i="2"/>
  <c r="CH531" i="2"/>
  <c r="CH532" i="2"/>
  <c r="CH533" i="2"/>
  <c r="CH534" i="2"/>
  <c r="CH535" i="2"/>
  <c r="CH536" i="2"/>
  <c r="CH537" i="2"/>
  <c r="CH538" i="2"/>
  <c r="CH539" i="2"/>
  <c r="CH540" i="2"/>
  <c r="CH541" i="2"/>
  <c r="CH542" i="2"/>
  <c r="CH543" i="2"/>
  <c r="CH544" i="2"/>
  <c r="CH545" i="2"/>
  <c r="CH546" i="2"/>
  <c r="CH547" i="2"/>
  <c r="CH548" i="2"/>
  <c r="CH549" i="2"/>
  <c r="CH550" i="2"/>
  <c r="CH551" i="2"/>
  <c r="CH552" i="2"/>
  <c r="CH553" i="2"/>
  <c r="CH554" i="2"/>
  <c r="CH555" i="2"/>
  <c r="CH556" i="2"/>
  <c r="CH557" i="2"/>
  <c r="CH558" i="2"/>
  <c r="CH559" i="2"/>
  <c r="CH560" i="2"/>
  <c r="CH561" i="2"/>
  <c r="CH562" i="2"/>
  <c r="CH563" i="2"/>
  <c r="CH564" i="2"/>
  <c r="CH565" i="2"/>
  <c r="CH566" i="2"/>
  <c r="CH567" i="2"/>
  <c r="CH568" i="2"/>
  <c r="CH569" i="2"/>
  <c r="CH570" i="2"/>
  <c r="CH571" i="2"/>
  <c r="CH572" i="2"/>
  <c r="CH573" i="2"/>
  <c r="CH574" i="2"/>
  <c r="CH575" i="2"/>
  <c r="CH576" i="2"/>
  <c r="CH577" i="2"/>
  <c r="CH578" i="2"/>
  <c r="CH579" i="2"/>
  <c r="CH580" i="2"/>
  <c r="CH581" i="2"/>
  <c r="CH582" i="2"/>
  <c r="CH583" i="2"/>
  <c r="CH584" i="2"/>
  <c r="CH585" i="2"/>
  <c r="CH586" i="2"/>
  <c r="CH587" i="2"/>
  <c r="CH588" i="2"/>
  <c r="CH589" i="2"/>
  <c r="CH590" i="2"/>
  <c r="CH591" i="2"/>
  <c r="CH592" i="2"/>
  <c r="CH593" i="2"/>
  <c r="CH594" i="2"/>
  <c r="CH595" i="2"/>
  <c r="CH596" i="2"/>
  <c r="CH597" i="2"/>
  <c r="CH598" i="2"/>
  <c r="CH599" i="2"/>
  <c r="CH600" i="2"/>
  <c r="CH601" i="2"/>
  <c r="CH602" i="2"/>
  <c r="CH603" i="2"/>
  <c r="CH604" i="2"/>
  <c r="CH605" i="2"/>
  <c r="CH606" i="2"/>
  <c r="CH607" i="2"/>
  <c r="CH608" i="2"/>
  <c r="CH609" i="2"/>
  <c r="CH610" i="2"/>
  <c r="CH611" i="2"/>
  <c r="CH612" i="2"/>
  <c r="CH613" i="2"/>
  <c r="CH614" i="2"/>
  <c r="CH615" i="2"/>
  <c r="CH616" i="2"/>
  <c r="CH617" i="2"/>
  <c r="CH618" i="2"/>
  <c r="CH619" i="2"/>
  <c r="CH620" i="2"/>
  <c r="CH621" i="2"/>
  <c r="CH622" i="2"/>
  <c r="CH623" i="2"/>
  <c r="CH624" i="2"/>
  <c r="CH625" i="2"/>
  <c r="CH626" i="2"/>
  <c r="CH627" i="2"/>
  <c r="CH628" i="2"/>
  <c r="CH629" i="2"/>
  <c r="CH630" i="2"/>
  <c r="CH631" i="2"/>
  <c r="CH632" i="2"/>
  <c r="CH633" i="2"/>
  <c r="CH634" i="2"/>
  <c r="CH635" i="2"/>
  <c r="CH636" i="2"/>
  <c r="CH637" i="2"/>
  <c r="CH638" i="2"/>
  <c r="CH639" i="2"/>
  <c r="CH640" i="2"/>
  <c r="CH641" i="2"/>
  <c r="CH642" i="2"/>
  <c r="CH643" i="2"/>
  <c r="CH644" i="2"/>
  <c r="CH645" i="2"/>
  <c r="CH646" i="2"/>
  <c r="CH647" i="2"/>
  <c r="CH648" i="2"/>
  <c r="CH649" i="2"/>
  <c r="CH650" i="2"/>
  <c r="CH651" i="2"/>
  <c r="CH652" i="2"/>
  <c r="CH653" i="2"/>
  <c r="CH654" i="2"/>
  <c r="CH655" i="2"/>
  <c r="CH656" i="2"/>
  <c r="CH657" i="2"/>
  <c r="CH658" i="2"/>
  <c r="CH659" i="2"/>
  <c r="CH660" i="2"/>
  <c r="CH661" i="2"/>
  <c r="CH662" i="2"/>
  <c r="CH663" i="2"/>
  <c r="CH664" i="2"/>
  <c r="CH665" i="2"/>
  <c r="CH666" i="2"/>
  <c r="CH667" i="2"/>
  <c r="CH668" i="2"/>
  <c r="CH669" i="2"/>
  <c r="CH670" i="2"/>
  <c r="CH671" i="2"/>
  <c r="CH672" i="2"/>
  <c r="CH673" i="2"/>
  <c r="CH674" i="2"/>
  <c r="CH675" i="2"/>
  <c r="CH676" i="2"/>
  <c r="CH677" i="2"/>
  <c r="CH678" i="2"/>
  <c r="CH679" i="2"/>
  <c r="CH680" i="2"/>
  <c r="CH681" i="2"/>
  <c r="CH682" i="2"/>
  <c r="CH683" i="2"/>
  <c r="CH684" i="2"/>
  <c r="CH685" i="2"/>
  <c r="CH686" i="2"/>
  <c r="CH687" i="2"/>
  <c r="CH688" i="2"/>
  <c r="CH689" i="2"/>
  <c r="CH690" i="2"/>
  <c r="CH691" i="2"/>
  <c r="CH692" i="2"/>
  <c r="CH693" i="2"/>
  <c r="CH694" i="2"/>
  <c r="CH695" i="2"/>
  <c r="CH696" i="2"/>
  <c r="CH697" i="2"/>
  <c r="CH698" i="2"/>
  <c r="CH699" i="2"/>
  <c r="CH700" i="2"/>
  <c r="CH701" i="2"/>
  <c r="CH702" i="2"/>
  <c r="CH703" i="2"/>
  <c r="CH704" i="2"/>
  <c r="CH705" i="2"/>
  <c r="CH706" i="2"/>
  <c r="CH707" i="2"/>
  <c r="CH708" i="2"/>
  <c r="CH709" i="2"/>
  <c r="CH710" i="2"/>
  <c r="CH711" i="2"/>
  <c r="CH712" i="2"/>
  <c r="CH713" i="2"/>
  <c r="CH714" i="2"/>
  <c r="CH715" i="2"/>
  <c r="CH716" i="2"/>
  <c r="CH717" i="2"/>
  <c r="CH718" i="2"/>
  <c r="CH719" i="2"/>
  <c r="CH720" i="2"/>
  <c r="CH721" i="2"/>
  <c r="CH722" i="2"/>
  <c r="CH723" i="2"/>
  <c r="CH724" i="2"/>
  <c r="CH725" i="2"/>
  <c r="CH726" i="2"/>
  <c r="CH727" i="2"/>
  <c r="CH728" i="2"/>
  <c r="CH729" i="2"/>
  <c r="CH730" i="2"/>
  <c r="CH731" i="2"/>
  <c r="CH732" i="2"/>
  <c r="CH733" i="2"/>
  <c r="CH734" i="2"/>
  <c r="CH735" i="2"/>
  <c r="CH736" i="2"/>
  <c r="CH737" i="2"/>
  <c r="CH738" i="2"/>
  <c r="CH739" i="2"/>
  <c r="CH740" i="2"/>
  <c r="CH741" i="2"/>
  <c r="CH742" i="2"/>
  <c r="CH743" i="2"/>
  <c r="CH744" i="2"/>
  <c r="CH745" i="2"/>
  <c r="CH746" i="2"/>
  <c r="CH747" i="2"/>
  <c r="CH748" i="2"/>
  <c r="CH749" i="2"/>
  <c r="CH750" i="2"/>
  <c r="CH751" i="2"/>
  <c r="CH752" i="2"/>
  <c r="CH753" i="2"/>
  <c r="CH754" i="2"/>
  <c r="CH755" i="2"/>
  <c r="CH756" i="2"/>
  <c r="CH757" i="2"/>
  <c r="CH758" i="2"/>
  <c r="CH759" i="2"/>
  <c r="CH760" i="2"/>
  <c r="CH761" i="2"/>
  <c r="CH762" i="2"/>
  <c r="CH763" i="2"/>
  <c r="CH764" i="2"/>
  <c r="CH765" i="2"/>
  <c r="CH766" i="2"/>
  <c r="CH767" i="2"/>
  <c r="CH768" i="2"/>
  <c r="CH769" i="2"/>
  <c r="CH770" i="2"/>
  <c r="CH771" i="2"/>
  <c r="CH772" i="2"/>
  <c r="CH773" i="2"/>
  <c r="CH774" i="2"/>
  <c r="CH775" i="2"/>
  <c r="CH776" i="2"/>
  <c r="CH777" i="2"/>
  <c r="CH778" i="2"/>
  <c r="CH779" i="2"/>
  <c r="CH780" i="2"/>
  <c r="CH781" i="2"/>
  <c r="CH782" i="2"/>
  <c r="CH783" i="2"/>
  <c r="CH784" i="2"/>
  <c r="CH785" i="2"/>
  <c r="CH786" i="2"/>
  <c r="CH787" i="2"/>
  <c r="CH788" i="2"/>
  <c r="CH789" i="2"/>
  <c r="CH790" i="2"/>
  <c r="CH791" i="2"/>
  <c r="CH792" i="2"/>
  <c r="CH793" i="2"/>
  <c r="CH794" i="2"/>
  <c r="CH795" i="2"/>
  <c r="CH796" i="2"/>
  <c r="CH797" i="2"/>
  <c r="CH798" i="2"/>
  <c r="CH799" i="2"/>
  <c r="CH800" i="2"/>
  <c r="CH801" i="2"/>
  <c r="CH802" i="2"/>
  <c r="CH803" i="2"/>
  <c r="CH804" i="2"/>
  <c r="CH805" i="2"/>
  <c r="CH806" i="2"/>
  <c r="CH807" i="2"/>
  <c r="CH808" i="2"/>
  <c r="CH809" i="2"/>
  <c r="CH810" i="2"/>
  <c r="CH811" i="2"/>
  <c r="CH812" i="2"/>
  <c r="CH813" i="2"/>
  <c r="CH814" i="2"/>
  <c r="CH815" i="2"/>
  <c r="CH816" i="2"/>
  <c r="CH817" i="2"/>
  <c r="CH818" i="2"/>
  <c r="CH819" i="2"/>
  <c r="CH820" i="2"/>
  <c r="CH821" i="2"/>
  <c r="CH822" i="2"/>
  <c r="CH823" i="2"/>
  <c r="CH824" i="2"/>
  <c r="CH825" i="2"/>
  <c r="CH826" i="2"/>
  <c r="CH827" i="2"/>
  <c r="CH828" i="2"/>
  <c r="CH829" i="2"/>
  <c r="CH830" i="2"/>
  <c r="CH831" i="2"/>
  <c r="CH832" i="2"/>
  <c r="CH833" i="2"/>
  <c r="CH834" i="2"/>
  <c r="CH835" i="2"/>
  <c r="CH836" i="2"/>
  <c r="CH837" i="2"/>
  <c r="CH838" i="2"/>
  <c r="CH839" i="2"/>
  <c r="CH840" i="2"/>
  <c r="CH841" i="2"/>
  <c r="CH842" i="2"/>
  <c r="CH843" i="2"/>
  <c r="CH844" i="2"/>
  <c r="CH845" i="2"/>
  <c r="CH846" i="2"/>
  <c r="CH847" i="2"/>
  <c r="CH848" i="2"/>
  <c r="CH849" i="2"/>
  <c r="CH850" i="2"/>
  <c r="CH851" i="2"/>
  <c r="CH852" i="2"/>
  <c r="CH853" i="2"/>
  <c r="CH854" i="2"/>
  <c r="CH855" i="2"/>
  <c r="CH856" i="2"/>
  <c r="CH857" i="2"/>
  <c r="CH858" i="2"/>
  <c r="CH859" i="2"/>
  <c r="CH860" i="2"/>
  <c r="CH861" i="2"/>
  <c r="CH862" i="2"/>
  <c r="CH863" i="2"/>
  <c r="CH864" i="2"/>
  <c r="CH865" i="2"/>
  <c r="CH866" i="2"/>
  <c r="CH867" i="2"/>
  <c r="CH868" i="2"/>
  <c r="CH869" i="2"/>
  <c r="CH870" i="2"/>
  <c r="CH871" i="2"/>
  <c r="CH872" i="2"/>
  <c r="CH873" i="2"/>
  <c r="CH874" i="2"/>
  <c r="CH875" i="2"/>
  <c r="CH876" i="2"/>
  <c r="CH877" i="2"/>
  <c r="CH878" i="2"/>
  <c r="CH879" i="2"/>
  <c r="CH880" i="2"/>
  <c r="CH881" i="2"/>
  <c r="CH882" i="2"/>
  <c r="CH883" i="2"/>
  <c r="CH884" i="2"/>
  <c r="CH885" i="2"/>
  <c r="CH886" i="2"/>
  <c r="CH887" i="2"/>
  <c r="CH888" i="2"/>
  <c r="CH889" i="2"/>
  <c r="CH890" i="2"/>
  <c r="CH891" i="2"/>
  <c r="CH892" i="2"/>
  <c r="CH893" i="2"/>
  <c r="CH894" i="2"/>
  <c r="CH895" i="2"/>
  <c r="CH896" i="2"/>
  <c r="CH897" i="2"/>
  <c r="CH898" i="2"/>
  <c r="CH899" i="2"/>
  <c r="CH900" i="2"/>
  <c r="CH901" i="2"/>
  <c r="CH902" i="2"/>
  <c r="CH903" i="2"/>
  <c r="CH904" i="2"/>
  <c r="CH905" i="2"/>
  <c r="CH906" i="2"/>
  <c r="CH907" i="2"/>
  <c r="CH908" i="2"/>
  <c r="CH909" i="2"/>
  <c r="CH910" i="2"/>
  <c r="CH911" i="2"/>
  <c r="CH912" i="2"/>
  <c r="CH913" i="2"/>
  <c r="CH914" i="2"/>
  <c r="CH915" i="2"/>
  <c r="CH916" i="2"/>
  <c r="CH917" i="2"/>
  <c r="CH918" i="2"/>
  <c r="CH919" i="2"/>
  <c r="CH920" i="2"/>
  <c r="CH921" i="2"/>
  <c r="CH922" i="2"/>
  <c r="CH923" i="2"/>
  <c r="CH924" i="2"/>
  <c r="CH925" i="2"/>
  <c r="CH926" i="2"/>
  <c r="CH927" i="2"/>
  <c r="CH928" i="2"/>
  <c r="CH929" i="2"/>
  <c r="CH930" i="2"/>
  <c r="CH931" i="2"/>
  <c r="CH932" i="2"/>
  <c r="CH933" i="2"/>
  <c r="CH934" i="2"/>
  <c r="CH935" i="2"/>
  <c r="CH936" i="2"/>
  <c r="CH937" i="2"/>
  <c r="CH938" i="2"/>
  <c r="CH939" i="2"/>
  <c r="CH940" i="2"/>
  <c r="CH941" i="2"/>
  <c r="CH942" i="2"/>
  <c r="CH943" i="2"/>
  <c r="CH944" i="2"/>
  <c r="CH945" i="2"/>
  <c r="CH946" i="2"/>
  <c r="CH947" i="2"/>
  <c r="CH948" i="2"/>
  <c r="CH949" i="2"/>
  <c r="CH950" i="2"/>
  <c r="CH951" i="2"/>
  <c r="CH952" i="2"/>
  <c r="CH953" i="2"/>
  <c r="CH954" i="2"/>
  <c r="CH955" i="2"/>
  <c r="CH956" i="2"/>
  <c r="CH957" i="2"/>
  <c r="CH958" i="2"/>
  <c r="CH959" i="2"/>
  <c r="CH960" i="2"/>
  <c r="CH961" i="2"/>
  <c r="CH962" i="2"/>
  <c r="CH963" i="2"/>
  <c r="CH964" i="2"/>
  <c r="CH965" i="2"/>
  <c r="CH966" i="2"/>
  <c r="CH967" i="2"/>
  <c r="CH968" i="2"/>
  <c r="CH969" i="2"/>
  <c r="CH970" i="2"/>
  <c r="CH971" i="2"/>
  <c r="CH972" i="2"/>
  <c r="CH973" i="2"/>
  <c r="CH974" i="2"/>
  <c r="CH975" i="2"/>
  <c r="CH976" i="2"/>
  <c r="CH977" i="2"/>
  <c r="CH978" i="2"/>
  <c r="CH979" i="2"/>
  <c r="CH980" i="2"/>
  <c r="CH981" i="2"/>
  <c r="CH982" i="2"/>
  <c r="CH983" i="2"/>
  <c r="CH984" i="2"/>
  <c r="CH985" i="2"/>
  <c r="CH986" i="2"/>
  <c r="CH987" i="2"/>
  <c r="CH988" i="2"/>
  <c r="CH989" i="2"/>
  <c r="CH990" i="2"/>
  <c r="CH991" i="2"/>
  <c r="CH992" i="2"/>
  <c r="CH993" i="2"/>
  <c r="CH994" i="2"/>
  <c r="CH995" i="2"/>
  <c r="CH996" i="2"/>
  <c r="CH997" i="2"/>
  <c r="CH998" i="2"/>
  <c r="CH999" i="2"/>
  <c r="CH1000" i="2"/>
  <c r="CH1001" i="2"/>
  <c r="CH1002" i="2"/>
  <c r="CH1003" i="2"/>
  <c r="CH1004" i="2"/>
  <c r="CH1005" i="2"/>
  <c r="CH1006" i="2"/>
  <c r="CH1007" i="2"/>
  <c r="CH1008" i="2"/>
  <c r="CH1009" i="2"/>
  <c r="CH1010" i="2"/>
  <c r="CH1011" i="2"/>
  <c r="CH1012" i="2"/>
  <c r="CH1013" i="2"/>
  <c r="CH1014" i="2"/>
  <c r="CH1015" i="2"/>
  <c r="CH1016" i="2"/>
  <c r="CH1017" i="2"/>
  <c r="CH1018" i="2"/>
  <c r="CH1019" i="2"/>
  <c r="CH1020" i="2"/>
  <c r="CH1021" i="2"/>
  <c r="CH1022" i="2"/>
  <c r="CH1023" i="2"/>
  <c r="CH1024" i="2"/>
  <c r="CH1025" i="2"/>
  <c r="CH1026" i="2"/>
  <c r="CH1027" i="2"/>
  <c r="CH1028" i="2"/>
  <c r="CH1029" i="2"/>
  <c r="CH1030" i="2"/>
  <c r="CH1031" i="2"/>
  <c r="CH1032" i="2"/>
  <c r="CH1033" i="2"/>
  <c r="CH1034" i="2"/>
  <c r="CH1035" i="2"/>
  <c r="CH1036" i="2"/>
  <c r="CH1037" i="2"/>
  <c r="CH1038" i="2"/>
  <c r="CH1039" i="2"/>
  <c r="CH1040" i="2"/>
  <c r="CH1041" i="2"/>
  <c r="CH1042" i="2"/>
  <c r="CH1043" i="2"/>
  <c r="CH1044" i="2"/>
  <c r="CH1045" i="2"/>
  <c r="CH1046" i="2"/>
  <c r="CH1047" i="2"/>
  <c r="CH1048" i="2"/>
  <c r="CH1049" i="2"/>
  <c r="CH1050" i="2"/>
  <c r="CH1051" i="2"/>
  <c r="CH1052" i="2"/>
  <c r="CH1053" i="2"/>
  <c r="CH1054" i="2"/>
  <c r="CH1055" i="2"/>
  <c r="CH1056" i="2"/>
  <c r="CH1057" i="2"/>
  <c r="CH1058" i="2"/>
  <c r="CH1059" i="2"/>
  <c r="CH1060" i="2"/>
  <c r="CH1061" i="2"/>
  <c r="CH1062" i="2"/>
  <c r="CH1063" i="2"/>
  <c r="CH1064" i="2"/>
  <c r="CH1065" i="2"/>
  <c r="CH1066" i="2"/>
  <c r="CH1067" i="2"/>
  <c r="CH1068" i="2"/>
  <c r="CH1069" i="2"/>
  <c r="CH1070" i="2"/>
  <c r="CH1071" i="2"/>
  <c r="CH1072" i="2"/>
  <c r="CH1073" i="2"/>
  <c r="CH1074" i="2"/>
  <c r="CH1075" i="2"/>
  <c r="CH1076" i="2"/>
  <c r="CH1077" i="2"/>
  <c r="CH1078" i="2"/>
  <c r="CH1079" i="2"/>
  <c r="CH1080" i="2"/>
  <c r="CH1081" i="2"/>
  <c r="CH1082" i="2"/>
  <c r="CH1083" i="2"/>
  <c r="CH1084" i="2"/>
  <c r="CH1085" i="2"/>
  <c r="CH1086" i="2"/>
  <c r="CH1087" i="2"/>
  <c r="CH1088" i="2"/>
  <c r="CH1089" i="2"/>
  <c r="CH1090" i="2"/>
  <c r="CH1091" i="2"/>
  <c r="CH1092" i="2"/>
  <c r="CH1093" i="2"/>
  <c r="CH1094" i="2"/>
  <c r="CH1095" i="2"/>
  <c r="CH1096" i="2"/>
  <c r="CH1097" i="2"/>
  <c r="CH1098" i="2"/>
  <c r="CH1099" i="2"/>
  <c r="CH1100" i="2"/>
  <c r="CH1101" i="2"/>
  <c r="CH1102" i="2"/>
  <c r="CH1103" i="2"/>
  <c r="CH1104" i="2"/>
  <c r="CH1105" i="2"/>
  <c r="CH1106" i="2"/>
  <c r="CH1107" i="2"/>
  <c r="CH1108" i="2"/>
  <c r="CH1109" i="2"/>
  <c r="CH1110" i="2"/>
  <c r="CH1111" i="2"/>
  <c r="CH1112" i="2"/>
  <c r="CH1113" i="2"/>
  <c r="CH1114" i="2"/>
  <c r="CH1115" i="2"/>
  <c r="CH1116" i="2"/>
  <c r="CH1117" i="2"/>
  <c r="CH1118" i="2"/>
  <c r="CH1119" i="2"/>
  <c r="CH1120" i="2"/>
  <c r="CH1121" i="2"/>
  <c r="CH1122" i="2"/>
  <c r="CH1123" i="2"/>
  <c r="CH1124" i="2"/>
  <c r="CH1125" i="2"/>
  <c r="CH1126" i="2"/>
  <c r="CH1127" i="2"/>
  <c r="CH1128" i="2"/>
  <c r="CH1129" i="2"/>
  <c r="CH1130" i="2"/>
  <c r="CH1131" i="2"/>
  <c r="CH1132" i="2"/>
  <c r="CH1133" i="2"/>
  <c r="CH1134" i="2"/>
  <c r="CH1135" i="2"/>
  <c r="CH1136" i="2"/>
  <c r="CH1137" i="2"/>
  <c r="CH1138" i="2"/>
  <c r="CH1139" i="2"/>
  <c r="CH1140" i="2"/>
  <c r="CH1141" i="2"/>
  <c r="CH1142" i="2"/>
  <c r="CH1143" i="2"/>
  <c r="CH1144" i="2"/>
  <c r="CH1145" i="2"/>
  <c r="CH1146" i="2"/>
  <c r="CH1147" i="2"/>
  <c r="CH1148" i="2"/>
  <c r="CH1149" i="2"/>
  <c r="CH1150" i="2"/>
  <c r="CH1151" i="2"/>
  <c r="CH1152" i="2"/>
  <c r="CH1153" i="2"/>
  <c r="CH1154" i="2"/>
  <c r="CH1155" i="2"/>
  <c r="CH1156" i="2"/>
  <c r="CH1157" i="2"/>
  <c r="CH1158" i="2"/>
  <c r="CH1159" i="2"/>
  <c r="CH1160" i="2"/>
  <c r="CH1161" i="2"/>
  <c r="CH1162" i="2"/>
  <c r="CH1163" i="2"/>
  <c r="CH1164" i="2"/>
  <c r="CH1165" i="2"/>
  <c r="CH1166" i="2"/>
  <c r="CH1167" i="2"/>
  <c r="CH1168" i="2"/>
  <c r="CH1169" i="2"/>
  <c r="CH1170" i="2"/>
  <c r="CH1171" i="2"/>
  <c r="CH1172" i="2"/>
  <c r="CH1173" i="2"/>
  <c r="CH1174" i="2"/>
  <c r="CH1175" i="2"/>
  <c r="CH1176" i="2"/>
  <c r="CH1177" i="2"/>
  <c r="CH1178" i="2"/>
  <c r="CH1179" i="2"/>
  <c r="CH1180" i="2"/>
  <c r="CH1181" i="2"/>
  <c r="CH1182" i="2"/>
  <c r="CH1183" i="2"/>
  <c r="CH1184" i="2"/>
  <c r="CH1185" i="2"/>
  <c r="CH1186" i="2"/>
  <c r="CH1187" i="2"/>
  <c r="CH1188" i="2"/>
  <c r="CH1189" i="2"/>
  <c r="CH1190" i="2"/>
  <c r="CH1191" i="2"/>
  <c r="CH1192" i="2"/>
  <c r="CH1193" i="2"/>
  <c r="CH1194" i="2"/>
  <c r="CH1195" i="2"/>
  <c r="CH1196" i="2"/>
  <c r="CH1197" i="2"/>
  <c r="CH1198" i="2"/>
  <c r="CH1199" i="2"/>
  <c r="CH1200" i="2"/>
  <c r="CH1201" i="2"/>
  <c r="CH1202" i="2"/>
  <c r="CH1203" i="2"/>
  <c r="CH1204" i="2"/>
  <c r="CH1205" i="2"/>
  <c r="CH1206" i="2"/>
  <c r="CH1207" i="2"/>
  <c r="CH1208" i="2"/>
  <c r="CH1209" i="2"/>
  <c r="CH1210" i="2"/>
  <c r="CH1211" i="2"/>
  <c r="CH1212" i="2"/>
  <c r="CH1213" i="2"/>
  <c r="CH1214" i="2"/>
  <c r="CH1215" i="2"/>
  <c r="CH1216" i="2"/>
  <c r="CH1217" i="2"/>
  <c r="CH1218" i="2"/>
  <c r="CH1219" i="2"/>
  <c r="CH1220" i="2"/>
  <c r="CH1221" i="2"/>
  <c r="CH1222" i="2"/>
  <c r="CH1223" i="2"/>
  <c r="CH1224" i="2"/>
  <c r="CH1225" i="2"/>
  <c r="CH1226" i="2"/>
  <c r="CH1227" i="2"/>
  <c r="CH1228" i="2"/>
  <c r="CH1229" i="2"/>
  <c r="CH1230" i="2"/>
  <c r="CH1231" i="2"/>
  <c r="CH1232" i="2"/>
  <c r="CH1233" i="2"/>
  <c r="CH1234" i="2"/>
  <c r="CH1235" i="2"/>
  <c r="CH1236" i="2"/>
  <c r="CH1237" i="2"/>
  <c r="CH1238" i="2"/>
  <c r="CH1239" i="2"/>
  <c r="CH1240" i="2"/>
  <c r="CH1241" i="2"/>
  <c r="CH1242" i="2"/>
  <c r="CH1243" i="2"/>
  <c r="CH1244" i="2"/>
  <c r="CH1245" i="2"/>
  <c r="CH1246" i="2"/>
  <c r="CH1247" i="2"/>
  <c r="CH1248" i="2"/>
  <c r="CH1249" i="2"/>
  <c r="CH1250" i="2"/>
  <c r="CH1251" i="2"/>
  <c r="CH1252" i="2"/>
  <c r="CH1253" i="2"/>
  <c r="CH1254" i="2"/>
  <c r="CH1255" i="2"/>
  <c r="CH1256" i="2"/>
  <c r="CH1257" i="2"/>
  <c r="CH1258" i="2"/>
  <c r="CH1259" i="2"/>
  <c r="CH1260" i="2"/>
  <c r="CH1261" i="2"/>
  <c r="CH1262" i="2"/>
  <c r="CH1263" i="2"/>
  <c r="CH1264" i="2"/>
  <c r="CH1265" i="2"/>
  <c r="CH1266" i="2"/>
  <c r="CH1267" i="2"/>
  <c r="CH1268" i="2"/>
  <c r="CH1269" i="2"/>
  <c r="CH1270" i="2"/>
  <c r="CH1271" i="2"/>
  <c r="CH1272" i="2"/>
  <c r="CH1273" i="2"/>
  <c r="CH1274" i="2"/>
  <c r="CH1275" i="2"/>
  <c r="CH1276" i="2"/>
  <c r="CH1277" i="2"/>
  <c r="CH1278" i="2"/>
  <c r="CH1279" i="2"/>
  <c r="CH1280" i="2"/>
  <c r="CH1281" i="2"/>
  <c r="CH1282" i="2"/>
  <c r="CH1283" i="2"/>
  <c r="CH1284" i="2"/>
  <c r="CH1285" i="2"/>
  <c r="CH1286" i="2"/>
  <c r="CH1287" i="2"/>
  <c r="CH1288" i="2"/>
  <c r="CH1289" i="2"/>
  <c r="CH1290" i="2"/>
  <c r="CH1291" i="2"/>
  <c r="CH1292" i="2"/>
  <c r="CH1293" i="2"/>
  <c r="CH1294" i="2"/>
  <c r="CH1295" i="2"/>
  <c r="CH1296" i="2"/>
  <c r="CH1297" i="2"/>
  <c r="CH1298" i="2"/>
  <c r="CH1299" i="2"/>
  <c r="CH1300" i="2"/>
  <c r="CH1301" i="2"/>
  <c r="CH1302" i="2"/>
  <c r="CH1303" i="2"/>
  <c r="CH1304" i="2"/>
  <c r="CH1305" i="2"/>
  <c r="CH1306" i="2"/>
  <c r="CH1307" i="2"/>
  <c r="CH1308" i="2"/>
  <c r="CH1309" i="2"/>
  <c r="CH1310" i="2"/>
  <c r="CH1311" i="2"/>
  <c r="CH1312" i="2"/>
  <c r="CH1313" i="2"/>
  <c r="CH1314" i="2"/>
  <c r="CH1315" i="2"/>
  <c r="CH1316" i="2"/>
  <c r="CH1317" i="2"/>
  <c r="CH1318" i="2"/>
  <c r="CH1319" i="2"/>
  <c r="CH1320" i="2"/>
  <c r="CH1321" i="2"/>
  <c r="CH1322" i="2"/>
  <c r="CH1323" i="2"/>
  <c r="CH1324" i="2"/>
  <c r="CH1325" i="2"/>
  <c r="CH1326" i="2"/>
  <c r="CH1327" i="2"/>
  <c r="CH1328" i="2"/>
  <c r="CH1329" i="2"/>
  <c r="CH1330" i="2"/>
  <c r="CH1331" i="2"/>
  <c r="CH1332" i="2"/>
  <c r="CH1333" i="2"/>
  <c r="CH1334" i="2"/>
  <c r="CH1335" i="2"/>
  <c r="CH1336" i="2"/>
  <c r="CH1337" i="2"/>
  <c r="CH1338" i="2"/>
  <c r="CH1339" i="2"/>
  <c r="CH1340" i="2"/>
  <c r="CH1341" i="2"/>
  <c r="CH1342" i="2"/>
  <c r="CH1343" i="2"/>
  <c r="CH1344" i="2"/>
  <c r="CH1345" i="2"/>
  <c r="CH1346" i="2"/>
  <c r="CH1347" i="2"/>
  <c r="CH1348" i="2"/>
  <c r="CH1349" i="2"/>
  <c r="CH1350" i="2"/>
  <c r="CH1351" i="2"/>
  <c r="CH1352" i="2"/>
  <c r="CH1353" i="2"/>
  <c r="CH1354" i="2"/>
  <c r="CH1355" i="2"/>
  <c r="CH1356" i="2"/>
  <c r="CH1357" i="2"/>
  <c r="CH1358" i="2"/>
  <c r="CH1359" i="2"/>
  <c r="CH1360" i="2"/>
  <c r="CH1361" i="2"/>
  <c r="CH1362" i="2"/>
  <c r="CH1363" i="2"/>
  <c r="CH1364" i="2"/>
  <c r="CH1365" i="2"/>
  <c r="CH1366" i="2"/>
  <c r="CH1367" i="2"/>
  <c r="CH1368" i="2"/>
  <c r="CH1369" i="2"/>
  <c r="CH1370" i="2"/>
  <c r="CH1371" i="2"/>
  <c r="CH1372" i="2"/>
  <c r="CH1373" i="2"/>
  <c r="CH1374" i="2"/>
  <c r="CH1375" i="2"/>
  <c r="CH1376" i="2"/>
  <c r="CH1377" i="2"/>
  <c r="CH1378" i="2"/>
  <c r="CH1379" i="2"/>
  <c r="CH1380" i="2"/>
  <c r="CH1381" i="2"/>
  <c r="CH1382" i="2"/>
  <c r="CH1383" i="2"/>
  <c r="CH1384" i="2"/>
  <c r="CH1385" i="2"/>
  <c r="CH1386" i="2"/>
  <c r="CH1387" i="2"/>
  <c r="CH1388" i="2"/>
  <c r="CH1389" i="2"/>
  <c r="CH1390" i="2"/>
  <c r="CH1391" i="2"/>
  <c r="CH1392" i="2"/>
  <c r="CH1393" i="2"/>
  <c r="CH1394" i="2"/>
  <c r="CH1395" i="2"/>
  <c r="CH1396" i="2"/>
  <c r="CH1397" i="2"/>
  <c r="CH1398" i="2"/>
  <c r="CH1399" i="2"/>
  <c r="CH1400" i="2"/>
  <c r="CH1401" i="2"/>
  <c r="CH1402" i="2"/>
  <c r="CH1403" i="2"/>
  <c r="CH1404" i="2"/>
  <c r="CH1405" i="2"/>
  <c r="CH1406" i="2"/>
  <c r="CH1407" i="2"/>
  <c r="CH1408" i="2"/>
  <c r="CH1409" i="2"/>
  <c r="CH1410" i="2"/>
  <c r="CH1411" i="2"/>
  <c r="CH1412" i="2"/>
  <c r="CH1413" i="2"/>
  <c r="CH1414" i="2"/>
  <c r="CH1415" i="2"/>
  <c r="CH1416" i="2"/>
  <c r="CH1417" i="2"/>
  <c r="CH1418" i="2"/>
  <c r="CH1419" i="2"/>
  <c r="CH1420" i="2"/>
  <c r="CH1421" i="2"/>
  <c r="CH1422" i="2"/>
  <c r="CH1423" i="2"/>
  <c r="CH1424" i="2"/>
  <c r="CH1425" i="2"/>
  <c r="CH1426" i="2"/>
  <c r="CH1427" i="2"/>
  <c r="CH1428" i="2"/>
  <c r="CH1429" i="2"/>
  <c r="CH1430" i="2"/>
  <c r="CH1431" i="2"/>
  <c r="CH1432" i="2"/>
  <c r="CH1433" i="2"/>
  <c r="CH1434" i="2"/>
  <c r="CH1435" i="2"/>
  <c r="CH1436" i="2"/>
  <c r="CH1437" i="2"/>
  <c r="CH1438" i="2"/>
  <c r="CH1439" i="2"/>
  <c r="CH1440" i="2"/>
  <c r="CH1441" i="2"/>
  <c r="CH1442" i="2"/>
  <c r="CH1443" i="2"/>
  <c r="CH1444" i="2"/>
  <c r="CH1445" i="2"/>
  <c r="CH1446" i="2"/>
  <c r="CH1447" i="2"/>
  <c r="CH1448" i="2"/>
  <c r="CH1449" i="2"/>
  <c r="CH1450" i="2"/>
  <c r="CH1451" i="2"/>
  <c r="CH1452" i="2"/>
  <c r="CH1453" i="2"/>
  <c r="CH1454" i="2"/>
  <c r="CH1455" i="2"/>
  <c r="CH1456" i="2"/>
  <c r="CH1457" i="2"/>
  <c r="CH1458" i="2"/>
  <c r="CH1459" i="2"/>
  <c r="CH1460" i="2"/>
  <c r="CH1461" i="2"/>
  <c r="G81" i="6" l="1"/>
  <c r="G82" i="6" s="1"/>
  <c r="G80" i="6"/>
  <c r="G79" i="6"/>
  <c r="H75" i="6"/>
  <c r="H77" i="6" s="1"/>
  <c r="G75" i="6"/>
  <c r="G77" i="6" s="1"/>
  <c r="G52" i="6"/>
  <c r="G53" i="6" s="1"/>
  <c r="G51" i="6"/>
  <c r="G50" i="6"/>
  <c r="H46" i="6"/>
  <c r="H47" i="6" s="1"/>
  <c r="G46" i="6"/>
  <c r="G48" i="6" s="1"/>
  <c r="G23" i="6"/>
  <c r="G24" i="6" s="1"/>
  <c r="G22" i="6"/>
  <c r="G21" i="6"/>
  <c r="H17" i="6"/>
  <c r="H19" i="6" s="1"/>
  <c r="G17" i="6"/>
  <c r="G19" i="6" s="1"/>
  <c r="C81" i="6"/>
  <c r="C82" i="6" s="1"/>
  <c r="C80" i="6"/>
  <c r="C79" i="6"/>
  <c r="D75" i="6"/>
  <c r="D77" i="6" s="1"/>
  <c r="C75" i="6"/>
  <c r="C77" i="6" s="1"/>
  <c r="C52" i="6"/>
  <c r="C53" i="6" s="1"/>
  <c r="C51" i="6"/>
  <c r="C50" i="6"/>
  <c r="D46" i="6"/>
  <c r="D47" i="6" s="1"/>
  <c r="C46" i="6"/>
  <c r="C47" i="6" s="1"/>
  <c r="D17" i="6"/>
  <c r="D19" i="6" s="1"/>
  <c r="C17" i="6"/>
  <c r="C19" i="6" s="1"/>
  <c r="C23" i="6"/>
  <c r="C24" i="6" s="1"/>
  <c r="C22" i="6"/>
  <c r="C21" i="6"/>
  <c r="O59" i="5"/>
  <c r="Q60" i="5"/>
  <c r="Q61" i="5"/>
  <c r="Q62" i="5"/>
  <c r="Q63" i="5"/>
  <c r="Q64" i="5"/>
  <c r="Q65" i="5"/>
  <c r="Q66" i="5"/>
  <c r="Q67" i="5"/>
  <c r="Q68" i="5"/>
  <c r="Q59" i="5"/>
  <c r="P60" i="5"/>
  <c r="P61" i="5"/>
  <c r="P62" i="5"/>
  <c r="P63" i="5"/>
  <c r="P64" i="5"/>
  <c r="P65" i="5"/>
  <c r="P66" i="5"/>
  <c r="P67" i="5"/>
  <c r="P68" i="5"/>
  <c r="P59" i="5"/>
  <c r="O68" i="5"/>
  <c r="O67" i="5"/>
  <c r="O66" i="5"/>
  <c r="O65" i="5"/>
  <c r="O64" i="5"/>
  <c r="O63" i="5"/>
  <c r="O62" i="5"/>
  <c r="O61" i="5"/>
  <c r="O60" i="5"/>
  <c r="M75" i="4"/>
  <c r="M68" i="5"/>
  <c r="M67" i="5"/>
  <c r="M66" i="5"/>
  <c r="M65" i="5"/>
  <c r="M64" i="5"/>
  <c r="M63" i="5"/>
  <c r="M62" i="5"/>
  <c r="M61" i="5"/>
  <c r="M60" i="5"/>
  <c r="M59" i="5"/>
  <c r="L20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" i="5"/>
  <c r="H2" i="5"/>
  <c r="I2" i="5"/>
  <c r="J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" i="5"/>
  <c r="G84" i="6" l="1"/>
  <c r="G76" i="6"/>
  <c r="H76" i="6"/>
  <c r="G83" i="6"/>
  <c r="G25" i="6"/>
  <c r="H48" i="6"/>
  <c r="G55" i="6"/>
  <c r="G47" i="6"/>
  <c r="G54" i="6"/>
  <c r="G26" i="6"/>
  <c r="G18" i="6"/>
  <c r="H18" i="6"/>
  <c r="C76" i="6"/>
  <c r="C84" i="6"/>
  <c r="C83" i="6"/>
  <c r="C55" i="6"/>
  <c r="D76" i="6"/>
  <c r="C18" i="6"/>
  <c r="C48" i="6"/>
  <c r="D48" i="6"/>
  <c r="C54" i="6"/>
  <c r="D18" i="6"/>
  <c r="C26" i="6"/>
  <c r="C25" i="6"/>
  <c r="M80" i="4" l="1"/>
  <c r="M79" i="4"/>
  <c r="M78" i="4"/>
  <c r="M77" i="4"/>
  <c r="M76" i="4"/>
  <c r="K80" i="4"/>
  <c r="O80" i="4" s="1"/>
  <c r="K79" i="4"/>
  <c r="O79" i="4" s="1"/>
  <c r="K78" i="4"/>
  <c r="O78" i="4" s="1"/>
  <c r="K77" i="4"/>
  <c r="K76" i="4"/>
  <c r="O76" i="4" s="1"/>
  <c r="K75" i="4"/>
  <c r="O75" i="4" s="1"/>
  <c r="J38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2" i="4"/>
  <c r="CG2" i="2"/>
  <c r="CG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1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3" i="2"/>
  <c r="CG634" i="2"/>
  <c r="CG635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1" i="2"/>
  <c r="CG952" i="2"/>
  <c r="CG953" i="2"/>
  <c r="CG954" i="2"/>
  <c r="CG955" i="2"/>
  <c r="CG956" i="2"/>
  <c r="CG957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7" i="2"/>
  <c r="CG978" i="2"/>
  <c r="CG979" i="2"/>
  <c r="CG980" i="2"/>
  <c r="CG981" i="2"/>
  <c r="CG982" i="2"/>
  <c r="CG983" i="2"/>
  <c r="CG984" i="2"/>
  <c r="CG985" i="2"/>
  <c r="CG986" i="2"/>
  <c r="CG987" i="2"/>
  <c r="CG988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4" i="2"/>
  <c r="CG1205" i="2"/>
  <c r="CG1206" i="2"/>
  <c r="CG1207" i="2"/>
  <c r="CG1208" i="2"/>
  <c r="CG1209" i="2"/>
  <c r="CG1210" i="2"/>
  <c r="CG1211" i="2"/>
  <c r="CG1212" i="2"/>
  <c r="CG1213" i="2"/>
  <c r="CG1214" i="2"/>
  <c r="CG1215" i="2"/>
  <c r="CG1216" i="2"/>
  <c r="CG1217" i="2"/>
  <c r="CG1218" i="2"/>
  <c r="CG1219" i="2"/>
  <c r="CG1220" i="2"/>
  <c r="CG1221" i="2"/>
  <c r="CG1222" i="2"/>
  <c r="CG1223" i="2"/>
  <c r="CG1224" i="2"/>
  <c r="CG1225" i="2"/>
  <c r="CG1226" i="2"/>
  <c r="CG1227" i="2"/>
  <c r="CG1228" i="2"/>
  <c r="CG1229" i="2"/>
  <c r="CG1230" i="2"/>
  <c r="CG1231" i="2"/>
  <c r="CG1232" i="2"/>
  <c r="CG1233" i="2"/>
  <c r="CG1234" i="2"/>
  <c r="CG1235" i="2"/>
  <c r="CG1236" i="2"/>
  <c r="CG1237" i="2"/>
  <c r="CG1238" i="2"/>
  <c r="CG1239" i="2"/>
  <c r="CG1240" i="2"/>
  <c r="CG1241" i="2"/>
  <c r="CG1242" i="2"/>
  <c r="CG1243" i="2"/>
  <c r="CG1244" i="2"/>
  <c r="CG1245" i="2"/>
  <c r="CG1246" i="2"/>
  <c r="CG1247" i="2"/>
  <c r="CG1248" i="2"/>
  <c r="CG1249" i="2"/>
  <c r="CG1250" i="2"/>
  <c r="CG1251" i="2"/>
  <c r="CG1252" i="2"/>
  <c r="CG1253" i="2"/>
  <c r="CG1254" i="2"/>
  <c r="CG1255" i="2"/>
  <c r="CG1256" i="2"/>
  <c r="CG1257" i="2"/>
  <c r="CG1258" i="2"/>
  <c r="CG1259" i="2"/>
  <c r="CG1260" i="2"/>
  <c r="CG1261" i="2"/>
  <c r="CG1262" i="2"/>
  <c r="CG1263" i="2"/>
  <c r="CG1264" i="2"/>
  <c r="CG1265" i="2"/>
  <c r="CG1266" i="2"/>
  <c r="CG1267" i="2"/>
  <c r="CG1268" i="2"/>
  <c r="CG1269" i="2"/>
  <c r="CG1270" i="2"/>
  <c r="CG1271" i="2"/>
  <c r="CG1272" i="2"/>
  <c r="CG1273" i="2"/>
  <c r="CG1274" i="2"/>
  <c r="CG1275" i="2"/>
  <c r="CG1276" i="2"/>
  <c r="CG1277" i="2"/>
  <c r="CG1278" i="2"/>
  <c r="CG1279" i="2"/>
  <c r="CG1280" i="2"/>
  <c r="CG1281" i="2"/>
  <c r="CG1282" i="2"/>
  <c r="CG1283" i="2"/>
  <c r="CG1284" i="2"/>
  <c r="CG1285" i="2"/>
  <c r="CG1286" i="2"/>
  <c r="CG1287" i="2"/>
  <c r="CG1288" i="2"/>
  <c r="CG1289" i="2"/>
  <c r="CG1290" i="2"/>
  <c r="CG1291" i="2"/>
  <c r="CG1292" i="2"/>
  <c r="CG1293" i="2"/>
  <c r="CG1294" i="2"/>
  <c r="CG1295" i="2"/>
  <c r="CG1296" i="2"/>
  <c r="CG1297" i="2"/>
  <c r="CG1298" i="2"/>
  <c r="CG1299" i="2"/>
  <c r="CG1300" i="2"/>
  <c r="CG1301" i="2"/>
  <c r="CG1302" i="2"/>
  <c r="CG1303" i="2"/>
  <c r="CG1304" i="2"/>
  <c r="CG1305" i="2"/>
  <c r="CG1306" i="2"/>
  <c r="CG1307" i="2"/>
  <c r="CG1308" i="2"/>
  <c r="CG1309" i="2"/>
  <c r="CG1310" i="2"/>
  <c r="CG1311" i="2"/>
  <c r="CG1312" i="2"/>
  <c r="CG1313" i="2"/>
  <c r="CG1314" i="2"/>
  <c r="CG1315" i="2"/>
  <c r="CG1316" i="2"/>
  <c r="CG1317" i="2"/>
  <c r="CG1318" i="2"/>
  <c r="CG1319" i="2"/>
  <c r="CG1320" i="2"/>
  <c r="CG1321" i="2"/>
  <c r="CG1322" i="2"/>
  <c r="CG1323" i="2"/>
  <c r="CG1324" i="2"/>
  <c r="CG1325" i="2"/>
  <c r="CG1326" i="2"/>
  <c r="CG1327" i="2"/>
  <c r="CG1328" i="2"/>
  <c r="CG1329" i="2"/>
  <c r="CG1330" i="2"/>
  <c r="CG1331" i="2"/>
  <c r="CG1332" i="2"/>
  <c r="CG1333" i="2"/>
  <c r="CG1334" i="2"/>
  <c r="CG1335" i="2"/>
  <c r="CG1336" i="2"/>
  <c r="CG1337" i="2"/>
  <c r="CG1338" i="2"/>
  <c r="CG1339" i="2"/>
  <c r="CG1340" i="2"/>
  <c r="CG1341" i="2"/>
  <c r="CG1342" i="2"/>
  <c r="CG1343" i="2"/>
  <c r="CG1344" i="2"/>
  <c r="CG1345" i="2"/>
  <c r="CG1346" i="2"/>
  <c r="CG1347" i="2"/>
  <c r="CG1348" i="2"/>
  <c r="CG1349" i="2"/>
  <c r="CG1350" i="2"/>
  <c r="CG1351" i="2"/>
  <c r="CG1352" i="2"/>
  <c r="CG1353" i="2"/>
  <c r="CG1354" i="2"/>
  <c r="CG1355" i="2"/>
  <c r="CG1356" i="2"/>
  <c r="CG1357" i="2"/>
  <c r="CG1358" i="2"/>
  <c r="CG1359" i="2"/>
  <c r="CG1360" i="2"/>
  <c r="CG1361" i="2"/>
  <c r="CG1362" i="2"/>
  <c r="CG1363" i="2"/>
  <c r="CG1364" i="2"/>
  <c r="CG1365" i="2"/>
  <c r="CG1366" i="2"/>
  <c r="CG1367" i="2"/>
  <c r="CG1368" i="2"/>
  <c r="CG1369" i="2"/>
  <c r="CG1370" i="2"/>
  <c r="CG1371" i="2"/>
  <c r="CG1372" i="2"/>
  <c r="CG1373" i="2"/>
  <c r="CG1374" i="2"/>
  <c r="CG1375" i="2"/>
  <c r="CG1376" i="2"/>
  <c r="CG1377" i="2"/>
  <c r="CG1378" i="2"/>
  <c r="CG1379" i="2"/>
  <c r="CG1380" i="2"/>
  <c r="CG1381" i="2"/>
  <c r="CG1382" i="2"/>
  <c r="CG1383" i="2"/>
  <c r="CG1384" i="2"/>
  <c r="CG1385" i="2"/>
  <c r="CG1386" i="2"/>
  <c r="CG1387" i="2"/>
  <c r="CG1388" i="2"/>
  <c r="CG1389" i="2"/>
  <c r="CG1390" i="2"/>
  <c r="CG1391" i="2"/>
  <c r="CG1392" i="2"/>
  <c r="CG1393" i="2"/>
  <c r="CG1394" i="2"/>
  <c r="CG1395" i="2"/>
  <c r="CG1396" i="2"/>
  <c r="CG1397" i="2"/>
  <c r="CG1398" i="2"/>
  <c r="CG1399" i="2"/>
  <c r="CG1400" i="2"/>
  <c r="CG1401" i="2"/>
  <c r="CG1402" i="2"/>
  <c r="CG1403" i="2"/>
  <c r="CG1404" i="2"/>
  <c r="CG1405" i="2"/>
  <c r="CG1406" i="2"/>
  <c r="CG1407" i="2"/>
  <c r="CG1408" i="2"/>
  <c r="CG1409" i="2"/>
  <c r="CG1410" i="2"/>
  <c r="CG1411" i="2"/>
  <c r="CG1412" i="2"/>
  <c r="CG1413" i="2"/>
  <c r="CG1414" i="2"/>
  <c r="CG1415" i="2"/>
  <c r="CG1416" i="2"/>
  <c r="CG1417" i="2"/>
  <c r="CG1418" i="2"/>
  <c r="CG1419" i="2"/>
  <c r="CG1420" i="2"/>
  <c r="CG1421" i="2"/>
  <c r="CG1422" i="2"/>
  <c r="CG1423" i="2"/>
  <c r="CG1424" i="2"/>
  <c r="CG1425" i="2"/>
  <c r="CG1426" i="2"/>
  <c r="CG1427" i="2"/>
  <c r="CG1428" i="2"/>
  <c r="CG1429" i="2"/>
  <c r="CG1430" i="2"/>
  <c r="CG1431" i="2"/>
  <c r="CG1432" i="2"/>
  <c r="CG1433" i="2"/>
  <c r="CG1434" i="2"/>
  <c r="CG1435" i="2"/>
  <c r="CG1436" i="2"/>
  <c r="CG1437" i="2"/>
  <c r="CG1438" i="2"/>
  <c r="CG1439" i="2"/>
  <c r="CG1440" i="2"/>
  <c r="CG1441" i="2"/>
  <c r="CG1442" i="2"/>
  <c r="CG1443" i="2"/>
  <c r="CG1444" i="2"/>
  <c r="CG1445" i="2"/>
  <c r="CG1446" i="2"/>
  <c r="CG1447" i="2"/>
  <c r="CG1448" i="2"/>
  <c r="CG1449" i="2"/>
  <c r="CG1450" i="2"/>
  <c r="CG1451" i="2"/>
  <c r="CG1452" i="2"/>
  <c r="CG1453" i="2"/>
  <c r="CG1454" i="2"/>
  <c r="CG1455" i="2"/>
  <c r="CG1456" i="2"/>
  <c r="CG1457" i="2"/>
  <c r="CG1458" i="2"/>
  <c r="CG1459" i="2"/>
  <c r="CG1460" i="2"/>
  <c r="CG1461" i="2"/>
  <c r="BZ2" i="2"/>
  <c r="BZ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195" i="2"/>
  <c r="BZ196" i="2"/>
  <c r="BZ197" i="2"/>
  <c r="BZ198" i="2"/>
  <c r="BZ199" i="2"/>
  <c r="BZ200" i="2"/>
  <c r="BZ201" i="2"/>
  <c r="BZ202" i="2"/>
  <c r="BZ203" i="2"/>
  <c r="BZ204" i="2"/>
  <c r="BZ205" i="2"/>
  <c r="BZ206" i="2"/>
  <c r="BZ207" i="2"/>
  <c r="BZ208" i="2"/>
  <c r="BZ209" i="2"/>
  <c r="BZ210" i="2"/>
  <c r="BZ211" i="2"/>
  <c r="BZ212" i="2"/>
  <c r="BZ213" i="2"/>
  <c r="BZ214" i="2"/>
  <c r="BZ215" i="2"/>
  <c r="BZ216" i="2"/>
  <c r="BZ217" i="2"/>
  <c r="BZ218" i="2"/>
  <c r="BZ219" i="2"/>
  <c r="BZ220" i="2"/>
  <c r="BZ221" i="2"/>
  <c r="BZ222" i="2"/>
  <c r="BZ223" i="2"/>
  <c r="BZ224" i="2"/>
  <c r="BZ225" i="2"/>
  <c r="BZ226" i="2"/>
  <c r="BZ227" i="2"/>
  <c r="BZ228" i="2"/>
  <c r="BZ229" i="2"/>
  <c r="BZ230" i="2"/>
  <c r="BZ231" i="2"/>
  <c r="BZ232" i="2"/>
  <c r="BZ233" i="2"/>
  <c r="BZ234" i="2"/>
  <c r="BZ235" i="2"/>
  <c r="BZ236" i="2"/>
  <c r="BZ237" i="2"/>
  <c r="BZ238" i="2"/>
  <c r="BZ239" i="2"/>
  <c r="BZ240" i="2"/>
  <c r="BZ241" i="2"/>
  <c r="BZ242" i="2"/>
  <c r="BZ243" i="2"/>
  <c r="BZ244" i="2"/>
  <c r="BZ245" i="2"/>
  <c r="BZ246" i="2"/>
  <c r="BZ247" i="2"/>
  <c r="BZ248" i="2"/>
  <c r="BZ249" i="2"/>
  <c r="BZ250" i="2"/>
  <c r="BZ251" i="2"/>
  <c r="BZ252" i="2"/>
  <c r="BZ253" i="2"/>
  <c r="BZ254" i="2"/>
  <c r="BZ255" i="2"/>
  <c r="BZ256" i="2"/>
  <c r="BZ257" i="2"/>
  <c r="BZ258" i="2"/>
  <c r="BZ259" i="2"/>
  <c r="BZ260" i="2"/>
  <c r="BZ261" i="2"/>
  <c r="BZ262" i="2"/>
  <c r="BZ263" i="2"/>
  <c r="BZ264" i="2"/>
  <c r="BZ265" i="2"/>
  <c r="BZ266" i="2"/>
  <c r="BZ267" i="2"/>
  <c r="BZ268" i="2"/>
  <c r="BZ269" i="2"/>
  <c r="BZ270" i="2"/>
  <c r="BZ271" i="2"/>
  <c r="BZ272" i="2"/>
  <c r="BZ273" i="2"/>
  <c r="BZ274" i="2"/>
  <c r="BZ275" i="2"/>
  <c r="BZ276" i="2"/>
  <c r="BZ277" i="2"/>
  <c r="BZ278" i="2"/>
  <c r="BZ279" i="2"/>
  <c r="BZ280" i="2"/>
  <c r="BZ281" i="2"/>
  <c r="BZ282" i="2"/>
  <c r="BZ283" i="2"/>
  <c r="BZ284" i="2"/>
  <c r="BZ285" i="2"/>
  <c r="BZ286" i="2"/>
  <c r="BZ287" i="2"/>
  <c r="BZ288" i="2"/>
  <c r="BZ289" i="2"/>
  <c r="BZ290" i="2"/>
  <c r="BZ291" i="2"/>
  <c r="BZ292" i="2"/>
  <c r="BZ293" i="2"/>
  <c r="BZ294" i="2"/>
  <c r="BZ295" i="2"/>
  <c r="BZ296" i="2"/>
  <c r="BZ297" i="2"/>
  <c r="BZ298" i="2"/>
  <c r="BZ299" i="2"/>
  <c r="BZ300" i="2"/>
  <c r="BZ301" i="2"/>
  <c r="BZ302" i="2"/>
  <c r="BZ303" i="2"/>
  <c r="BZ304" i="2"/>
  <c r="BZ305" i="2"/>
  <c r="BZ306" i="2"/>
  <c r="BZ307" i="2"/>
  <c r="BZ308" i="2"/>
  <c r="BZ309" i="2"/>
  <c r="BZ310" i="2"/>
  <c r="BZ311" i="2"/>
  <c r="BZ312" i="2"/>
  <c r="BZ313" i="2"/>
  <c r="BZ314" i="2"/>
  <c r="BZ315" i="2"/>
  <c r="BZ316" i="2"/>
  <c r="BZ317" i="2"/>
  <c r="BZ318" i="2"/>
  <c r="BZ319" i="2"/>
  <c r="BZ320" i="2"/>
  <c r="BZ321" i="2"/>
  <c r="BZ322" i="2"/>
  <c r="BZ323" i="2"/>
  <c r="BZ324" i="2"/>
  <c r="BZ325" i="2"/>
  <c r="BZ326" i="2"/>
  <c r="BZ327" i="2"/>
  <c r="BZ328" i="2"/>
  <c r="BZ329" i="2"/>
  <c r="BZ330" i="2"/>
  <c r="BZ331" i="2"/>
  <c r="BZ332" i="2"/>
  <c r="BZ333" i="2"/>
  <c r="BZ334" i="2"/>
  <c r="BZ335" i="2"/>
  <c r="BZ336" i="2"/>
  <c r="BZ337" i="2"/>
  <c r="BZ338" i="2"/>
  <c r="BZ339" i="2"/>
  <c r="BZ340" i="2"/>
  <c r="BZ341" i="2"/>
  <c r="BZ342" i="2"/>
  <c r="BZ343" i="2"/>
  <c r="BZ344" i="2"/>
  <c r="BZ345" i="2"/>
  <c r="BZ346" i="2"/>
  <c r="BZ347" i="2"/>
  <c r="BZ348" i="2"/>
  <c r="BZ349" i="2"/>
  <c r="BZ350" i="2"/>
  <c r="BZ351" i="2"/>
  <c r="BZ352" i="2"/>
  <c r="BZ353" i="2"/>
  <c r="BZ354" i="2"/>
  <c r="BZ355" i="2"/>
  <c r="BZ356" i="2"/>
  <c r="BZ357" i="2"/>
  <c r="BZ358" i="2"/>
  <c r="BZ359" i="2"/>
  <c r="BZ360" i="2"/>
  <c r="BZ361" i="2"/>
  <c r="BZ362" i="2"/>
  <c r="BZ363" i="2"/>
  <c r="BZ364" i="2"/>
  <c r="BZ365" i="2"/>
  <c r="BZ366" i="2"/>
  <c r="BZ367" i="2"/>
  <c r="BZ368" i="2"/>
  <c r="BZ369" i="2"/>
  <c r="BZ370" i="2"/>
  <c r="BZ371" i="2"/>
  <c r="BZ372" i="2"/>
  <c r="BZ373" i="2"/>
  <c r="BZ374" i="2"/>
  <c r="BZ375" i="2"/>
  <c r="BZ376" i="2"/>
  <c r="BZ377" i="2"/>
  <c r="BZ378" i="2"/>
  <c r="BZ379" i="2"/>
  <c r="BZ380" i="2"/>
  <c r="BZ381" i="2"/>
  <c r="BZ382" i="2"/>
  <c r="BZ383" i="2"/>
  <c r="BZ384" i="2"/>
  <c r="BZ385" i="2"/>
  <c r="BZ386" i="2"/>
  <c r="BZ387" i="2"/>
  <c r="BZ388" i="2"/>
  <c r="BZ389" i="2"/>
  <c r="BZ390" i="2"/>
  <c r="BZ391" i="2"/>
  <c r="BZ392" i="2"/>
  <c r="BZ393" i="2"/>
  <c r="BZ394" i="2"/>
  <c r="BZ395" i="2"/>
  <c r="BZ396" i="2"/>
  <c r="BZ397" i="2"/>
  <c r="BZ398" i="2"/>
  <c r="BZ399" i="2"/>
  <c r="BZ400" i="2"/>
  <c r="BZ401" i="2"/>
  <c r="BZ402" i="2"/>
  <c r="BZ403" i="2"/>
  <c r="BZ404" i="2"/>
  <c r="BZ405" i="2"/>
  <c r="BZ406" i="2"/>
  <c r="BZ407" i="2"/>
  <c r="BZ408" i="2"/>
  <c r="BZ409" i="2"/>
  <c r="BZ410" i="2"/>
  <c r="BZ411" i="2"/>
  <c r="BZ412" i="2"/>
  <c r="BZ413" i="2"/>
  <c r="BZ414" i="2"/>
  <c r="BZ415" i="2"/>
  <c r="BZ416" i="2"/>
  <c r="BZ417" i="2"/>
  <c r="BZ418" i="2"/>
  <c r="BZ419" i="2"/>
  <c r="BZ420" i="2"/>
  <c r="BZ421" i="2"/>
  <c r="BZ422" i="2"/>
  <c r="BZ423" i="2"/>
  <c r="BZ424" i="2"/>
  <c r="BZ425" i="2"/>
  <c r="BZ426" i="2"/>
  <c r="BZ427" i="2"/>
  <c r="BZ428" i="2"/>
  <c r="BZ429" i="2"/>
  <c r="BZ430" i="2"/>
  <c r="BZ431" i="2"/>
  <c r="BZ432" i="2"/>
  <c r="BZ433" i="2"/>
  <c r="BZ434" i="2"/>
  <c r="BZ435" i="2"/>
  <c r="BZ436" i="2"/>
  <c r="BZ437" i="2"/>
  <c r="BZ438" i="2"/>
  <c r="BZ439" i="2"/>
  <c r="BZ440" i="2"/>
  <c r="BZ441" i="2"/>
  <c r="BZ442" i="2"/>
  <c r="BZ443" i="2"/>
  <c r="BZ444" i="2"/>
  <c r="BZ445" i="2"/>
  <c r="BZ446" i="2"/>
  <c r="BZ447" i="2"/>
  <c r="BZ448" i="2"/>
  <c r="BZ449" i="2"/>
  <c r="BZ450" i="2"/>
  <c r="BZ451" i="2"/>
  <c r="BZ452" i="2"/>
  <c r="BZ453" i="2"/>
  <c r="BZ454" i="2"/>
  <c r="BZ455" i="2"/>
  <c r="BZ456" i="2"/>
  <c r="BZ457" i="2"/>
  <c r="BZ458" i="2"/>
  <c r="BZ459" i="2"/>
  <c r="BZ460" i="2"/>
  <c r="BZ461" i="2"/>
  <c r="BZ462" i="2"/>
  <c r="BZ463" i="2"/>
  <c r="BZ464" i="2"/>
  <c r="BZ465" i="2"/>
  <c r="BZ466" i="2"/>
  <c r="BZ467" i="2"/>
  <c r="BZ468" i="2"/>
  <c r="BZ469" i="2"/>
  <c r="BZ470" i="2"/>
  <c r="BZ471" i="2"/>
  <c r="BZ472" i="2"/>
  <c r="BZ473" i="2"/>
  <c r="BZ474" i="2"/>
  <c r="BZ475" i="2"/>
  <c r="BZ476" i="2"/>
  <c r="BZ477" i="2"/>
  <c r="BZ478" i="2"/>
  <c r="BZ479" i="2"/>
  <c r="BZ480" i="2"/>
  <c r="BZ481" i="2"/>
  <c r="BZ482" i="2"/>
  <c r="BZ483" i="2"/>
  <c r="BZ484" i="2"/>
  <c r="BZ485" i="2"/>
  <c r="BZ486" i="2"/>
  <c r="BZ487" i="2"/>
  <c r="BZ488" i="2"/>
  <c r="BZ489" i="2"/>
  <c r="BZ490" i="2"/>
  <c r="BZ491" i="2"/>
  <c r="BZ492" i="2"/>
  <c r="BZ493" i="2"/>
  <c r="BZ494" i="2"/>
  <c r="BZ495" i="2"/>
  <c r="BZ496" i="2"/>
  <c r="BZ497" i="2"/>
  <c r="BZ498" i="2"/>
  <c r="BZ499" i="2"/>
  <c r="BZ500" i="2"/>
  <c r="BZ501" i="2"/>
  <c r="BZ502" i="2"/>
  <c r="BZ503" i="2"/>
  <c r="BZ504" i="2"/>
  <c r="BZ505" i="2"/>
  <c r="BZ506" i="2"/>
  <c r="BZ507" i="2"/>
  <c r="BZ508" i="2"/>
  <c r="BZ509" i="2"/>
  <c r="BZ510" i="2"/>
  <c r="BZ511" i="2"/>
  <c r="BZ512" i="2"/>
  <c r="BZ513" i="2"/>
  <c r="BZ514" i="2"/>
  <c r="BZ515" i="2"/>
  <c r="BZ516" i="2"/>
  <c r="BZ517" i="2"/>
  <c r="BZ518" i="2"/>
  <c r="BZ519" i="2"/>
  <c r="BZ520" i="2"/>
  <c r="BZ521" i="2"/>
  <c r="BZ522" i="2"/>
  <c r="BZ523" i="2"/>
  <c r="BZ524" i="2"/>
  <c r="BZ525" i="2"/>
  <c r="BZ526" i="2"/>
  <c r="BZ527" i="2"/>
  <c r="BZ528" i="2"/>
  <c r="BZ529" i="2"/>
  <c r="BZ530" i="2"/>
  <c r="BZ531" i="2"/>
  <c r="BZ532" i="2"/>
  <c r="BZ533" i="2"/>
  <c r="BZ534" i="2"/>
  <c r="BZ535" i="2"/>
  <c r="BZ536" i="2"/>
  <c r="BZ537" i="2"/>
  <c r="BZ538" i="2"/>
  <c r="BZ539" i="2"/>
  <c r="BZ540" i="2"/>
  <c r="BZ541" i="2"/>
  <c r="BZ542" i="2"/>
  <c r="BZ543" i="2"/>
  <c r="BZ544" i="2"/>
  <c r="BZ545" i="2"/>
  <c r="BZ546" i="2"/>
  <c r="BZ547" i="2"/>
  <c r="BZ548" i="2"/>
  <c r="BZ549" i="2"/>
  <c r="BZ550" i="2"/>
  <c r="BZ551" i="2"/>
  <c r="BZ552" i="2"/>
  <c r="BZ553" i="2"/>
  <c r="BZ554" i="2"/>
  <c r="BZ555" i="2"/>
  <c r="BZ556" i="2"/>
  <c r="BZ557" i="2"/>
  <c r="BZ558" i="2"/>
  <c r="BZ559" i="2"/>
  <c r="BZ560" i="2"/>
  <c r="BZ561" i="2"/>
  <c r="BZ562" i="2"/>
  <c r="BZ563" i="2"/>
  <c r="BZ564" i="2"/>
  <c r="BZ565" i="2"/>
  <c r="BZ566" i="2"/>
  <c r="BZ567" i="2"/>
  <c r="BZ568" i="2"/>
  <c r="BZ569" i="2"/>
  <c r="BZ570" i="2"/>
  <c r="BZ571" i="2"/>
  <c r="BZ572" i="2"/>
  <c r="BZ573" i="2"/>
  <c r="BZ574" i="2"/>
  <c r="BZ575" i="2"/>
  <c r="BZ576" i="2"/>
  <c r="BZ577" i="2"/>
  <c r="BZ578" i="2"/>
  <c r="BZ579" i="2"/>
  <c r="BZ580" i="2"/>
  <c r="BZ581" i="2"/>
  <c r="BZ582" i="2"/>
  <c r="BZ583" i="2"/>
  <c r="BZ584" i="2"/>
  <c r="BZ585" i="2"/>
  <c r="BZ586" i="2"/>
  <c r="BZ587" i="2"/>
  <c r="BZ588" i="2"/>
  <c r="BZ589" i="2"/>
  <c r="BZ590" i="2"/>
  <c r="BZ591" i="2"/>
  <c r="BZ592" i="2"/>
  <c r="BZ593" i="2"/>
  <c r="BZ594" i="2"/>
  <c r="BZ595" i="2"/>
  <c r="BZ596" i="2"/>
  <c r="BZ597" i="2"/>
  <c r="BZ598" i="2"/>
  <c r="BZ599" i="2"/>
  <c r="BZ600" i="2"/>
  <c r="BZ601" i="2"/>
  <c r="BZ602" i="2"/>
  <c r="BZ603" i="2"/>
  <c r="BZ604" i="2"/>
  <c r="BZ605" i="2"/>
  <c r="BZ606" i="2"/>
  <c r="BZ607" i="2"/>
  <c r="BZ608" i="2"/>
  <c r="BZ609" i="2"/>
  <c r="BZ610" i="2"/>
  <c r="BZ611" i="2"/>
  <c r="BZ612" i="2"/>
  <c r="BZ613" i="2"/>
  <c r="BZ614" i="2"/>
  <c r="BZ615" i="2"/>
  <c r="BZ616" i="2"/>
  <c r="BZ617" i="2"/>
  <c r="BZ618" i="2"/>
  <c r="BZ619" i="2"/>
  <c r="BZ620" i="2"/>
  <c r="BZ621" i="2"/>
  <c r="BZ622" i="2"/>
  <c r="BZ623" i="2"/>
  <c r="BZ624" i="2"/>
  <c r="BZ625" i="2"/>
  <c r="BZ626" i="2"/>
  <c r="BZ627" i="2"/>
  <c r="BZ628" i="2"/>
  <c r="BZ629" i="2"/>
  <c r="BZ630" i="2"/>
  <c r="BZ631" i="2"/>
  <c r="BZ632" i="2"/>
  <c r="BZ633" i="2"/>
  <c r="BZ634" i="2"/>
  <c r="BZ635" i="2"/>
  <c r="BZ636" i="2"/>
  <c r="BZ637" i="2"/>
  <c r="BZ638" i="2"/>
  <c r="BZ639" i="2"/>
  <c r="BZ640" i="2"/>
  <c r="BZ641" i="2"/>
  <c r="BZ642" i="2"/>
  <c r="BZ643" i="2"/>
  <c r="BZ644" i="2"/>
  <c r="BZ645" i="2"/>
  <c r="BZ646" i="2"/>
  <c r="BZ647" i="2"/>
  <c r="BZ648" i="2"/>
  <c r="BZ649" i="2"/>
  <c r="BZ650" i="2"/>
  <c r="BZ651" i="2"/>
  <c r="BZ652" i="2"/>
  <c r="BZ653" i="2"/>
  <c r="BZ654" i="2"/>
  <c r="BZ655" i="2"/>
  <c r="BZ656" i="2"/>
  <c r="BZ657" i="2"/>
  <c r="BZ658" i="2"/>
  <c r="BZ659" i="2"/>
  <c r="BZ660" i="2"/>
  <c r="BZ661" i="2"/>
  <c r="BZ662" i="2"/>
  <c r="BZ663" i="2"/>
  <c r="BZ664" i="2"/>
  <c r="BZ665" i="2"/>
  <c r="BZ666" i="2"/>
  <c r="BZ667" i="2"/>
  <c r="BZ668" i="2"/>
  <c r="BZ669" i="2"/>
  <c r="BZ670" i="2"/>
  <c r="BZ671" i="2"/>
  <c r="BZ672" i="2"/>
  <c r="BZ673" i="2"/>
  <c r="BZ674" i="2"/>
  <c r="BZ675" i="2"/>
  <c r="BZ676" i="2"/>
  <c r="BZ677" i="2"/>
  <c r="BZ678" i="2"/>
  <c r="BZ679" i="2"/>
  <c r="BZ680" i="2"/>
  <c r="BZ681" i="2"/>
  <c r="BZ682" i="2"/>
  <c r="BZ683" i="2"/>
  <c r="BZ684" i="2"/>
  <c r="BZ685" i="2"/>
  <c r="BZ686" i="2"/>
  <c r="BZ687" i="2"/>
  <c r="BZ688" i="2"/>
  <c r="BZ689" i="2"/>
  <c r="BZ690" i="2"/>
  <c r="BZ691" i="2"/>
  <c r="BZ692" i="2"/>
  <c r="BZ693" i="2"/>
  <c r="BZ694" i="2"/>
  <c r="BZ695" i="2"/>
  <c r="BZ696" i="2"/>
  <c r="BZ697" i="2"/>
  <c r="BZ698" i="2"/>
  <c r="BZ699" i="2"/>
  <c r="BZ700" i="2"/>
  <c r="BZ701" i="2"/>
  <c r="BZ702" i="2"/>
  <c r="BZ703" i="2"/>
  <c r="BZ704" i="2"/>
  <c r="BZ705" i="2"/>
  <c r="BZ706" i="2"/>
  <c r="BZ707" i="2"/>
  <c r="BZ708" i="2"/>
  <c r="BZ709" i="2"/>
  <c r="BZ710" i="2"/>
  <c r="BZ711" i="2"/>
  <c r="BZ712" i="2"/>
  <c r="BZ713" i="2"/>
  <c r="BZ714" i="2"/>
  <c r="BZ715" i="2"/>
  <c r="BZ716" i="2"/>
  <c r="BZ717" i="2"/>
  <c r="BZ718" i="2"/>
  <c r="BZ719" i="2"/>
  <c r="BZ720" i="2"/>
  <c r="BZ721" i="2"/>
  <c r="BZ722" i="2"/>
  <c r="BZ723" i="2"/>
  <c r="BZ724" i="2"/>
  <c r="BZ725" i="2"/>
  <c r="BZ726" i="2"/>
  <c r="BZ727" i="2"/>
  <c r="BZ728" i="2"/>
  <c r="BZ729" i="2"/>
  <c r="BZ730" i="2"/>
  <c r="BZ731" i="2"/>
  <c r="BZ732" i="2"/>
  <c r="BZ733" i="2"/>
  <c r="BZ734" i="2"/>
  <c r="BZ735" i="2"/>
  <c r="BZ736" i="2"/>
  <c r="BZ737" i="2"/>
  <c r="BZ738" i="2"/>
  <c r="BZ739" i="2"/>
  <c r="BZ740" i="2"/>
  <c r="BZ741" i="2"/>
  <c r="BZ742" i="2"/>
  <c r="BZ743" i="2"/>
  <c r="BZ744" i="2"/>
  <c r="BZ745" i="2"/>
  <c r="BZ746" i="2"/>
  <c r="BZ747" i="2"/>
  <c r="BZ748" i="2"/>
  <c r="BZ749" i="2"/>
  <c r="BZ750" i="2"/>
  <c r="BZ751" i="2"/>
  <c r="BZ752" i="2"/>
  <c r="BZ753" i="2"/>
  <c r="BZ754" i="2"/>
  <c r="BZ755" i="2"/>
  <c r="BZ756" i="2"/>
  <c r="BZ757" i="2"/>
  <c r="BZ758" i="2"/>
  <c r="BZ759" i="2"/>
  <c r="BZ760" i="2"/>
  <c r="BZ761" i="2"/>
  <c r="BZ762" i="2"/>
  <c r="BZ763" i="2"/>
  <c r="BZ764" i="2"/>
  <c r="BZ765" i="2"/>
  <c r="BZ766" i="2"/>
  <c r="BZ767" i="2"/>
  <c r="BZ768" i="2"/>
  <c r="BZ769" i="2"/>
  <c r="BZ770" i="2"/>
  <c r="BZ771" i="2"/>
  <c r="BZ772" i="2"/>
  <c r="BZ773" i="2"/>
  <c r="BZ774" i="2"/>
  <c r="BZ775" i="2"/>
  <c r="BZ776" i="2"/>
  <c r="BZ777" i="2"/>
  <c r="BZ778" i="2"/>
  <c r="BZ779" i="2"/>
  <c r="BZ780" i="2"/>
  <c r="BZ781" i="2"/>
  <c r="BZ782" i="2"/>
  <c r="BZ783" i="2"/>
  <c r="BZ784" i="2"/>
  <c r="BZ785" i="2"/>
  <c r="BZ786" i="2"/>
  <c r="BZ787" i="2"/>
  <c r="BZ788" i="2"/>
  <c r="BZ789" i="2"/>
  <c r="BZ790" i="2"/>
  <c r="BZ791" i="2"/>
  <c r="BZ792" i="2"/>
  <c r="BZ793" i="2"/>
  <c r="BZ794" i="2"/>
  <c r="BZ795" i="2"/>
  <c r="BZ796" i="2"/>
  <c r="BZ797" i="2"/>
  <c r="BZ798" i="2"/>
  <c r="BZ799" i="2"/>
  <c r="BZ800" i="2"/>
  <c r="BZ801" i="2"/>
  <c r="BZ802" i="2"/>
  <c r="BZ803" i="2"/>
  <c r="BZ804" i="2"/>
  <c r="BZ805" i="2"/>
  <c r="BZ806" i="2"/>
  <c r="BZ807" i="2"/>
  <c r="BZ808" i="2"/>
  <c r="BZ809" i="2"/>
  <c r="BZ810" i="2"/>
  <c r="BZ811" i="2"/>
  <c r="BZ812" i="2"/>
  <c r="BZ813" i="2"/>
  <c r="BZ814" i="2"/>
  <c r="BZ815" i="2"/>
  <c r="BZ816" i="2"/>
  <c r="BZ817" i="2"/>
  <c r="BZ818" i="2"/>
  <c r="BZ819" i="2"/>
  <c r="BZ820" i="2"/>
  <c r="BZ821" i="2"/>
  <c r="BZ822" i="2"/>
  <c r="BZ823" i="2"/>
  <c r="BZ824" i="2"/>
  <c r="BZ825" i="2"/>
  <c r="BZ826" i="2"/>
  <c r="BZ827" i="2"/>
  <c r="BZ828" i="2"/>
  <c r="BZ829" i="2"/>
  <c r="BZ830" i="2"/>
  <c r="BZ831" i="2"/>
  <c r="BZ832" i="2"/>
  <c r="BZ833" i="2"/>
  <c r="BZ834" i="2"/>
  <c r="BZ835" i="2"/>
  <c r="BZ836" i="2"/>
  <c r="BZ837" i="2"/>
  <c r="BZ838" i="2"/>
  <c r="BZ839" i="2"/>
  <c r="BZ840" i="2"/>
  <c r="BZ841" i="2"/>
  <c r="BZ842" i="2"/>
  <c r="BZ843" i="2"/>
  <c r="BZ844" i="2"/>
  <c r="BZ845" i="2"/>
  <c r="BZ846" i="2"/>
  <c r="BZ847" i="2"/>
  <c r="BZ848" i="2"/>
  <c r="BZ849" i="2"/>
  <c r="BZ850" i="2"/>
  <c r="BZ851" i="2"/>
  <c r="BZ852" i="2"/>
  <c r="BZ853" i="2"/>
  <c r="BZ854" i="2"/>
  <c r="BZ855" i="2"/>
  <c r="BZ856" i="2"/>
  <c r="BZ857" i="2"/>
  <c r="BZ858" i="2"/>
  <c r="BZ859" i="2"/>
  <c r="BZ860" i="2"/>
  <c r="BZ861" i="2"/>
  <c r="BZ862" i="2"/>
  <c r="BZ863" i="2"/>
  <c r="BZ864" i="2"/>
  <c r="BZ865" i="2"/>
  <c r="BZ866" i="2"/>
  <c r="BZ867" i="2"/>
  <c r="BZ868" i="2"/>
  <c r="BZ869" i="2"/>
  <c r="BZ870" i="2"/>
  <c r="BZ871" i="2"/>
  <c r="BZ872" i="2"/>
  <c r="BZ873" i="2"/>
  <c r="BZ874" i="2"/>
  <c r="BZ875" i="2"/>
  <c r="BZ876" i="2"/>
  <c r="BZ877" i="2"/>
  <c r="BZ878" i="2"/>
  <c r="BZ879" i="2"/>
  <c r="BZ880" i="2"/>
  <c r="BZ881" i="2"/>
  <c r="BZ882" i="2"/>
  <c r="BZ883" i="2"/>
  <c r="BZ884" i="2"/>
  <c r="BZ885" i="2"/>
  <c r="BZ886" i="2"/>
  <c r="BZ887" i="2"/>
  <c r="BZ888" i="2"/>
  <c r="BZ889" i="2"/>
  <c r="BZ890" i="2"/>
  <c r="BZ891" i="2"/>
  <c r="BZ892" i="2"/>
  <c r="BZ893" i="2"/>
  <c r="BZ894" i="2"/>
  <c r="BZ895" i="2"/>
  <c r="BZ896" i="2"/>
  <c r="BZ897" i="2"/>
  <c r="BZ898" i="2"/>
  <c r="BZ899" i="2"/>
  <c r="BZ900" i="2"/>
  <c r="BZ901" i="2"/>
  <c r="BZ902" i="2"/>
  <c r="BZ903" i="2"/>
  <c r="BZ904" i="2"/>
  <c r="BZ905" i="2"/>
  <c r="BZ906" i="2"/>
  <c r="BZ907" i="2"/>
  <c r="BZ908" i="2"/>
  <c r="BZ909" i="2"/>
  <c r="BZ910" i="2"/>
  <c r="BZ911" i="2"/>
  <c r="BZ912" i="2"/>
  <c r="BZ913" i="2"/>
  <c r="BZ914" i="2"/>
  <c r="BZ915" i="2"/>
  <c r="BZ916" i="2"/>
  <c r="BZ917" i="2"/>
  <c r="BZ918" i="2"/>
  <c r="BZ919" i="2"/>
  <c r="BZ920" i="2"/>
  <c r="BZ921" i="2"/>
  <c r="BZ922" i="2"/>
  <c r="BZ923" i="2"/>
  <c r="BZ924" i="2"/>
  <c r="BZ925" i="2"/>
  <c r="BZ926" i="2"/>
  <c r="BZ927" i="2"/>
  <c r="BZ928" i="2"/>
  <c r="BZ929" i="2"/>
  <c r="BZ930" i="2"/>
  <c r="BZ931" i="2"/>
  <c r="BZ932" i="2"/>
  <c r="BZ933" i="2"/>
  <c r="BZ934" i="2"/>
  <c r="BZ935" i="2"/>
  <c r="BZ936" i="2"/>
  <c r="BZ937" i="2"/>
  <c r="BZ938" i="2"/>
  <c r="BZ939" i="2"/>
  <c r="BZ940" i="2"/>
  <c r="BZ941" i="2"/>
  <c r="BZ942" i="2"/>
  <c r="BZ943" i="2"/>
  <c r="BZ944" i="2"/>
  <c r="BZ945" i="2"/>
  <c r="BZ946" i="2"/>
  <c r="BZ947" i="2"/>
  <c r="BZ948" i="2"/>
  <c r="BZ949" i="2"/>
  <c r="BZ950" i="2"/>
  <c r="BZ951" i="2"/>
  <c r="BZ952" i="2"/>
  <c r="BZ953" i="2"/>
  <c r="BZ954" i="2"/>
  <c r="BZ955" i="2"/>
  <c r="BZ956" i="2"/>
  <c r="BZ957" i="2"/>
  <c r="BZ958" i="2"/>
  <c r="BZ959" i="2"/>
  <c r="BZ960" i="2"/>
  <c r="BZ961" i="2"/>
  <c r="BZ962" i="2"/>
  <c r="BZ963" i="2"/>
  <c r="BZ964" i="2"/>
  <c r="BZ965" i="2"/>
  <c r="BZ966" i="2"/>
  <c r="BZ967" i="2"/>
  <c r="BZ968" i="2"/>
  <c r="BZ969" i="2"/>
  <c r="BZ970" i="2"/>
  <c r="BZ971" i="2"/>
  <c r="BZ972" i="2"/>
  <c r="BZ973" i="2"/>
  <c r="BZ974" i="2"/>
  <c r="BZ975" i="2"/>
  <c r="BZ976" i="2"/>
  <c r="BZ977" i="2"/>
  <c r="BZ978" i="2"/>
  <c r="BZ979" i="2"/>
  <c r="BZ980" i="2"/>
  <c r="BZ981" i="2"/>
  <c r="BZ982" i="2"/>
  <c r="BZ983" i="2"/>
  <c r="BZ984" i="2"/>
  <c r="BZ985" i="2"/>
  <c r="BZ986" i="2"/>
  <c r="BZ987" i="2"/>
  <c r="BZ988" i="2"/>
  <c r="BZ989" i="2"/>
  <c r="BZ990" i="2"/>
  <c r="BZ991" i="2"/>
  <c r="BZ992" i="2"/>
  <c r="BZ993" i="2"/>
  <c r="BZ994" i="2"/>
  <c r="BZ995" i="2"/>
  <c r="BZ996" i="2"/>
  <c r="BZ997" i="2"/>
  <c r="BZ998" i="2"/>
  <c r="BZ999" i="2"/>
  <c r="BZ1000" i="2"/>
  <c r="BZ1001" i="2"/>
  <c r="BZ1002" i="2"/>
  <c r="BZ1003" i="2"/>
  <c r="BZ1004" i="2"/>
  <c r="BZ1005" i="2"/>
  <c r="BZ1006" i="2"/>
  <c r="BZ1007" i="2"/>
  <c r="BZ1008" i="2"/>
  <c r="BZ1009" i="2"/>
  <c r="BZ1010" i="2"/>
  <c r="BZ1011" i="2"/>
  <c r="BZ1012" i="2"/>
  <c r="BZ1013" i="2"/>
  <c r="BZ1014" i="2"/>
  <c r="BZ1015" i="2"/>
  <c r="BZ1016" i="2"/>
  <c r="BZ1017" i="2"/>
  <c r="BZ1018" i="2"/>
  <c r="BZ1019" i="2"/>
  <c r="BZ1020" i="2"/>
  <c r="BZ1021" i="2"/>
  <c r="BZ1022" i="2"/>
  <c r="BZ1023" i="2"/>
  <c r="BZ1024" i="2"/>
  <c r="BZ1025" i="2"/>
  <c r="BZ1026" i="2"/>
  <c r="BZ1027" i="2"/>
  <c r="BZ1028" i="2"/>
  <c r="BZ1029" i="2"/>
  <c r="BZ1030" i="2"/>
  <c r="BZ1031" i="2"/>
  <c r="BZ1032" i="2"/>
  <c r="BZ1033" i="2"/>
  <c r="BZ1034" i="2"/>
  <c r="BZ1035" i="2"/>
  <c r="BZ1036" i="2"/>
  <c r="BZ1037" i="2"/>
  <c r="BZ1038" i="2"/>
  <c r="BZ1039" i="2"/>
  <c r="BZ1040" i="2"/>
  <c r="BZ1041" i="2"/>
  <c r="BZ1042" i="2"/>
  <c r="BZ1043" i="2"/>
  <c r="BZ1044" i="2"/>
  <c r="BZ1045" i="2"/>
  <c r="BZ1046" i="2"/>
  <c r="BZ1047" i="2"/>
  <c r="BZ1048" i="2"/>
  <c r="BZ1049" i="2"/>
  <c r="BZ1050" i="2"/>
  <c r="BZ1051" i="2"/>
  <c r="BZ1052" i="2"/>
  <c r="BZ1053" i="2"/>
  <c r="BZ1054" i="2"/>
  <c r="BZ1055" i="2"/>
  <c r="BZ1056" i="2"/>
  <c r="BZ1057" i="2"/>
  <c r="BZ1058" i="2"/>
  <c r="BZ1059" i="2"/>
  <c r="BZ1060" i="2"/>
  <c r="BZ1061" i="2"/>
  <c r="BZ1062" i="2"/>
  <c r="BZ1063" i="2"/>
  <c r="BZ1064" i="2"/>
  <c r="BZ1065" i="2"/>
  <c r="BZ1066" i="2"/>
  <c r="BZ1067" i="2"/>
  <c r="BZ1068" i="2"/>
  <c r="BZ1069" i="2"/>
  <c r="BZ1070" i="2"/>
  <c r="BZ1071" i="2"/>
  <c r="BZ1072" i="2"/>
  <c r="BZ1073" i="2"/>
  <c r="BZ1074" i="2"/>
  <c r="BZ1075" i="2"/>
  <c r="BZ1076" i="2"/>
  <c r="BZ1077" i="2"/>
  <c r="BZ1078" i="2"/>
  <c r="BZ1079" i="2"/>
  <c r="BZ1080" i="2"/>
  <c r="BZ1081" i="2"/>
  <c r="BZ1082" i="2"/>
  <c r="BZ1083" i="2"/>
  <c r="BZ1084" i="2"/>
  <c r="BZ1085" i="2"/>
  <c r="BZ1086" i="2"/>
  <c r="BZ1087" i="2"/>
  <c r="BZ1088" i="2"/>
  <c r="BZ1089" i="2"/>
  <c r="BZ1090" i="2"/>
  <c r="BZ1091" i="2"/>
  <c r="BZ1092" i="2"/>
  <c r="BZ1093" i="2"/>
  <c r="BZ1094" i="2"/>
  <c r="BZ1095" i="2"/>
  <c r="BZ1096" i="2"/>
  <c r="BZ1097" i="2"/>
  <c r="BZ1098" i="2"/>
  <c r="BZ1099" i="2"/>
  <c r="BZ1100" i="2"/>
  <c r="BZ1101" i="2"/>
  <c r="BZ1102" i="2"/>
  <c r="BZ1103" i="2"/>
  <c r="BZ1104" i="2"/>
  <c r="BZ1105" i="2"/>
  <c r="BZ1106" i="2"/>
  <c r="BZ1107" i="2"/>
  <c r="BZ1108" i="2"/>
  <c r="BZ1109" i="2"/>
  <c r="BZ1110" i="2"/>
  <c r="BZ1111" i="2"/>
  <c r="BZ1112" i="2"/>
  <c r="BZ1113" i="2"/>
  <c r="BZ1114" i="2"/>
  <c r="BZ1115" i="2"/>
  <c r="BZ1116" i="2"/>
  <c r="BZ1117" i="2"/>
  <c r="BZ1118" i="2"/>
  <c r="BZ1119" i="2"/>
  <c r="BZ1120" i="2"/>
  <c r="BZ1121" i="2"/>
  <c r="BZ1122" i="2"/>
  <c r="BZ1123" i="2"/>
  <c r="BZ1124" i="2"/>
  <c r="BZ1125" i="2"/>
  <c r="BZ1126" i="2"/>
  <c r="BZ1127" i="2"/>
  <c r="BZ1128" i="2"/>
  <c r="BZ1129" i="2"/>
  <c r="BZ1130" i="2"/>
  <c r="BZ1131" i="2"/>
  <c r="BZ1132" i="2"/>
  <c r="BZ1133" i="2"/>
  <c r="BZ1134" i="2"/>
  <c r="BZ1135" i="2"/>
  <c r="BZ1136" i="2"/>
  <c r="BZ1137" i="2"/>
  <c r="BZ1138" i="2"/>
  <c r="BZ1139" i="2"/>
  <c r="BZ1140" i="2"/>
  <c r="BZ1141" i="2"/>
  <c r="BZ1142" i="2"/>
  <c r="BZ1143" i="2"/>
  <c r="BZ1144" i="2"/>
  <c r="BZ1145" i="2"/>
  <c r="BZ1146" i="2"/>
  <c r="BZ1147" i="2"/>
  <c r="BZ1148" i="2"/>
  <c r="BZ1149" i="2"/>
  <c r="BZ1150" i="2"/>
  <c r="BZ1151" i="2"/>
  <c r="BZ1152" i="2"/>
  <c r="BZ1153" i="2"/>
  <c r="BZ1154" i="2"/>
  <c r="BZ1155" i="2"/>
  <c r="BZ1156" i="2"/>
  <c r="BZ1157" i="2"/>
  <c r="BZ1158" i="2"/>
  <c r="BZ1159" i="2"/>
  <c r="BZ1160" i="2"/>
  <c r="BZ1161" i="2"/>
  <c r="BZ1162" i="2"/>
  <c r="BZ1163" i="2"/>
  <c r="BZ1164" i="2"/>
  <c r="BZ1165" i="2"/>
  <c r="BZ1166" i="2"/>
  <c r="BZ1167" i="2"/>
  <c r="BZ1168" i="2"/>
  <c r="BZ1169" i="2"/>
  <c r="BZ1170" i="2"/>
  <c r="BZ1171" i="2"/>
  <c r="BZ1172" i="2"/>
  <c r="BZ1173" i="2"/>
  <c r="BZ1174" i="2"/>
  <c r="BZ1175" i="2"/>
  <c r="BZ1176" i="2"/>
  <c r="BZ1177" i="2"/>
  <c r="BZ1178" i="2"/>
  <c r="BZ1179" i="2"/>
  <c r="BZ1180" i="2"/>
  <c r="BZ1181" i="2"/>
  <c r="BZ1182" i="2"/>
  <c r="BZ1183" i="2"/>
  <c r="BZ1184" i="2"/>
  <c r="BZ1185" i="2"/>
  <c r="BZ1186" i="2"/>
  <c r="BZ1187" i="2"/>
  <c r="BZ1188" i="2"/>
  <c r="BZ1189" i="2"/>
  <c r="BZ1190" i="2"/>
  <c r="BZ1191" i="2"/>
  <c r="BZ1192" i="2"/>
  <c r="BZ1193" i="2"/>
  <c r="BZ1194" i="2"/>
  <c r="BZ1195" i="2"/>
  <c r="BZ1196" i="2"/>
  <c r="BZ1197" i="2"/>
  <c r="BZ1198" i="2"/>
  <c r="BZ1199" i="2"/>
  <c r="BZ1200" i="2"/>
  <c r="BZ1201" i="2"/>
  <c r="BZ1202" i="2"/>
  <c r="BZ1203" i="2"/>
  <c r="BZ1204" i="2"/>
  <c r="BZ1205" i="2"/>
  <c r="BZ1206" i="2"/>
  <c r="BZ1207" i="2"/>
  <c r="BZ1208" i="2"/>
  <c r="BZ1209" i="2"/>
  <c r="BZ1210" i="2"/>
  <c r="BZ1211" i="2"/>
  <c r="BZ1212" i="2"/>
  <c r="BZ1213" i="2"/>
  <c r="BZ1214" i="2"/>
  <c r="BZ1215" i="2"/>
  <c r="BZ1216" i="2"/>
  <c r="BZ1217" i="2"/>
  <c r="BZ1218" i="2"/>
  <c r="BZ1219" i="2"/>
  <c r="BZ1220" i="2"/>
  <c r="BZ1221" i="2"/>
  <c r="BZ1222" i="2"/>
  <c r="BZ1223" i="2"/>
  <c r="BZ1224" i="2"/>
  <c r="BZ1225" i="2"/>
  <c r="BZ1226" i="2"/>
  <c r="BZ1227" i="2"/>
  <c r="BZ1228" i="2"/>
  <c r="BZ1229" i="2"/>
  <c r="BZ1230" i="2"/>
  <c r="BZ1231" i="2"/>
  <c r="BZ1232" i="2"/>
  <c r="BZ1233" i="2"/>
  <c r="BZ1234" i="2"/>
  <c r="BZ1235" i="2"/>
  <c r="BZ1236" i="2"/>
  <c r="BZ1237" i="2"/>
  <c r="BZ1238" i="2"/>
  <c r="BZ1239" i="2"/>
  <c r="BZ1240" i="2"/>
  <c r="BZ1241" i="2"/>
  <c r="BZ1242" i="2"/>
  <c r="BZ1243" i="2"/>
  <c r="BZ1244" i="2"/>
  <c r="BZ1245" i="2"/>
  <c r="BZ1246" i="2"/>
  <c r="BZ1247" i="2"/>
  <c r="BZ1248" i="2"/>
  <c r="BZ1249" i="2"/>
  <c r="BZ1250" i="2"/>
  <c r="BZ1251" i="2"/>
  <c r="BZ1252" i="2"/>
  <c r="BZ1253" i="2"/>
  <c r="BZ1254" i="2"/>
  <c r="BZ1255" i="2"/>
  <c r="BZ1256" i="2"/>
  <c r="BZ1257" i="2"/>
  <c r="BZ1258" i="2"/>
  <c r="BZ1259" i="2"/>
  <c r="BZ1260" i="2"/>
  <c r="BZ1261" i="2"/>
  <c r="BZ1262" i="2"/>
  <c r="BZ1263" i="2"/>
  <c r="BZ1264" i="2"/>
  <c r="BZ1265" i="2"/>
  <c r="BZ1266" i="2"/>
  <c r="BZ1267" i="2"/>
  <c r="BZ1268" i="2"/>
  <c r="BZ1269" i="2"/>
  <c r="BZ1270" i="2"/>
  <c r="BZ1271" i="2"/>
  <c r="BZ1272" i="2"/>
  <c r="BZ1273" i="2"/>
  <c r="BZ1274" i="2"/>
  <c r="BZ1275" i="2"/>
  <c r="BZ1276" i="2"/>
  <c r="BZ1277" i="2"/>
  <c r="BZ1278" i="2"/>
  <c r="BZ1279" i="2"/>
  <c r="BZ1280" i="2"/>
  <c r="BZ1281" i="2"/>
  <c r="BZ1282" i="2"/>
  <c r="BZ1283" i="2"/>
  <c r="BZ1284" i="2"/>
  <c r="BZ1285" i="2"/>
  <c r="BZ1286" i="2"/>
  <c r="BZ1287" i="2"/>
  <c r="BZ1288" i="2"/>
  <c r="BZ1289" i="2"/>
  <c r="BZ1290" i="2"/>
  <c r="BZ1291" i="2"/>
  <c r="BZ1292" i="2"/>
  <c r="BZ1293" i="2"/>
  <c r="BZ1294" i="2"/>
  <c r="BZ1295" i="2"/>
  <c r="BZ1296" i="2"/>
  <c r="BZ1297" i="2"/>
  <c r="BZ1298" i="2"/>
  <c r="BZ1299" i="2"/>
  <c r="BZ1300" i="2"/>
  <c r="BZ1301" i="2"/>
  <c r="BZ1302" i="2"/>
  <c r="BZ1303" i="2"/>
  <c r="BZ1304" i="2"/>
  <c r="BZ1305" i="2"/>
  <c r="BZ1306" i="2"/>
  <c r="BZ1307" i="2"/>
  <c r="BZ1308" i="2"/>
  <c r="BZ1309" i="2"/>
  <c r="BZ1310" i="2"/>
  <c r="BZ1311" i="2"/>
  <c r="BZ1312" i="2"/>
  <c r="BZ1313" i="2"/>
  <c r="BZ1314" i="2"/>
  <c r="BZ1315" i="2"/>
  <c r="BZ1316" i="2"/>
  <c r="BZ1317" i="2"/>
  <c r="BZ1318" i="2"/>
  <c r="BZ1319" i="2"/>
  <c r="BZ1320" i="2"/>
  <c r="BZ1321" i="2"/>
  <c r="BZ1322" i="2"/>
  <c r="BZ1323" i="2"/>
  <c r="BZ1324" i="2"/>
  <c r="BZ1325" i="2"/>
  <c r="BZ1326" i="2"/>
  <c r="BZ1327" i="2"/>
  <c r="BZ1328" i="2"/>
  <c r="BZ1329" i="2"/>
  <c r="BZ1330" i="2"/>
  <c r="BZ1331" i="2"/>
  <c r="BZ1332" i="2"/>
  <c r="BZ1333" i="2"/>
  <c r="BZ1334" i="2"/>
  <c r="BZ1335" i="2"/>
  <c r="BZ1336" i="2"/>
  <c r="BZ1337" i="2"/>
  <c r="BZ1338" i="2"/>
  <c r="BZ1339" i="2"/>
  <c r="BZ1340" i="2"/>
  <c r="BZ1341" i="2"/>
  <c r="BZ1342" i="2"/>
  <c r="BZ1343" i="2"/>
  <c r="BZ1344" i="2"/>
  <c r="BZ1345" i="2"/>
  <c r="BZ1346" i="2"/>
  <c r="BZ1347" i="2"/>
  <c r="BZ1348" i="2"/>
  <c r="BZ1349" i="2"/>
  <c r="BZ1350" i="2"/>
  <c r="BZ1351" i="2"/>
  <c r="BZ1352" i="2"/>
  <c r="BZ1353" i="2"/>
  <c r="BZ1354" i="2"/>
  <c r="BZ1355" i="2"/>
  <c r="BZ1356" i="2"/>
  <c r="BZ1357" i="2"/>
  <c r="BZ1358" i="2"/>
  <c r="BZ1359" i="2"/>
  <c r="BZ1360" i="2"/>
  <c r="BZ1361" i="2"/>
  <c r="BZ1362" i="2"/>
  <c r="BZ1363" i="2"/>
  <c r="BZ1364" i="2"/>
  <c r="BZ1365" i="2"/>
  <c r="BZ1366" i="2"/>
  <c r="BZ1367" i="2"/>
  <c r="BZ1368" i="2"/>
  <c r="BZ1369" i="2"/>
  <c r="BZ1370" i="2"/>
  <c r="BZ1371" i="2"/>
  <c r="BZ1372" i="2"/>
  <c r="BZ1373" i="2"/>
  <c r="BZ1374" i="2"/>
  <c r="BZ1375" i="2"/>
  <c r="BZ1376" i="2"/>
  <c r="BZ1377" i="2"/>
  <c r="BZ1378" i="2"/>
  <c r="BZ1379" i="2"/>
  <c r="BZ1380" i="2"/>
  <c r="BZ1381" i="2"/>
  <c r="BZ1382" i="2"/>
  <c r="BZ1383" i="2"/>
  <c r="BZ1384" i="2"/>
  <c r="BZ1385" i="2"/>
  <c r="BZ1386" i="2"/>
  <c r="BZ1387" i="2"/>
  <c r="BZ1388" i="2"/>
  <c r="BZ1389" i="2"/>
  <c r="BZ1390" i="2"/>
  <c r="BZ1391" i="2"/>
  <c r="BZ1392" i="2"/>
  <c r="BZ1393" i="2"/>
  <c r="BZ1394" i="2"/>
  <c r="BZ1395" i="2"/>
  <c r="BZ1396" i="2"/>
  <c r="BZ1397" i="2"/>
  <c r="BZ1398" i="2"/>
  <c r="BZ1399" i="2"/>
  <c r="BZ1400" i="2"/>
  <c r="BZ1401" i="2"/>
  <c r="BZ1402" i="2"/>
  <c r="BZ1403" i="2"/>
  <c r="BZ1404" i="2"/>
  <c r="BZ1405" i="2"/>
  <c r="BZ1406" i="2"/>
  <c r="BZ1407" i="2"/>
  <c r="BZ1408" i="2"/>
  <c r="BZ1409" i="2"/>
  <c r="BZ1410" i="2"/>
  <c r="BZ1411" i="2"/>
  <c r="BZ1412" i="2"/>
  <c r="BZ1413" i="2"/>
  <c r="BZ1414" i="2"/>
  <c r="BZ1415" i="2"/>
  <c r="BZ1416" i="2"/>
  <c r="BZ1417" i="2"/>
  <c r="BZ1418" i="2"/>
  <c r="BZ1419" i="2"/>
  <c r="BZ1420" i="2"/>
  <c r="BZ1421" i="2"/>
  <c r="BZ1422" i="2"/>
  <c r="BZ1423" i="2"/>
  <c r="BZ1424" i="2"/>
  <c r="BZ1425" i="2"/>
  <c r="BZ1426" i="2"/>
  <c r="BZ1427" i="2"/>
  <c r="BZ1428" i="2"/>
  <c r="BZ1429" i="2"/>
  <c r="BZ1430" i="2"/>
  <c r="BZ1431" i="2"/>
  <c r="BZ1432" i="2"/>
  <c r="BZ1433" i="2"/>
  <c r="BZ1434" i="2"/>
  <c r="BZ1435" i="2"/>
  <c r="BZ1436" i="2"/>
  <c r="BZ1437" i="2"/>
  <c r="BZ1438" i="2"/>
  <c r="BZ1439" i="2"/>
  <c r="BZ1440" i="2"/>
  <c r="BZ1441" i="2"/>
  <c r="BZ1442" i="2"/>
  <c r="BZ1443" i="2"/>
  <c r="BZ1444" i="2"/>
  <c r="BZ1445" i="2"/>
  <c r="BZ1446" i="2"/>
  <c r="BZ1447" i="2"/>
  <c r="BZ1448" i="2"/>
  <c r="BZ1449" i="2"/>
  <c r="BZ1450" i="2"/>
  <c r="BZ1451" i="2"/>
  <c r="BZ1452" i="2"/>
  <c r="BZ1453" i="2"/>
  <c r="BZ1454" i="2"/>
  <c r="BZ1455" i="2"/>
  <c r="BZ1456" i="2"/>
  <c r="BZ1457" i="2"/>
  <c r="BZ1458" i="2"/>
  <c r="BZ1459" i="2"/>
  <c r="BZ1460" i="2"/>
  <c r="BZ1461" i="2"/>
  <c r="CF2" i="2"/>
  <c r="CF3" i="2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453" i="2"/>
  <c r="CF454" i="2"/>
  <c r="CF455" i="2"/>
  <c r="CF456" i="2"/>
  <c r="CF457" i="2"/>
  <c r="CF458" i="2"/>
  <c r="CF459" i="2"/>
  <c r="CF460" i="2"/>
  <c r="CF461" i="2"/>
  <c r="CF462" i="2"/>
  <c r="CF463" i="2"/>
  <c r="CF464" i="2"/>
  <c r="CF465" i="2"/>
  <c r="CF466" i="2"/>
  <c r="CF467" i="2"/>
  <c r="CF468" i="2"/>
  <c r="CF469" i="2"/>
  <c r="CF470" i="2"/>
  <c r="CF471" i="2"/>
  <c r="CF472" i="2"/>
  <c r="CF473" i="2"/>
  <c r="CF474" i="2"/>
  <c r="CF475" i="2"/>
  <c r="CF476" i="2"/>
  <c r="CF477" i="2"/>
  <c r="CF478" i="2"/>
  <c r="CF479" i="2"/>
  <c r="CF480" i="2"/>
  <c r="CF481" i="2"/>
  <c r="CF482" i="2"/>
  <c r="CF483" i="2"/>
  <c r="CF484" i="2"/>
  <c r="CF485" i="2"/>
  <c r="CF486" i="2"/>
  <c r="CF487" i="2"/>
  <c r="CF488" i="2"/>
  <c r="CF489" i="2"/>
  <c r="CF490" i="2"/>
  <c r="CF491" i="2"/>
  <c r="CF492" i="2"/>
  <c r="CF493" i="2"/>
  <c r="CF494" i="2"/>
  <c r="CF495" i="2"/>
  <c r="CF496" i="2"/>
  <c r="CF497" i="2"/>
  <c r="CF498" i="2"/>
  <c r="CF499" i="2"/>
  <c r="CF500" i="2"/>
  <c r="CF501" i="2"/>
  <c r="CF502" i="2"/>
  <c r="CF503" i="2"/>
  <c r="CF504" i="2"/>
  <c r="CF505" i="2"/>
  <c r="CF506" i="2"/>
  <c r="CF507" i="2"/>
  <c r="CF508" i="2"/>
  <c r="CF509" i="2"/>
  <c r="CF510" i="2"/>
  <c r="CF511" i="2"/>
  <c r="CF512" i="2"/>
  <c r="CF513" i="2"/>
  <c r="CF514" i="2"/>
  <c r="CF515" i="2"/>
  <c r="CF516" i="2"/>
  <c r="CF517" i="2"/>
  <c r="CF518" i="2"/>
  <c r="CF519" i="2"/>
  <c r="CF520" i="2"/>
  <c r="CF521" i="2"/>
  <c r="CF522" i="2"/>
  <c r="CF523" i="2"/>
  <c r="CF524" i="2"/>
  <c r="CF525" i="2"/>
  <c r="CF526" i="2"/>
  <c r="CF527" i="2"/>
  <c r="CF528" i="2"/>
  <c r="CF529" i="2"/>
  <c r="CF530" i="2"/>
  <c r="CF531" i="2"/>
  <c r="CF532" i="2"/>
  <c r="CF533" i="2"/>
  <c r="CF534" i="2"/>
  <c r="CF535" i="2"/>
  <c r="CF536" i="2"/>
  <c r="CF537" i="2"/>
  <c r="CF538" i="2"/>
  <c r="CF539" i="2"/>
  <c r="CF540" i="2"/>
  <c r="CF541" i="2"/>
  <c r="CF542" i="2"/>
  <c r="CF543" i="2"/>
  <c r="CF544" i="2"/>
  <c r="CF545" i="2"/>
  <c r="CF546" i="2"/>
  <c r="CF547" i="2"/>
  <c r="CF548" i="2"/>
  <c r="CF549" i="2"/>
  <c r="CF550" i="2"/>
  <c r="CF551" i="2"/>
  <c r="CF552" i="2"/>
  <c r="CF553" i="2"/>
  <c r="CF554" i="2"/>
  <c r="CF555" i="2"/>
  <c r="CF556" i="2"/>
  <c r="CF557" i="2"/>
  <c r="CF558" i="2"/>
  <c r="CF559" i="2"/>
  <c r="CF560" i="2"/>
  <c r="CF561" i="2"/>
  <c r="CF562" i="2"/>
  <c r="CF563" i="2"/>
  <c r="CF564" i="2"/>
  <c r="CF565" i="2"/>
  <c r="CF566" i="2"/>
  <c r="CF567" i="2"/>
  <c r="CF568" i="2"/>
  <c r="CF569" i="2"/>
  <c r="CF570" i="2"/>
  <c r="CF571" i="2"/>
  <c r="CF572" i="2"/>
  <c r="CF573" i="2"/>
  <c r="CF574" i="2"/>
  <c r="CF575" i="2"/>
  <c r="CF576" i="2"/>
  <c r="CF577" i="2"/>
  <c r="CF578" i="2"/>
  <c r="CF579" i="2"/>
  <c r="CF580" i="2"/>
  <c r="CF581" i="2"/>
  <c r="CF582" i="2"/>
  <c r="CF583" i="2"/>
  <c r="CF584" i="2"/>
  <c r="CF585" i="2"/>
  <c r="CF586" i="2"/>
  <c r="CF587" i="2"/>
  <c r="CF588" i="2"/>
  <c r="CF589" i="2"/>
  <c r="CF590" i="2"/>
  <c r="CF591" i="2"/>
  <c r="CF592" i="2"/>
  <c r="CF593" i="2"/>
  <c r="CF594" i="2"/>
  <c r="CF595" i="2"/>
  <c r="CF596" i="2"/>
  <c r="CF597" i="2"/>
  <c r="CF598" i="2"/>
  <c r="CF599" i="2"/>
  <c r="CF600" i="2"/>
  <c r="CF601" i="2"/>
  <c r="CF602" i="2"/>
  <c r="CF603" i="2"/>
  <c r="CF604" i="2"/>
  <c r="CF605" i="2"/>
  <c r="CF606" i="2"/>
  <c r="CF607" i="2"/>
  <c r="CF608" i="2"/>
  <c r="CF609" i="2"/>
  <c r="CF610" i="2"/>
  <c r="CF611" i="2"/>
  <c r="CF612" i="2"/>
  <c r="CF613" i="2"/>
  <c r="CF614" i="2"/>
  <c r="CF615" i="2"/>
  <c r="CF616" i="2"/>
  <c r="CF617" i="2"/>
  <c r="CF618" i="2"/>
  <c r="CF619" i="2"/>
  <c r="CF620" i="2"/>
  <c r="CF621" i="2"/>
  <c r="CF622" i="2"/>
  <c r="CF623" i="2"/>
  <c r="CF624" i="2"/>
  <c r="CF625" i="2"/>
  <c r="CF626" i="2"/>
  <c r="CF627" i="2"/>
  <c r="CF628" i="2"/>
  <c r="CF629" i="2"/>
  <c r="CF630" i="2"/>
  <c r="CF631" i="2"/>
  <c r="CF632" i="2"/>
  <c r="CF633" i="2"/>
  <c r="CF634" i="2"/>
  <c r="CF635" i="2"/>
  <c r="CF636" i="2"/>
  <c r="CF637" i="2"/>
  <c r="CF638" i="2"/>
  <c r="CF639" i="2"/>
  <c r="CF640" i="2"/>
  <c r="CF641" i="2"/>
  <c r="CF642" i="2"/>
  <c r="CF643" i="2"/>
  <c r="CF644" i="2"/>
  <c r="CF645" i="2"/>
  <c r="CF646" i="2"/>
  <c r="CF647" i="2"/>
  <c r="CF648" i="2"/>
  <c r="CF649" i="2"/>
  <c r="CF650" i="2"/>
  <c r="CF651" i="2"/>
  <c r="CF652" i="2"/>
  <c r="CF653" i="2"/>
  <c r="CF654" i="2"/>
  <c r="CF655" i="2"/>
  <c r="CF656" i="2"/>
  <c r="CF657" i="2"/>
  <c r="CF658" i="2"/>
  <c r="CF659" i="2"/>
  <c r="CF660" i="2"/>
  <c r="CF661" i="2"/>
  <c r="CF662" i="2"/>
  <c r="CF663" i="2"/>
  <c r="CF664" i="2"/>
  <c r="CF665" i="2"/>
  <c r="CF666" i="2"/>
  <c r="CF667" i="2"/>
  <c r="CF668" i="2"/>
  <c r="CF669" i="2"/>
  <c r="CF670" i="2"/>
  <c r="CF671" i="2"/>
  <c r="CF672" i="2"/>
  <c r="CF673" i="2"/>
  <c r="CF674" i="2"/>
  <c r="CF675" i="2"/>
  <c r="CF676" i="2"/>
  <c r="CF677" i="2"/>
  <c r="CF678" i="2"/>
  <c r="CF679" i="2"/>
  <c r="CF680" i="2"/>
  <c r="CF681" i="2"/>
  <c r="CF682" i="2"/>
  <c r="CF683" i="2"/>
  <c r="CF684" i="2"/>
  <c r="CF685" i="2"/>
  <c r="CF686" i="2"/>
  <c r="CF687" i="2"/>
  <c r="CF688" i="2"/>
  <c r="CF689" i="2"/>
  <c r="CF690" i="2"/>
  <c r="CF691" i="2"/>
  <c r="CF692" i="2"/>
  <c r="CF693" i="2"/>
  <c r="CF694" i="2"/>
  <c r="CF695" i="2"/>
  <c r="CF696" i="2"/>
  <c r="CF697" i="2"/>
  <c r="CF698" i="2"/>
  <c r="CF699" i="2"/>
  <c r="CF700" i="2"/>
  <c r="CF701" i="2"/>
  <c r="CF702" i="2"/>
  <c r="CF703" i="2"/>
  <c r="CF704" i="2"/>
  <c r="CF705" i="2"/>
  <c r="CF706" i="2"/>
  <c r="CF707" i="2"/>
  <c r="CF708" i="2"/>
  <c r="CF709" i="2"/>
  <c r="CF710" i="2"/>
  <c r="CF711" i="2"/>
  <c r="CF712" i="2"/>
  <c r="CF713" i="2"/>
  <c r="CF714" i="2"/>
  <c r="CF715" i="2"/>
  <c r="CF716" i="2"/>
  <c r="CF717" i="2"/>
  <c r="CF718" i="2"/>
  <c r="CF719" i="2"/>
  <c r="CF720" i="2"/>
  <c r="CF721" i="2"/>
  <c r="CF722" i="2"/>
  <c r="CF723" i="2"/>
  <c r="CF724" i="2"/>
  <c r="CF725" i="2"/>
  <c r="CF726" i="2"/>
  <c r="CF727" i="2"/>
  <c r="CF728" i="2"/>
  <c r="CF729" i="2"/>
  <c r="CF730" i="2"/>
  <c r="CF731" i="2"/>
  <c r="CF732" i="2"/>
  <c r="CF733" i="2"/>
  <c r="CF734" i="2"/>
  <c r="CF735" i="2"/>
  <c r="CF736" i="2"/>
  <c r="CF737" i="2"/>
  <c r="CF738" i="2"/>
  <c r="CF739" i="2"/>
  <c r="CF740" i="2"/>
  <c r="CF741" i="2"/>
  <c r="CF742" i="2"/>
  <c r="CF743" i="2"/>
  <c r="CF744" i="2"/>
  <c r="CF745" i="2"/>
  <c r="CF746" i="2"/>
  <c r="CF747" i="2"/>
  <c r="CF748" i="2"/>
  <c r="CF749" i="2"/>
  <c r="CF750" i="2"/>
  <c r="CF751" i="2"/>
  <c r="CF752" i="2"/>
  <c r="CF753" i="2"/>
  <c r="CF754" i="2"/>
  <c r="CF755" i="2"/>
  <c r="CF756" i="2"/>
  <c r="CF757" i="2"/>
  <c r="CF758" i="2"/>
  <c r="CF759" i="2"/>
  <c r="CF760" i="2"/>
  <c r="CF761" i="2"/>
  <c r="CF762" i="2"/>
  <c r="CF763" i="2"/>
  <c r="CF764" i="2"/>
  <c r="CF765" i="2"/>
  <c r="CF766" i="2"/>
  <c r="CF767" i="2"/>
  <c r="CF768" i="2"/>
  <c r="CF769" i="2"/>
  <c r="CF770" i="2"/>
  <c r="CF771" i="2"/>
  <c r="CF772" i="2"/>
  <c r="CF773" i="2"/>
  <c r="CF774" i="2"/>
  <c r="CF775" i="2"/>
  <c r="CF776" i="2"/>
  <c r="CF777" i="2"/>
  <c r="CF778" i="2"/>
  <c r="CF779" i="2"/>
  <c r="CF780" i="2"/>
  <c r="CF781" i="2"/>
  <c r="CF782" i="2"/>
  <c r="CF783" i="2"/>
  <c r="CF784" i="2"/>
  <c r="CF785" i="2"/>
  <c r="CF786" i="2"/>
  <c r="CF787" i="2"/>
  <c r="CF788" i="2"/>
  <c r="CF789" i="2"/>
  <c r="CF790" i="2"/>
  <c r="CF791" i="2"/>
  <c r="CF792" i="2"/>
  <c r="CF793" i="2"/>
  <c r="CF794" i="2"/>
  <c r="CF795" i="2"/>
  <c r="CF796" i="2"/>
  <c r="CF797" i="2"/>
  <c r="CF798" i="2"/>
  <c r="CF799" i="2"/>
  <c r="CF800" i="2"/>
  <c r="CF801" i="2"/>
  <c r="CF802" i="2"/>
  <c r="CF803" i="2"/>
  <c r="CF804" i="2"/>
  <c r="CF805" i="2"/>
  <c r="CF806" i="2"/>
  <c r="CF807" i="2"/>
  <c r="CF808" i="2"/>
  <c r="CF809" i="2"/>
  <c r="CF810" i="2"/>
  <c r="CF811" i="2"/>
  <c r="CF812" i="2"/>
  <c r="CF813" i="2"/>
  <c r="CF814" i="2"/>
  <c r="CF815" i="2"/>
  <c r="CF816" i="2"/>
  <c r="CF817" i="2"/>
  <c r="CF818" i="2"/>
  <c r="CF819" i="2"/>
  <c r="CF820" i="2"/>
  <c r="CF821" i="2"/>
  <c r="CF822" i="2"/>
  <c r="CF823" i="2"/>
  <c r="CF824" i="2"/>
  <c r="CF825" i="2"/>
  <c r="CF826" i="2"/>
  <c r="CF827" i="2"/>
  <c r="CF828" i="2"/>
  <c r="CF829" i="2"/>
  <c r="CF830" i="2"/>
  <c r="CF831" i="2"/>
  <c r="CF832" i="2"/>
  <c r="CF833" i="2"/>
  <c r="CF834" i="2"/>
  <c r="CF835" i="2"/>
  <c r="CF836" i="2"/>
  <c r="CF837" i="2"/>
  <c r="CF838" i="2"/>
  <c r="CF839" i="2"/>
  <c r="CF840" i="2"/>
  <c r="CF841" i="2"/>
  <c r="CF842" i="2"/>
  <c r="CF843" i="2"/>
  <c r="CF844" i="2"/>
  <c r="CF845" i="2"/>
  <c r="CF846" i="2"/>
  <c r="CF847" i="2"/>
  <c r="CF848" i="2"/>
  <c r="CF849" i="2"/>
  <c r="CF850" i="2"/>
  <c r="CF851" i="2"/>
  <c r="CF852" i="2"/>
  <c r="CF853" i="2"/>
  <c r="CF854" i="2"/>
  <c r="CF855" i="2"/>
  <c r="CF856" i="2"/>
  <c r="CF857" i="2"/>
  <c r="CF858" i="2"/>
  <c r="CF859" i="2"/>
  <c r="CF860" i="2"/>
  <c r="CF861" i="2"/>
  <c r="CF862" i="2"/>
  <c r="CF863" i="2"/>
  <c r="CF864" i="2"/>
  <c r="CF865" i="2"/>
  <c r="CF866" i="2"/>
  <c r="CF867" i="2"/>
  <c r="CF868" i="2"/>
  <c r="CF869" i="2"/>
  <c r="CF870" i="2"/>
  <c r="CF871" i="2"/>
  <c r="CF872" i="2"/>
  <c r="CF873" i="2"/>
  <c r="CF874" i="2"/>
  <c r="CF875" i="2"/>
  <c r="CF876" i="2"/>
  <c r="CF877" i="2"/>
  <c r="CF878" i="2"/>
  <c r="CF879" i="2"/>
  <c r="CF880" i="2"/>
  <c r="CF881" i="2"/>
  <c r="CF882" i="2"/>
  <c r="CF883" i="2"/>
  <c r="CF884" i="2"/>
  <c r="CF885" i="2"/>
  <c r="CF886" i="2"/>
  <c r="CF887" i="2"/>
  <c r="CF888" i="2"/>
  <c r="CF889" i="2"/>
  <c r="CF890" i="2"/>
  <c r="CF891" i="2"/>
  <c r="CF892" i="2"/>
  <c r="CF893" i="2"/>
  <c r="CF894" i="2"/>
  <c r="CF895" i="2"/>
  <c r="CF896" i="2"/>
  <c r="CF897" i="2"/>
  <c r="CF898" i="2"/>
  <c r="CF899" i="2"/>
  <c r="CF900" i="2"/>
  <c r="CF901" i="2"/>
  <c r="CF902" i="2"/>
  <c r="CF903" i="2"/>
  <c r="CF904" i="2"/>
  <c r="CF905" i="2"/>
  <c r="CF906" i="2"/>
  <c r="CF907" i="2"/>
  <c r="CF908" i="2"/>
  <c r="CF909" i="2"/>
  <c r="CF910" i="2"/>
  <c r="CF911" i="2"/>
  <c r="CF912" i="2"/>
  <c r="CF913" i="2"/>
  <c r="CF914" i="2"/>
  <c r="CF915" i="2"/>
  <c r="CF916" i="2"/>
  <c r="CF917" i="2"/>
  <c r="CF918" i="2"/>
  <c r="CF919" i="2"/>
  <c r="CF920" i="2"/>
  <c r="CF921" i="2"/>
  <c r="CF922" i="2"/>
  <c r="CF923" i="2"/>
  <c r="CF924" i="2"/>
  <c r="CF925" i="2"/>
  <c r="CF926" i="2"/>
  <c r="CF927" i="2"/>
  <c r="CF928" i="2"/>
  <c r="CF929" i="2"/>
  <c r="CF930" i="2"/>
  <c r="CF931" i="2"/>
  <c r="CF932" i="2"/>
  <c r="CF933" i="2"/>
  <c r="CF934" i="2"/>
  <c r="CF935" i="2"/>
  <c r="CF936" i="2"/>
  <c r="CF937" i="2"/>
  <c r="CF938" i="2"/>
  <c r="CF939" i="2"/>
  <c r="CF940" i="2"/>
  <c r="CF941" i="2"/>
  <c r="CF942" i="2"/>
  <c r="CF943" i="2"/>
  <c r="CF944" i="2"/>
  <c r="CF945" i="2"/>
  <c r="CF946" i="2"/>
  <c r="CF947" i="2"/>
  <c r="CF948" i="2"/>
  <c r="CF949" i="2"/>
  <c r="CF950" i="2"/>
  <c r="CF951" i="2"/>
  <c r="CF952" i="2"/>
  <c r="CF953" i="2"/>
  <c r="CF954" i="2"/>
  <c r="CF955" i="2"/>
  <c r="CF956" i="2"/>
  <c r="CF957" i="2"/>
  <c r="CF958" i="2"/>
  <c r="CF959" i="2"/>
  <c r="CF960" i="2"/>
  <c r="CF961" i="2"/>
  <c r="CF962" i="2"/>
  <c r="CF963" i="2"/>
  <c r="CF964" i="2"/>
  <c r="CF965" i="2"/>
  <c r="CF966" i="2"/>
  <c r="CF967" i="2"/>
  <c r="CF968" i="2"/>
  <c r="CF969" i="2"/>
  <c r="CF970" i="2"/>
  <c r="CF971" i="2"/>
  <c r="CF972" i="2"/>
  <c r="CF973" i="2"/>
  <c r="CF974" i="2"/>
  <c r="CF975" i="2"/>
  <c r="CF976" i="2"/>
  <c r="CF977" i="2"/>
  <c r="CF978" i="2"/>
  <c r="CF979" i="2"/>
  <c r="CF980" i="2"/>
  <c r="CF981" i="2"/>
  <c r="CF982" i="2"/>
  <c r="CF983" i="2"/>
  <c r="CF984" i="2"/>
  <c r="CF985" i="2"/>
  <c r="CF986" i="2"/>
  <c r="CF987" i="2"/>
  <c r="CF988" i="2"/>
  <c r="CF989" i="2"/>
  <c r="CF990" i="2"/>
  <c r="CF991" i="2"/>
  <c r="CF992" i="2"/>
  <c r="CF993" i="2"/>
  <c r="CF994" i="2"/>
  <c r="CF995" i="2"/>
  <c r="CF996" i="2"/>
  <c r="CF997" i="2"/>
  <c r="CF998" i="2"/>
  <c r="CF999" i="2"/>
  <c r="CF1000" i="2"/>
  <c r="CF1001" i="2"/>
  <c r="CF1002" i="2"/>
  <c r="CF1003" i="2"/>
  <c r="CF1004" i="2"/>
  <c r="CF1005" i="2"/>
  <c r="CF1006" i="2"/>
  <c r="CF1007" i="2"/>
  <c r="CF1008" i="2"/>
  <c r="CF1009" i="2"/>
  <c r="CF1010" i="2"/>
  <c r="CF1011" i="2"/>
  <c r="CF1012" i="2"/>
  <c r="CF1013" i="2"/>
  <c r="CF1014" i="2"/>
  <c r="CF1015" i="2"/>
  <c r="CF1016" i="2"/>
  <c r="CF1017" i="2"/>
  <c r="CF1018" i="2"/>
  <c r="CF1019" i="2"/>
  <c r="CF1020" i="2"/>
  <c r="CF1021" i="2"/>
  <c r="CF1022" i="2"/>
  <c r="CF1023" i="2"/>
  <c r="CF1024" i="2"/>
  <c r="CF1025" i="2"/>
  <c r="CF1026" i="2"/>
  <c r="CF1027" i="2"/>
  <c r="CF1028" i="2"/>
  <c r="CF1029" i="2"/>
  <c r="CF1030" i="2"/>
  <c r="CF1031" i="2"/>
  <c r="CF1032" i="2"/>
  <c r="CF1033" i="2"/>
  <c r="CF1034" i="2"/>
  <c r="CF1035" i="2"/>
  <c r="CF1036" i="2"/>
  <c r="CF1037" i="2"/>
  <c r="CF1038" i="2"/>
  <c r="CF1039" i="2"/>
  <c r="CF1040" i="2"/>
  <c r="CF1041" i="2"/>
  <c r="CF1042" i="2"/>
  <c r="CF1043" i="2"/>
  <c r="CF1044" i="2"/>
  <c r="CF1045" i="2"/>
  <c r="CF1046" i="2"/>
  <c r="CF1047" i="2"/>
  <c r="CF1048" i="2"/>
  <c r="CF1049" i="2"/>
  <c r="CF1050" i="2"/>
  <c r="CF1051" i="2"/>
  <c r="CF1052" i="2"/>
  <c r="CF1053" i="2"/>
  <c r="CF1054" i="2"/>
  <c r="CF1055" i="2"/>
  <c r="CF1056" i="2"/>
  <c r="CF1057" i="2"/>
  <c r="CF1058" i="2"/>
  <c r="CF1059" i="2"/>
  <c r="CF1060" i="2"/>
  <c r="CF1061" i="2"/>
  <c r="CF1062" i="2"/>
  <c r="CF1063" i="2"/>
  <c r="CF1064" i="2"/>
  <c r="CF1065" i="2"/>
  <c r="CF1066" i="2"/>
  <c r="CF1067" i="2"/>
  <c r="CF1068" i="2"/>
  <c r="CF1069" i="2"/>
  <c r="CF1070" i="2"/>
  <c r="CF1071" i="2"/>
  <c r="CF1072" i="2"/>
  <c r="CF1073" i="2"/>
  <c r="CF1074" i="2"/>
  <c r="CF1075" i="2"/>
  <c r="CF1076" i="2"/>
  <c r="CF1077" i="2"/>
  <c r="CF1078" i="2"/>
  <c r="CF1079" i="2"/>
  <c r="CF1080" i="2"/>
  <c r="CF1081" i="2"/>
  <c r="CF1082" i="2"/>
  <c r="CF1083" i="2"/>
  <c r="CF1084" i="2"/>
  <c r="CF1085" i="2"/>
  <c r="CF1086" i="2"/>
  <c r="CF1087" i="2"/>
  <c r="CF1088" i="2"/>
  <c r="CF1089" i="2"/>
  <c r="CF1090" i="2"/>
  <c r="CF1091" i="2"/>
  <c r="CF1092" i="2"/>
  <c r="CF1093" i="2"/>
  <c r="CF1094" i="2"/>
  <c r="CF1095" i="2"/>
  <c r="CF1096" i="2"/>
  <c r="CF1097" i="2"/>
  <c r="CF1098" i="2"/>
  <c r="CF1099" i="2"/>
  <c r="CF1100" i="2"/>
  <c r="CF1101" i="2"/>
  <c r="CF1102" i="2"/>
  <c r="CF1103" i="2"/>
  <c r="CF1104" i="2"/>
  <c r="CF1105" i="2"/>
  <c r="CF1106" i="2"/>
  <c r="CF1107" i="2"/>
  <c r="CF1108" i="2"/>
  <c r="CF1109" i="2"/>
  <c r="CF1110" i="2"/>
  <c r="CF1111" i="2"/>
  <c r="CF1112" i="2"/>
  <c r="CF1113" i="2"/>
  <c r="CF1114" i="2"/>
  <c r="CF1115" i="2"/>
  <c r="CF1116" i="2"/>
  <c r="CF1117" i="2"/>
  <c r="CF1118" i="2"/>
  <c r="CF1119" i="2"/>
  <c r="CF1120" i="2"/>
  <c r="CF1121" i="2"/>
  <c r="CF1122" i="2"/>
  <c r="CF1123" i="2"/>
  <c r="CF1124" i="2"/>
  <c r="CF1125" i="2"/>
  <c r="CF1126" i="2"/>
  <c r="CF1127" i="2"/>
  <c r="CF1128" i="2"/>
  <c r="CF1129" i="2"/>
  <c r="CF1130" i="2"/>
  <c r="CF1131" i="2"/>
  <c r="CF1132" i="2"/>
  <c r="CF1133" i="2"/>
  <c r="CF1134" i="2"/>
  <c r="CF1135" i="2"/>
  <c r="CF1136" i="2"/>
  <c r="CF1137" i="2"/>
  <c r="CF1138" i="2"/>
  <c r="CF1139" i="2"/>
  <c r="CF1140" i="2"/>
  <c r="CF1141" i="2"/>
  <c r="CF1142" i="2"/>
  <c r="CF1143" i="2"/>
  <c r="CF1144" i="2"/>
  <c r="CF1145" i="2"/>
  <c r="CF1146" i="2"/>
  <c r="CF1147" i="2"/>
  <c r="CF1148" i="2"/>
  <c r="CF1149" i="2"/>
  <c r="CF1150" i="2"/>
  <c r="CF1151" i="2"/>
  <c r="CF1152" i="2"/>
  <c r="CF1153" i="2"/>
  <c r="CF1154" i="2"/>
  <c r="CF1155" i="2"/>
  <c r="CF1156" i="2"/>
  <c r="CF1157" i="2"/>
  <c r="CF1158" i="2"/>
  <c r="CF1159" i="2"/>
  <c r="CF1160" i="2"/>
  <c r="CF1161" i="2"/>
  <c r="CF1162" i="2"/>
  <c r="CF1163" i="2"/>
  <c r="CF1164" i="2"/>
  <c r="CF1165" i="2"/>
  <c r="CF1166" i="2"/>
  <c r="CF1167" i="2"/>
  <c r="CF1168" i="2"/>
  <c r="CF1169" i="2"/>
  <c r="CF1170" i="2"/>
  <c r="CF1171" i="2"/>
  <c r="CF1172" i="2"/>
  <c r="CF1173" i="2"/>
  <c r="CF1174" i="2"/>
  <c r="CF1175" i="2"/>
  <c r="CF1176" i="2"/>
  <c r="CF1177" i="2"/>
  <c r="CF1178" i="2"/>
  <c r="CF1179" i="2"/>
  <c r="CF1180" i="2"/>
  <c r="CF1181" i="2"/>
  <c r="CF1182" i="2"/>
  <c r="CF1183" i="2"/>
  <c r="CF1184" i="2"/>
  <c r="CF1185" i="2"/>
  <c r="CF1186" i="2"/>
  <c r="CF1187" i="2"/>
  <c r="CF1188" i="2"/>
  <c r="CF1189" i="2"/>
  <c r="CF1190" i="2"/>
  <c r="CF1191" i="2"/>
  <c r="CF1192" i="2"/>
  <c r="CF1193" i="2"/>
  <c r="CF1194" i="2"/>
  <c r="CF1195" i="2"/>
  <c r="CF1196" i="2"/>
  <c r="CF1197" i="2"/>
  <c r="CF1198" i="2"/>
  <c r="CF1199" i="2"/>
  <c r="CF1200" i="2"/>
  <c r="CF1201" i="2"/>
  <c r="CF1202" i="2"/>
  <c r="CF1203" i="2"/>
  <c r="CF1204" i="2"/>
  <c r="CF1205" i="2"/>
  <c r="CF1206" i="2"/>
  <c r="CF1207" i="2"/>
  <c r="CF1208" i="2"/>
  <c r="CF1209" i="2"/>
  <c r="CF1210" i="2"/>
  <c r="CF1211" i="2"/>
  <c r="CF1212" i="2"/>
  <c r="CF1213" i="2"/>
  <c r="CF1214" i="2"/>
  <c r="CF1215" i="2"/>
  <c r="CF1216" i="2"/>
  <c r="CF1217" i="2"/>
  <c r="CF1218" i="2"/>
  <c r="CF1219" i="2"/>
  <c r="CF1220" i="2"/>
  <c r="CF1221" i="2"/>
  <c r="CF1222" i="2"/>
  <c r="CF1223" i="2"/>
  <c r="CF1224" i="2"/>
  <c r="CF1225" i="2"/>
  <c r="CF1226" i="2"/>
  <c r="CF1227" i="2"/>
  <c r="CF1228" i="2"/>
  <c r="CF1229" i="2"/>
  <c r="CF1230" i="2"/>
  <c r="CF1231" i="2"/>
  <c r="CF1232" i="2"/>
  <c r="CF1233" i="2"/>
  <c r="CF1234" i="2"/>
  <c r="CF1235" i="2"/>
  <c r="CF1236" i="2"/>
  <c r="CF1237" i="2"/>
  <c r="CF1238" i="2"/>
  <c r="CF1239" i="2"/>
  <c r="CF1240" i="2"/>
  <c r="CF1241" i="2"/>
  <c r="CF1242" i="2"/>
  <c r="CF1243" i="2"/>
  <c r="CF1244" i="2"/>
  <c r="CF1245" i="2"/>
  <c r="CF1246" i="2"/>
  <c r="CF1247" i="2"/>
  <c r="CF1248" i="2"/>
  <c r="CF1249" i="2"/>
  <c r="CF1250" i="2"/>
  <c r="CF1251" i="2"/>
  <c r="CF1252" i="2"/>
  <c r="CF1253" i="2"/>
  <c r="CF1254" i="2"/>
  <c r="CF1255" i="2"/>
  <c r="CF1256" i="2"/>
  <c r="CF1257" i="2"/>
  <c r="CF1258" i="2"/>
  <c r="CF1259" i="2"/>
  <c r="CF1260" i="2"/>
  <c r="CF1261" i="2"/>
  <c r="CF1262" i="2"/>
  <c r="CF1263" i="2"/>
  <c r="CF1264" i="2"/>
  <c r="CF1265" i="2"/>
  <c r="CF1266" i="2"/>
  <c r="CF1267" i="2"/>
  <c r="CF1268" i="2"/>
  <c r="CF1269" i="2"/>
  <c r="CF1270" i="2"/>
  <c r="CF1271" i="2"/>
  <c r="CF1272" i="2"/>
  <c r="CF1273" i="2"/>
  <c r="CF1274" i="2"/>
  <c r="CF1275" i="2"/>
  <c r="CF1276" i="2"/>
  <c r="CF1277" i="2"/>
  <c r="CF1278" i="2"/>
  <c r="CF1279" i="2"/>
  <c r="CF1280" i="2"/>
  <c r="CF1281" i="2"/>
  <c r="CF1282" i="2"/>
  <c r="CF1283" i="2"/>
  <c r="CF1284" i="2"/>
  <c r="CF1285" i="2"/>
  <c r="CF1286" i="2"/>
  <c r="CF1287" i="2"/>
  <c r="CF1288" i="2"/>
  <c r="CF1289" i="2"/>
  <c r="CF1290" i="2"/>
  <c r="CF1291" i="2"/>
  <c r="CF1292" i="2"/>
  <c r="CF1293" i="2"/>
  <c r="CF1294" i="2"/>
  <c r="CF1295" i="2"/>
  <c r="CF1296" i="2"/>
  <c r="CF1297" i="2"/>
  <c r="CF1298" i="2"/>
  <c r="CF1299" i="2"/>
  <c r="CF1300" i="2"/>
  <c r="CF1301" i="2"/>
  <c r="CF1302" i="2"/>
  <c r="CF1303" i="2"/>
  <c r="CF1304" i="2"/>
  <c r="CF1305" i="2"/>
  <c r="CF1306" i="2"/>
  <c r="CF1307" i="2"/>
  <c r="CF1308" i="2"/>
  <c r="CF1309" i="2"/>
  <c r="CF1310" i="2"/>
  <c r="CF1311" i="2"/>
  <c r="CF1312" i="2"/>
  <c r="CF1313" i="2"/>
  <c r="CF1314" i="2"/>
  <c r="CF1315" i="2"/>
  <c r="CF1316" i="2"/>
  <c r="CF1317" i="2"/>
  <c r="CF1318" i="2"/>
  <c r="CF1319" i="2"/>
  <c r="CF1320" i="2"/>
  <c r="CF1321" i="2"/>
  <c r="CF1322" i="2"/>
  <c r="CF1323" i="2"/>
  <c r="CF1324" i="2"/>
  <c r="CF1325" i="2"/>
  <c r="CF1326" i="2"/>
  <c r="CF1327" i="2"/>
  <c r="CF1328" i="2"/>
  <c r="CF1329" i="2"/>
  <c r="CF1330" i="2"/>
  <c r="CF1331" i="2"/>
  <c r="CF1332" i="2"/>
  <c r="CF1333" i="2"/>
  <c r="CF1334" i="2"/>
  <c r="CF1335" i="2"/>
  <c r="CF1336" i="2"/>
  <c r="CF1337" i="2"/>
  <c r="CF1338" i="2"/>
  <c r="CF1339" i="2"/>
  <c r="CF1340" i="2"/>
  <c r="CF1341" i="2"/>
  <c r="CF1342" i="2"/>
  <c r="CF1343" i="2"/>
  <c r="CF1344" i="2"/>
  <c r="CF1345" i="2"/>
  <c r="CF1346" i="2"/>
  <c r="CF1347" i="2"/>
  <c r="CF1348" i="2"/>
  <c r="CF1349" i="2"/>
  <c r="CF1350" i="2"/>
  <c r="CF1351" i="2"/>
  <c r="CF1352" i="2"/>
  <c r="CF1353" i="2"/>
  <c r="CF1354" i="2"/>
  <c r="CF1355" i="2"/>
  <c r="CF1356" i="2"/>
  <c r="CF1357" i="2"/>
  <c r="CF1358" i="2"/>
  <c r="CF1359" i="2"/>
  <c r="CF1360" i="2"/>
  <c r="CF1361" i="2"/>
  <c r="CF1362" i="2"/>
  <c r="CF1363" i="2"/>
  <c r="CF1364" i="2"/>
  <c r="CF1365" i="2"/>
  <c r="CF1366" i="2"/>
  <c r="CF1367" i="2"/>
  <c r="CF1368" i="2"/>
  <c r="CF1369" i="2"/>
  <c r="CF1370" i="2"/>
  <c r="CF1371" i="2"/>
  <c r="CF1372" i="2"/>
  <c r="CF1373" i="2"/>
  <c r="CF1374" i="2"/>
  <c r="CF1375" i="2"/>
  <c r="CF1376" i="2"/>
  <c r="CF1377" i="2"/>
  <c r="CF1378" i="2"/>
  <c r="CF1379" i="2"/>
  <c r="CF1380" i="2"/>
  <c r="CF1381" i="2"/>
  <c r="CF1382" i="2"/>
  <c r="CF1383" i="2"/>
  <c r="CF1384" i="2"/>
  <c r="CF1385" i="2"/>
  <c r="CF1386" i="2"/>
  <c r="CF1387" i="2"/>
  <c r="CF1388" i="2"/>
  <c r="CF1389" i="2"/>
  <c r="CF1390" i="2"/>
  <c r="CF1391" i="2"/>
  <c r="CF1392" i="2"/>
  <c r="CF1393" i="2"/>
  <c r="CF1394" i="2"/>
  <c r="CF1395" i="2"/>
  <c r="CF1396" i="2"/>
  <c r="CF1397" i="2"/>
  <c r="CF1398" i="2"/>
  <c r="CF1399" i="2"/>
  <c r="CF1400" i="2"/>
  <c r="CF1401" i="2"/>
  <c r="CF1402" i="2"/>
  <c r="CF1403" i="2"/>
  <c r="CF1404" i="2"/>
  <c r="CF1405" i="2"/>
  <c r="CF1406" i="2"/>
  <c r="CF1407" i="2"/>
  <c r="CF1408" i="2"/>
  <c r="CF1409" i="2"/>
  <c r="CF1410" i="2"/>
  <c r="CF1411" i="2"/>
  <c r="CF1412" i="2"/>
  <c r="CF1413" i="2"/>
  <c r="CF1414" i="2"/>
  <c r="CF1415" i="2"/>
  <c r="CF1416" i="2"/>
  <c r="CF1417" i="2"/>
  <c r="CF1418" i="2"/>
  <c r="CF1419" i="2"/>
  <c r="CF1420" i="2"/>
  <c r="CF1421" i="2"/>
  <c r="CF1422" i="2"/>
  <c r="CF1423" i="2"/>
  <c r="CF1424" i="2"/>
  <c r="CF1425" i="2"/>
  <c r="CF1426" i="2"/>
  <c r="CF1427" i="2"/>
  <c r="CF1428" i="2"/>
  <c r="CF1429" i="2"/>
  <c r="CF1430" i="2"/>
  <c r="CF1431" i="2"/>
  <c r="CF1432" i="2"/>
  <c r="CF1433" i="2"/>
  <c r="CF1434" i="2"/>
  <c r="CF1435" i="2"/>
  <c r="CF1436" i="2"/>
  <c r="CF1437" i="2"/>
  <c r="CF1438" i="2"/>
  <c r="CF1439" i="2"/>
  <c r="CF1440" i="2"/>
  <c r="CF1441" i="2"/>
  <c r="CF1442" i="2"/>
  <c r="CF1443" i="2"/>
  <c r="CF1444" i="2"/>
  <c r="CF1445" i="2"/>
  <c r="CF1446" i="2"/>
  <c r="CF1447" i="2"/>
  <c r="CF1448" i="2"/>
  <c r="CF1449" i="2"/>
  <c r="CF1450" i="2"/>
  <c r="CF1451" i="2"/>
  <c r="CF1452" i="2"/>
  <c r="CF1453" i="2"/>
  <c r="CF1454" i="2"/>
  <c r="CF1455" i="2"/>
  <c r="CF1456" i="2"/>
  <c r="CF1457" i="2"/>
  <c r="CF1458" i="2"/>
  <c r="CF1459" i="2"/>
  <c r="CF1460" i="2"/>
  <c r="CF1461" i="2"/>
  <c r="O77" i="4" l="1"/>
  <c r="N80" i="4"/>
  <c r="N79" i="4"/>
  <c r="N76" i="4"/>
  <c r="N75" i="4"/>
  <c r="N78" i="4"/>
  <c r="N77" i="4"/>
  <c r="CE2" i="2" l="1"/>
  <c r="CE3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E367" i="2"/>
  <c r="CE368" i="2"/>
  <c r="CE369" i="2"/>
  <c r="CE370" i="2"/>
  <c r="CE371" i="2"/>
  <c r="CE372" i="2"/>
  <c r="CE373" i="2"/>
  <c r="CE374" i="2"/>
  <c r="CE375" i="2"/>
  <c r="CE376" i="2"/>
  <c r="CE377" i="2"/>
  <c r="CE378" i="2"/>
  <c r="CE379" i="2"/>
  <c r="CE380" i="2"/>
  <c r="CE381" i="2"/>
  <c r="CE382" i="2"/>
  <c r="CE383" i="2"/>
  <c r="CE384" i="2"/>
  <c r="CE385" i="2"/>
  <c r="CE386" i="2"/>
  <c r="CE387" i="2"/>
  <c r="CE388" i="2"/>
  <c r="CE389" i="2"/>
  <c r="CE390" i="2"/>
  <c r="CE391" i="2"/>
  <c r="CE392" i="2"/>
  <c r="CE393" i="2"/>
  <c r="CE394" i="2"/>
  <c r="CE395" i="2"/>
  <c r="CE396" i="2"/>
  <c r="CE397" i="2"/>
  <c r="CE398" i="2"/>
  <c r="CE399" i="2"/>
  <c r="CE400" i="2"/>
  <c r="CE401" i="2"/>
  <c r="CE402" i="2"/>
  <c r="CE403" i="2"/>
  <c r="CE404" i="2"/>
  <c r="CE405" i="2"/>
  <c r="CE406" i="2"/>
  <c r="CE407" i="2"/>
  <c r="CE408" i="2"/>
  <c r="CE409" i="2"/>
  <c r="CE410" i="2"/>
  <c r="CE411" i="2"/>
  <c r="CE412" i="2"/>
  <c r="CE413" i="2"/>
  <c r="CE414" i="2"/>
  <c r="CE415" i="2"/>
  <c r="CE416" i="2"/>
  <c r="CE417" i="2"/>
  <c r="CE418" i="2"/>
  <c r="CE419" i="2"/>
  <c r="CE420" i="2"/>
  <c r="CE421" i="2"/>
  <c r="CE422" i="2"/>
  <c r="CE423" i="2"/>
  <c r="CE424" i="2"/>
  <c r="CE425" i="2"/>
  <c r="CE426" i="2"/>
  <c r="CE427" i="2"/>
  <c r="CE428" i="2"/>
  <c r="CE429" i="2"/>
  <c r="CE430" i="2"/>
  <c r="CE431" i="2"/>
  <c r="CE432" i="2"/>
  <c r="CE433" i="2"/>
  <c r="CE434" i="2"/>
  <c r="CE435" i="2"/>
  <c r="CE436" i="2"/>
  <c r="CE437" i="2"/>
  <c r="CE438" i="2"/>
  <c r="CE439" i="2"/>
  <c r="CE440" i="2"/>
  <c r="CE441" i="2"/>
  <c r="CE442" i="2"/>
  <c r="CE443" i="2"/>
  <c r="CE444" i="2"/>
  <c r="CE445" i="2"/>
  <c r="CE446" i="2"/>
  <c r="CE447" i="2"/>
  <c r="CE448" i="2"/>
  <c r="CE449" i="2"/>
  <c r="CE450" i="2"/>
  <c r="CE451" i="2"/>
  <c r="CE452" i="2"/>
  <c r="CE453" i="2"/>
  <c r="CE454" i="2"/>
  <c r="CE455" i="2"/>
  <c r="CE456" i="2"/>
  <c r="CE457" i="2"/>
  <c r="CE458" i="2"/>
  <c r="CE459" i="2"/>
  <c r="CE460" i="2"/>
  <c r="CE461" i="2"/>
  <c r="CE462" i="2"/>
  <c r="CE463" i="2"/>
  <c r="CE464" i="2"/>
  <c r="CE465" i="2"/>
  <c r="CE466" i="2"/>
  <c r="CE467" i="2"/>
  <c r="CE468" i="2"/>
  <c r="CE469" i="2"/>
  <c r="CE470" i="2"/>
  <c r="CE471" i="2"/>
  <c r="CE472" i="2"/>
  <c r="CE473" i="2"/>
  <c r="CE474" i="2"/>
  <c r="CE475" i="2"/>
  <c r="CE476" i="2"/>
  <c r="CE477" i="2"/>
  <c r="CE478" i="2"/>
  <c r="CE479" i="2"/>
  <c r="CE480" i="2"/>
  <c r="CE481" i="2"/>
  <c r="CE482" i="2"/>
  <c r="CE483" i="2"/>
  <c r="CE484" i="2"/>
  <c r="CE485" i="2"/>
  <c r="CE486" i="2"/>
  <c r="CE487" i="2"/>
  <c r="CE488" i="2"/>
  <c r="CE489" i="2"/>
  <c r="CE490" i="2"/>
  <c r="CE491" i="2"/>
  <c r="CE492" i="2"/>
  <c r="CE493" i="2"/>
  <c r="CE494" i="2"/>
  <c r="CE495" i="2"/>
  <c r="CE496" i="2"/>
  <c r="CE497" i="2"/>
  <c r="CE498" i="2"/>
  <c r="CE499" i="2"/>
  <c r="CE500" i="2"/>
  <c r="CE501" i="2"/>
  <c r="CE502" i="2"/>
  <c r="CE503" i="2"/>
  <c r="CE504" i="2"/>
  <c r="CE505" i="2"/>
  <c r="CE506" i="2"/>
  <c r="CE507" i="2"/>
  <c r="CE508" i="2"/>
  <c r="CE509" i="2"/>
  <c r="CE510" i="2"/>
  <c r="CE511" i="2"/>
  <c r="CE512" i="2"/>
  <c r="CE513" i="2"/>
  <c r="CE514" i="2"/>
  <c r="CE515" i="2"/>
  <c r="CE516" i="2"/>
  <c r="CE517" i="2"/>
  <c r="CE518" i="2"/>
  <c r="CE519" i="2"/>
  <c r="CE520" i="2"/>
  <c r="CE521" i="2"/>
  <c r="CE522" i="2"/>
  <c r="CE523" i="2"/>
  <c r="CE524" i="2"/>
  <c r="CE525" i="2"/>
  <c r="CE526" i="2"/>
  <c r="CE527" i="2"/>
  <c r="CE528" i="2"/>
  <c r="CE529" i="2"/>
  <c r="CE530" i="2"/>
  <c r="CE531" i="2"/>
  <c r="CE532" i="2"/>
  <c r="CE533" i="2"/>
  <c r="CE534" i="2"/>
  <c r="CE535" i="2"/>
  <c r="CE536" i="2"/>
  <c r="CE537" i="2"/>
  <c r="CE538" i="2"/>
  <c r="CE539" i="2"/>
  <c r="CE540" i="2"/>
  <c r="CE541" i="2"/>
  <c r="CE542" i="2"/>
  <c r="CE543" i="2"/>
  <c r="CE544" i="2"/>
  <c r="CE545" i="2"/>
  <c r="CE546" i="2"/>
  <c r="CE547" i="2"/>
  <c r="CE548" i="2"/>
  <c r="CE549" i="2"/>
  <c r="CE550" i="2"/>
  <c r="CE551" i="2"/>
  <c r="CE552" i="2"/>
  <c r="CE553" i="2"/>
  <c r="CE554" i="2"/>
  <c r="CE555" i="2"/>
  <c r="CE556" i="2"/>
  <c r="CE557" i="2"/>
  <c r="CE558" i="2"/>
  <c r="CE559" i="2"/>
  <c r="CE560" i="2"/>
  <c r="CE561" i="2"/>
  <c r="CE562" i="2"/>
  <c r="CE563" i="2"/>
  <c r="CE564" i="2"/>
  <c r="CE565" i="2"/>
  <c r="CE566" i="2"/>
  <c r="CE567" i="2"/>
  <c r="CE568" i="2"/>
  <c r="CE569" i="2"/>
  <c r="CE570" i="2"/>
  <c r="CE571" i="2"/>
  <c r="CE572" i="2"/>
  <c r="CE573" i="2"/>
  <c r="CE574" i="2"/>
  <c r="CE575" i="2"/>
  <c r="CE576" i="2"/>
  <c r="CE577" i="2"/>
  <c r="CE578" i="2"/>
  <c r="CE579" i="2"/>
  <c r="CE580" i="2"/>
  <c r="CE581" i="2"/>
  <c r="CE582" i="2"/>
  <c r="CE583" i="2"/>
  <c r="CE584" i="2"/>
  <c r="CE585" i="2"/>
  <c r="CE586" i="2"/>
  <c r="CE587" i="2"/>
  <c r="CE588" i="2"/>
  <c r="CE589" i="2"/>
  <c r="CE590" i="2"/>
  <c r="CE591" i="2"/>
  <c r="CE592" i="2"/>
  <c r="CE593" i="2"/>
  <c r="CE594" i="2"/>
  <c r="CE595" i="2"/>
  <c r="CE596" i="2"/>
  <c r="CE597" i="2"/>
  <c r="CE598" i="2"/>
  <c r="CE599" i="2"/>
  <c r="CE600" i="2"/>
  <c r="CE601" i="2"/>
  <c r="CE602" i="2"/>
  <c r="CE603" i="2"/>
  <c r="CE604" i="2"/>
  <c r="CE605" i="2"/>
  <c r="CE606" i="2"/>
  <c r="CE607" i="2"/>
  <c r="CE608" i="2"/>
  <c r="CE609" i="2"/>
  <c r="CE610" i="2"/>
  <c r="CE611" i="2"/>
  <c r="CE612" i="2"/>
  <c r="CE613" i="2"/>
  <c r="CE614" i="2"/>
  <c r="CE615" i="2"/>
  <c r="CE616" i="2"/>
  <c r="CE617" i="2"/>
  <c r="CE618" i="2"/>
  <c r="CE619" i="2"/>
  <c r="CE620" i="2"/>
  <c r="CE621" i="2"/>
  <c r="CE622" i="2"/>
  <c r="CE623" i="2"/>
  <c r="CE624" i="2"/>
  <c r="CE625" i="2"/>
  <c r="CE626" i="2"/>
  <c r="CE627" i="2"/>
  <c r="CE628" i="2"/>
  <c r="CE629" i="2"/>
  <c r="CE630" i="2"/>
  <c r="CE631" i="2"/>
  <c r="CE632" i="2"/>
  <c r="CE633" i="2"/>
  <c r="CE634" i="2"/>
  <c r="CE635" i="2"/>
  <c r="CE636" i="2"/>
  <c r="CE637" i="2"/>
  <c r="CE638" i="2"/>
  <c r="CE639" i="2"/>
  <c r="CE640" i="2"/>
  <c r="CE641" i="2"/>
  <c r="CE642" i="2"/>
  <c r="CE643" i="2"/>
  <c r="CE644" i="2"/>
  <c r="CE645" i="2"/>
  <c r="CE646" i="2"/>
  <c r="CE647" i="2"/>
  <c r="CE648" i="2"/>
  <c r="CE649" i="2"/>
  <c r="CE650" i="2"/>
  <c r="CE651" i="2"/>
  <c r="CE652" i="2"/>
  <c r="CE653" i="2"/>
  <c r="CE654" i="2"/>
  <c r="CE655" i="2"/>
  <c r="CE656" i="2"/>
  <c r="CE657" i="2"/>
  <c r="CE658" i="2"/>
  <c r="CE659" i="2"/>
  <c r="CE660" i="2"/>
  <c r="CE661" i="2"/>
  <c r="CE662" i="2"/>
  <c r="CE663" i="2"/>
  <c r="CE664" i="2"/>
  <c r="CE665" i="2"/>
  <c r="CE666" i="2"/>
  <c r="CE667" i="2"/>
  <c r="CE668" i="2"/>
  <c r="CE669" i="2"/>
  <c r="CE670" i="2"/>
  <c r="CE671" i="2"/>
  <c r="CE672" i="2"/>
  <c r="CE673" i="2"/>
  <c r="CE674" i="2"/>
  <c r="CE675" i="2"/>
  <c r="CE676" i="2"/>
  <c r="CE677" i="2"/>
  <c r="CE678" i="2"/>
  <c r="CE679" i="2"/>
  <c r="CE680" i="2"/>
  <c r="CE681" i="2"/>
  <c r="CE682" i="2"/>
  <c r="CE683" i="2"/>
  <c r="CE684" i="2"/>
  <c r="CE685" i="2"/>
  <c r="CE686" i="2"/>
  <c r="CE687" i="2"/>
  <c r="CE688" i="2"/>
  <c r="CE689" i="2"/>
  <c r="CE690" i="2"/>
  <c r="CE691" i="2"/>
  <c r="CE692" i="2"/>
  <c r="CE693" i="2"/>
  <c r="CE694" i="2"/>
  <c r="CE695" i="2"/>
  <c r="CE696" i="2"/>
  <c r="CE697" i="2"/>
  <c r="CE698" i="2"/>
  <c r="CE699" i="2"/>
  <c r="CE700" i="2"/>
  <c r="CE701" i="2"/>
  <c r="CE702" i="2"/>
  <c r="CE703" i="2"/>
  <c r="CE704" i="2"/>
  <c r="CE705" i="2"/>
  <c r="CE706" i="2"/>
  <c r="CE707" i="2"/>
  <c r="CE708" i="2"/>
  <c r="CE709" i="2"/>
  <c r="CE710" i="2"/>
  <c r="CE711" i="2"/>
  <c r="CE712" i="2"/>
  <c r="CE713" i="2"/>
  <c r="CE714" i="2"/>
  <c r="CE715" i="2"/>
  <c r="CE716" i="2"/>
  <c r="CE717" i="2"/>
  <c r="CE718" i="2"/>
  <c r="CE719" i="2"/>
  <c r="CE720" i="2"/>
  <c r="CE721" i="2"/>
  <c r="CE722" i="2"/>
  <c r="CE723" i="2"/>
  <c r="CE724" i="2"/>
  <c r="CE725" i="2"/>
  <c r="CE726" i="2"/>
  <c r="CE727" i="2"/>
  <c r="CE728" i="2"/>
  <c r="CE729" i="2"/>
  <c r="CE730" i="2"/>
  <c r="CE731" i="2"/>
  <c r="CE732" i="2"/>
  <c r="CE733" i="2"/>
  <c r="CE734" i="2"/>
  <c r="CE735" i="2"/>
  <c r="CE736" i="2"/>
  <c r="CE737" i="2"/>
  <c r="CE738" i="2"/>
  <c r="CE739" i="2"/>
  <c r="CE740" i="2"/>
  <c r="CE741" i="2"/>
  <c r="CE742" i="2"/>
  <c r="CE743" i="2"/>
  <c r="CE744" i="2"/>
  <c r="CE745" i="2"/>
  <c r="CE746" i="2"/>
  <c r="CE747" i="2"/>
  <c r="CE748" i="2"/>
  <c r="CE749" i="2"/>
  <c r="CE750" i="2"/>
  <c r="CE751" i="2"/>
  <c r="CE752" i="2"/>
  <c r="CE753" i="2"/>
  <c r="CE754" i="2"/>
  <c r="CE755" i="2"/>
  <c r="CE756" i="2"/>
  <c r="CE757" i="2"/>
  <c r="CE758" i="2"/>
  <c r="CE759" i="2"/>
  <c r="CE760" i="2"/>
  <c r="CE761" i="2"/>
  <c r="CE762" i="2"/>
  <c r="CE763" i="2"/>
  <c r="CE764" i="2"/>
  <c r="CE765" i="2"/>
  <c r="CE766" i="2"/>
  <c r="CE767" i="2"/>
  <c r="CE768" i="2"/>
  <c r="CE769" i="2"/>
  <c r="CE770" i="2"/>
  <c r="CE771" i="2"/>
  <c r="CE772" i="2"/>
  <c r="CE773" i="2"/>
  <c r="CE774" i="2"/>
  <c r="CE775" i="2"/>
  <c r="CE776" i="2"/>
  <c r="CE777" i="2"/>
  <c r="CE778" i="2"/>
  <c r="CE779" i="2"/>
  <c r="CE780" i="2"/>
  <c r="CE781" i="2"/>
  <c r="CE782" i="2"/>
  <c r="CE783" i="2"/>
  <c r="CE784" i="2"/>
  <c r="CE785" i="2"/>
  <c r="CE786" i="2"/>
  <c r="CE787" i="2"/>
  <c r="CE788" i="2"/>
  <c r="CE789" i="2"/>
  <c r="CE790" i="2"/>
  <c r="CE791" i="2"/>
  <c r="CE792" i="2"/>
  <c r="CE793" i="2"/>
  <c r="CE794" i="2"/>
  <c r="CE795" i="2"/>
  <c r="CE796" i="2"/>
  <c r="CE797" i="2"/>
  <c r="CE798" i="2"/>
  <c r="CE799" i="2"/>
  <c r="CE800" i="2"/>
  <c r="CE801" i="2"/>
  <c r="CE802" i="2"/>
  <c r="CE803" i="2"/>
  <c r="CE804" i="2"/>
  <c r="CE805" i="2"/>
  <c r="CE806" i="2"/>
  <c r="CE807" i="2"/>
  <c r="CE808" i="2"/>
  <c r="CE809" i="2"/>
  <c r="CE810" i="2"/>
  <c r="CE811" i="2"/>
  <c r="CE812" i="2"/>
  <c r="CE813" i="2"/>
  <c r="CE814" i="2"/>
  <c r="CE815" i="2"/>
  <c r="CE816" i="2"/>
  <c r="CE817" i="2"/>
  <c r="CE818" i="2"/>
  <c r="CE819" i="2"/>
  <c r="CE820" i="2"/>
  <c r="CE821" i="2"/>
  <c r="CE822" i="2"/>
  <c r="CE823" i="2"/>
  <c r="CE824" i="2"/>
  <c r="CE825" i="2"/>
  <c r="CE826" i="2"/>
  <c r="CE827" i="2"/>
  <c r="CE828" i="2"/>
  <c r="CE829" i="2"/>
  <c r="CE830" i="2"/>
  <c r="CE831" i="2"/>
  <c r="CE832" i="2"/>
  <c r="CE833" i="2"/>
  <c r="CE834" i="2"/>
  <c r="CE835" i="2"/>
  <c r="CE836" i="2"/>
  <c r="CE837" i="2"/>
  <c r="CE838" i="2"/>
  <c r="CE839" i="2"/>
  <c r="CE840" i="2"/>
  <c r="CE841" i="2"/>
  <c r="CE842" i="2"/>
  <c r="CE843" i="2"/>
  <c r="CE844" i="2"/>
  <c r="CE845" i="2"/>
  <c r="CE846" i="2"/>
  <c r="CE847" i="2"/>
  <c r="CE848" i="2"/>
  <c r="CE849" i="2"/>
  <c r="CE850" i="2"/>
  <c r="CE851" i="2"/>
  <c r="CE852" i="2"/>
  <c r="CE853" i="2"/>
  <c r="CE854" i="2"/>
  <c r="CE855" i="2"/>
  <c r="CE856" i="2"/>
  <c r="CE857" i="2"/>
  <c r="CE858" i="2"/>
  <c r="CE859" i="2"/>
  <c r="CE860" i="2"/>
  <c r="CE861" i="2"/>
  <c r="CE862" i="2"/>
  <c r="CE863" i="2"/>
  <c r="CE864" i="2"/>
  <c r="CE865" i="2"/>
  <c r="CE866" i="2"/>
  <c r="CE867" i="2"/>
  <c r="CE868" i="2"/>
  <c r="CE869" i="2"/>
  <c r="CE870" i="2"/>
  <c r="CE871" i="2"/>
  <c r="CE872" i="2"/>
  <c r="CE873" i="2"/>
  <c r="CE874" i="2"/>
  <c r="CE875" i="2"/>
  <c r="CE876" i="2"/>
  <c r="CE877" i="2"/>
  <c r="CE878" i="2"/>
  <c r="CE879" i="2"/>
  <c r="CE880" i="2"/>
  <c r="CE881" i="2"/>
  <c r="CE882" i="2"/>
  <c r="CE883" i="2"/>
  <c r="CE884" i="2"/>
  <c r="CE885" i="2"/>
  <c r="CE886" i="2"/>
  <c r="CE887" i="2"/>
  <c r="CE888" i="2"/>
  <c r="CE889" i="2"/>
  <c r="CE890" i="2"/>
  <c r="CE891" i="2"/>
  <c r="CE892" i="2"/>
  <c r="CE893" i="2"/>
  <c r="CE894" i="2"/>
  <c r="CE895" i="2"/>
  <c r="CE896" i="2"/>
  <c r="CE897" i="2"/>
  <c r="CE898" i="2"/>
  <c r="CE899" i="2"/>
  <c r="CE900" i="2"/>
  <c r="CE901" i="2"/>
  <c r="CE902" i="2"/>
  <c r="CE903" i="2"/>
  <c r="CE904" i="2"/>
  <c r="CE905" i="2"/>
  <c r="CE906" i="2"/>
  <c r="CE907" i="2"/>
  <c r="CE908" i="2"/>
  <c r="CE909" i="2"/>
  <c r="CE910" i="2"/>
  <c r="CE911" i="2"/>
  <c r="CE912" i="2"/>
  <c r="CE913" i="2"/>
  <c r="CE914" i="2"/>
  <c r="CE915" i="2"/>
  <c r="CE916" i="2"/>
  <c r="CE917" i="2"/>
  <c r="CE918" i="2"/>
  <c r="CE919" i="2"/>
  <c r="CE920" i="2"/>
  <c r="CE921" i="2"/>
  <c r="CE922" i="2"/>
  <c r="CE923" i="2"/>
  <c r="CE924" i="2"/>
  <c r="CE925" i="2"/>
  <c r="CE926" i="2"/>
  <c r="CE927" i="2"/>
  <c r="CE928" i="2"/>
  <c r="CE929" i="2"/>
  <c r="CE930" i="2"/>
  <c r="CE931" i="2"/>
  <c r="CE932" i="2"/>
  <c r="CE933" i="2"/>
  <c r="CE934" i="2"/>
  <c r="CE935" i="2"/>
  <c r="CE936" i="2"/>
  <c r="CE937" i="2"/>
  <c r="CE938" i="2"/>
  <c r="CE939" i="2"/>
  <c r="CE940" i="2"/>
  <c r="CE941" i="2"/>
  <c r="CE942" i="2"/>
  <c r="CE943" i="2"/>
  <c r="CE944" i="2"/>
  <c r="CE945" i="2"/>
  <c r="CE946" i="2"/>
  <c r="CE947" i="2"/>
  <c r="CE948" i="2"/>
  <c r="CE949" i="2"/>
  <c r="CE950" i="2"/>
  <c r="CE951" i="2"/>
  <c r="CE952" i="2"/>
  <c r="CE953" i="2"/>
  <c r="CE954" i="2"/>
  <c r="CE955" i="2"/>
  <c r="CE956" i="2"/>
  <c r="CE957" i="2"/>
  <c r="CE958" i="2"/>
  <c r="CE959" i="2"/>
  <c r="CE960" i="2"/>
  <c r="CE961" i="2"/>
  <c r="CE962" i="2"/>
  <c r="CE963" i="2"/>
  <c r="CE964" i="2"/>
  <c r="CE965" i="2"/>
  <c r="CE966" i="2"/>
  <c r="CE967" i="2"/>
  <c r="CE968" i="2"/>
  <c r="CE969" i="2"/>
  <c r="CE970" i="2"/>
  <c r="CE971" i="2"/>
  <c r="CE972" i="2"/>
  <c r="CE973" i="2"/>
  <c r="CE974" i="2"/>
  <c r="CE975" i="2"/>
  <c r="CE976" i="2"/>
  <c r="CE977" i="2"/>
  <c r="CE978" i="2"/>
  <c r="CE979" i="2"/>
  <c r="CE980" i="2"/>
  <c r="CE981" i="2"/>
  <c r="CE982" i="2"/>
  <c r="CE983" i="2"/>
  <c r="CE984" i="2"/>
  <c r="CE985" i="2"/>
  <c r="CE986" i="2"/>
  <c r="CE987" i="2"/>
  <c r="CE988" i="2"/>
  <c r="CE989" i="2"/>
  <c r="CE990" i="2"/>
  <c r="CE991" i="2"/>
  <c r="CE992" i="2"/>
  <c r="CE993" i="2"/>
  <c r="CE994" i="2"/>
  <c r="CE995" i="2"/>
  <c r="CE996" i="2"/>
  <c r="CE997" i="2"/>
  <c r="CE998" i="2"/>
  <c r="CE999" i="2"/>
  <c r="CE1000" i="2"/>
  <c r="CE1001" i="2"/>
  <c r="CE1002" i="2"/>
  <c r="CE1003" i="2"/>
  <c r="CE1004" i="2"/>
  <c r="CE1005" i="2"/>
  <c r="CE1006" i="2"/>
  <c r="CE1007" i="2"/>
  <c r="CE1008" i="2"/>
  <c r="CE1009" i="2"/>
  <c r="CE1010" i="2"/>
  <c r="CE1011" i="2"/>
  <c r="CE1012" i="2"/>
  <c r="CE1013" i="2"/>
  <c r="CE1014" i="2"/>
  <c r="CE1015" i="2"/>
  <c r="CE1016" i="2"/>
  <c r="CE1017" i="2"/>
  <c r="CE1018" i="2"/>
  <c r="CE1019" i="2"/>
  <c r="CE1020" i="2"/>
  <c r="CE1021" i="2"/>
  <c r="CE1022" i="2"/>
  <c r="CE1023" i="2"/>
  <c r="CE1024" i="2"/>
  <c r="CE1025" i="2"/>
  <c r="CE1026" i="2"/>
  <c r="CE1027" i="2"/>
  <c r="CE1028" i="2"/>
  <c r="CE1029" i="2"/>
  <c r="CE1030" i="2"/>
  <c r="CE1031" i="2"/>
  <c r="CE1032" i="2"/>
  <c r="CE1033" i="2"/>
  <c r="CE1034" i="2"/>
  <c r="CE1035" i="2"/>
  <c r="CE1036" i="2"/>
  <c r="CE1037" i="2"/>
  <c r="CE1038" i="2"/>
  <c r="CE1039" i="2"/>
  <c r="CE1040" i="2"/>
  <c r="CE1041" i="2"/>
  <c r="CE1042" i="2"/>
  <c r="CE1043" i="2"/>
  <c r="CE1044" i="2"/>
  <c r="CE1045" i="2"/>
  <c r="CE1046" i="2"/>
  <c r="CE1047" i="2"/>
  <c r="CE1048" i="2"/>
  <c r="CE1049" i="2"/>
  <c r="CE1050" i="2"/>
  <c r="CE1051" i="2"/>
  <c r="CE1052" i="2"/>
  <c r="CE1053" i="2"/>
  <c r="CE1054" i="2"/>
  <c r="CE1055" i="2"/>
  <c r="CE1056" i="2"/>
  <c r="CE1057" i="2"/>
  <c r="CE1058" i="2"/>
  <c r="CE1059" i="2"/>
  <c r="CE1060" i="2"/>
  <c r="CE1061" i="2"/>
  <c r="CE1062" i="2"/>
  <c r="CE1063" i="2"/>
  <c r="CE1064" i="2"/>
  <c r="CE1065" i="2"/>
  <c r="CE1066" i="2"/>
  <c r="CE1067" i="2"/>
  <c r="CE1068" i="2"/>
  <c r="CE1069" i="2"/>
  <c r="CE1070" i="2"/>
  <c r="CE1071" i="2"/>
  <c r="CE1072" i="2"/>
  <c r="CE1073" i="2"/>
  <c r="CE1074" i="2"/>
  <c r="CE1075" i="2"/>
  <c r="CE1076" i="2"/>
  <c r="CE1077" i="2"/>
  <c r="CE1078" i="2"/>
  <c r="CE1079" i="2"/>
  <c r="CE1080" i="2"/>
  <c r="CE1081" i="2"/>
  <c r="CE1082" i="2"/>
  <c r="CE1083" i="2"/>
  <c r="CE1084" i="2"/>
  <c r="CE1085" i="2"/>
  <c r="CE1086" i="2"/>
  <c r="CE1087" i="2"/>
  <c r="CE1088" i="2"/>
  <c r="CE1089" i="2"/>
  <c r="CE1090" i="2"/>
  <c r="CE1091" i="2"/>
  <c r="CE1092" i="2"/>
  <c r="CE1093" i="2"/>
  <c r="CE1094" i="2"/>
  <c r="CE1095" i="2"/>
  <c r="CE1096" i="2"/>
  <c r="CE1097" i="2"/>
  <c r="CE1098" i="2"/>
  <c r="CE1099" i="2"/>
  <c r="CE1100" i="2"/>
  <c r="CE1101" i="2"/>
  <c r="CE1102" i="2"/>
  <c r="CE1103" i="2"/>
  <c r="CE1104" i="2"/>
  <c r="CE1105" i="2"/>
  <c r="CE1106" i="2"/>
  <c r="CE1107" i="2"/>
  <c r="CE1108" i="2"/>
  <c r="CE1109" i="2"/>
  <c r="CE1110" i="2"/>
  <c r="CE1111" i="2"/>
  <c r="CE1112" i="2"/>
  <c r="CE1113" i="2"/>
  <c r="CE1114" i="2"/>
  <c r="CE1115" i="2"/>
  <c r="CE1116" i="2"/>
  <c r="CE1117" i="2"/>
  <c r="CE1118" i="2"/>
  <c r="CE1119" i="2"/>
  <c r="CE1120" i="2"/>
  <c r="CE1121" i="2"/>
  <c r="CE1122" i="2"/>
  <c r="CE1123" i="2"/>
  <c r="CE1124" i="2"/>
  <c r="CE1125" i="2"/>
  <c r="CE1126" i="2"/>
  <c r="CE1127" i="2"/>
  <c r="CE1128" i="2"/>
  <c r="CE1129" i="2"/>
  <c r="CE1130" i="2"/>
  <c r="CE1131" i="2"/>
  <c r="CE1132" i="2"/>
  <c r="CE1133" i="2"/>
  <c r="CE1134" i="2"/>
  <c r="CE1135" i="2"/>
  <c r="CE1136" i="2"/>
  <c r="CE1137" i="2"/>
  <c r="CE1138" i="2"/>
  <c r="CE1139" i="2"/>
  <c r="CE1140" i="2"/>
  <c r="CE1141" i="2"/>
  <c r="CE1142" i="2"/>
  <c r="CE1143" i="2"/>
  <c r="CE1144" i="2"/>
  <c r="CE1145" i="2"/>
  <c r="CE1146" i="2"/>
  <c r="CE1147" i="2"/>
  <c r="CE1148" i="2"/>
  <c r="CE1149" i="2"/>
  <c r="CE1150" i="2"/>
  <c r="CE1151" i="2"/>
  <c r="CE1152" i="2"/>
  <c r="CE1153" i="2"/>
  <c r="CE1154" i="2"/>
  <c r="CE1155" i="2"/>
  <c r="CE1156" i="2"/>
  <c r="CE1157" i="2"/>
  <c r="CE1158" i="2"/>
  <c r="CE1159" i="2"/>
  <c r="CE1160" i="2"/>
  <c r="CE1161" i="2"/>
  <c r="CE1162" i="2"/>
  <c r="CE1163" i="2"/>
  <c r="CE1164" i="2"/>
  <c r="CE1165" i="2"/>
  <c r="CE1166" i="2"/>
  <c r="CE1167" i="2"/>
  <c r="CE1168" i="2"/>
  <c r="CE1169" i="2"/>
  <c r="CE1170" i="2"/>
  <c r="CE1171" i="2"/>
  <c r="CE1172" i="2"/>
  <c r="CE1173" i="2"/>
  <c r="CE1174" i="2"/>
  <c r="CE1175" i="2"/>
  <c r="CE1176" i="2"/>
  <c r="CE1177" i="2"/>
  <c r="CE1178" i="2"/>
  <c r="CE1179" i="2"/>
  <c r="CE1180" i="2"/>
  <c r="CE1181" i="2"/>
  <c r="CE1182" i="2"/>
  <c r="CE1183" i="2"/>
  <c r="CE1184" i="2"/>
  <c r="CE1185" i="2"/>
  <c r="CE1186" i="2"/>
  <c r="CE1187" i="2"/>
  <c r="CE1188" i="2"/>
  <c r="CE1189" i="2"/>
  <c r="CE1190" i="2"/>
  <c r="CE1191" i="2"/>
  <c r="CE1192" i="2"/>
  <c r="CE1193" i="2"/>
  <c r="CE1194" i="2"/>
  <c r="CE1195" i="2"/>
  <c r="CE1196" i="2"/>
  <c r="CE1197" i="2"/>
  <c r="CE1198" i="2"/>
  <c r="CE1199" i="2"/>
  <c r="CE1200" i="2"/>
  <c r="CE1201" i="2"/>
  <c r="CE1202" i="2"/>
  <c r="CE1203" i="2"/>
  <c r="CE1204" i="2"/>
  <c r="CE1205" i="2"/>
  <c r="CE1206" i="2"/>
  <c r="CE1207" i="2"/>
  <c r="CE1208" i="2"/>
  <c r="CE1209" i="2"/>
  <c r="CE1210" i="2"/>
  <c r="CE1211" i="2"/>
  <c r="CE1212" i="2"/>
  <c r="CE1213" i="2"/>
  <c r="CE1214" i="2"/>
  <c r="CE1215" i="2"/>
  <c r="CE1216" i="2"/>
  <c r="CE1217" i="2"/>
  <c r="CE1218" i="2"/>
  <c r="CE1219" i="2"/>
  <c r="CE1220" i="2"/>
  <c r="CE1221" i="2"/>
  <c r="CE1222" i="2"/>
  <c r="CE1223" i="2"/>
  <c r="CE1224" i="2"/>
  <c r="CE1225" i="2"/>
  <c r="CE1226" i="2"/>
  <c r="CE1227" i="2"/>
  <c r="CE1228" i="2"/>
  <c r="CE1229" i="2"/>
  <c r="CE1230" i="2"/>
  <c r="CE1231" i="2"/>
  <c r="CE1232" i="2"/>
  <c r="CE1233" i="2"/>
  <c r="CE1234" i="2"/>
  <c r="CE1235" i="2"/>
  <c r="CE1236" i="2"/>
  <c r="CE1237" i="2"/>
  <c r="CE1238" i="2"/>
  <c r="CE1239" i="2"/>
  <c r="CE1240" i="2"/>
  <c r="CE1241" i="2"/>
  <c r="CE1242" i="2"/>
  <c r="CE1243" i="2"/>
  <c r="CE1244" i="2"/>
  <c r="CE1245" i="2"/>
  <c r="CE1246" i="2"/>
  <c r="CE1247" i="2"/>
  <c r="CE1248" i="2"/>
  <c r="CE1249" i="2"/>
  <c r="CE1250" i="2"/>
  <c r="CE1251" i="2"/>
  <c r="CE1252" i="2"/>
  <c r="CE1253" i="2"/>
  <c r="CE1254" i="2"/>
  <c r="CE1255" i="2"/>
  <c r="CE1256" i="2"/>
  <c r="CE1257" i="2"/>
  <c r="CE1258" i="2"/>
  <c r="CE1259" i="2"/>
  <c r="CE1260" i="2"/>
  <c r="CE1261" i="2"/>
  <c r="CE1262" i="2"/>
  <c r="CE1263" i="2"/>
  <c r="CE1264" i="2"/>
  <c r="CE1265" i="2"/>
  <c r="CE1266" i="2"/>
  <c r="CE1267" i="2"/>
  <c r="CE1268" i="2"/>
  <c r="CE1269" i="2"/>
  <c r="CE1270" i="2"/>
  <c r="CE1271" i="2"/>
  <c r="CE1272" i="2"/>
  <c r="CE1273" i="2"/>
  <c r="CE1274" i="2"/>
  <c r="CE1275" i="2"/>
  <c r="CE1276" i="2"/>
  <c r="CE1277" i="2"/>
  <c r="CE1278" i="2"/>
  <c r="CE1279" i="2"/>
  <c r="CE1280" i="2"/>
  <c r="CE1281" i="2"/>
  <c r="CE1282" i="2"/>
  <c r="CE1283" i="2"/>
  <c r="CE1284" i="2"/>
  <c r="CE1285" i="2"/>
  <c r="CE1286" i="2"/>
  <c r="CE1287" i="2"/>
  <c r="CE1288" i="2"/>
  <c r="CE1289" i="2"/>
  <c r="CE1290" i="2"/>
  <c r="CE1291" i="2"/>
  <c r="CE1292" i="2"/>
  <c r="CE1293" i="2"/>
  <c r="CE1294" i="2"/>
  <c r="CE1295" i="2"/>
  <c r="CE1296" i="2"/>
  <c r="CE1297" i="2"/>
  <c r="CE1298" i="2"/>
  <c r="CE1299" i="2"/>
  <c r="CE1300" i="2"/>
  <c r="CE1301" i="2"/>
  <c r="CE1302" i="2"/>
  <c r="CE1303" i="2"/>
  <c r="CE1304" i="2"/>
  <c r="CE1305" i="2"/>
  <c r="CE1306" i="2"/>
  <c r="CE1307" i="2"/>
  <c r="CE1308" i="2"/>
  <c r="CE1309" i="2"/>
  <c r="CE1310" i="2"/>
  <c r="CE1311" i="2"/>
  <c r="CE1312" i="2"/>
  <c r="CE1313" i="2"/>
  <c r="CE1314" i="2"/>
  <c r="CE1315" i="2"/>
  <c r="CE1316" i="2"/>
  <c r="CE1317" i="2"/>
  <c r="CE1318" i="2"/>
  <c r="CE1319" i="2"/>
  <c r="CE1320" i="2"/>
  <c r="CE1321" i="2"/>
  <c r="CE1322" i="2"/>
  <c r="CE1323" i="2"/>
  <c r="CE1324" i="2"/>
  <c r="CE1325" i="2"/>
  <c r="CE1326" i="2"/>
  <c r="CE1327" i="2"/>
  <c r="CE1328" i="2"/>
  <c r="CE1329" i="2"/>
  <c r="CE1330" i="2"/>
  <c r="CE1331" i="2"/>
  <c r="CE1332" i="2"/>
  <c r="CE1333" i="2"/>
  <c r="CE1334" i="2"/>
  <c r="CE1335" i="2"/>
  <c r="CE1336" i="2"/>
  <c r="CE1337" i="2"/>
  <c r="CE1338" i="2"/>
  <c r="CE1339" i="2"/>
  <c r="CE1340" i="2"/>
  <c r="CE1341" i="2"/>
  <c r="CE1342" i="2"/>
  <c r="CE1343" i="2"/>
  <c r="CE1344" i="2"/>
  <c r="CE1345" i="2"/>
  <c r="CE1346" i="2"/>
  <c r="CE1347" i="2"/>
  <c r="CE1348" i="2"/>
  <c r="CE1349" i="2"/>
  <c r="CE1350" i="2"/>
  <c r="CE1351" i="2"/>
  <c r="CE1352" i="2"/>
  <c r="CE1353" i="2"/>
  <c r="CE1354" i="2"/>
  <c r="CE1355" i="2"/>
  <c r="CE1356" i="2"/>
  <c r="CE1357" i="2"/>
  <c r="CE1358" i="2"/>
  <c r="CE1359" i="2"/>
  <c r="CE1360" i="2"/>
  <c r="CE1361" i="2"/>
  <c r="CE1362" i="2"/>
  <c r="CE1363" i="2"/>
  <c r="CE1364" i="2"/>
  <c r="CE1365" i="2"/>
  <c r="CE1366" i="2"/>
  <c r="CE1367" i="2"/>
  <c r="CE1368" i="2"/>
  <c r="CE1369" i="2"/>
  <c r="CE1370" i="2"/>
  <c r="CE1371" i="2"/>
  <c r="CE1372" i="2"/>
  <c r="CE1373" i="2"/>
  <c r="CE1374" i="2"/>
  <c r="CE1375" i="2"/>
  <c r="CE1376" i="2"/>
  <c r="CE1377" i="2"/>
  <c r="CE1378" i="2"/>
  <c r="CE1379" i="2"/>
  <c r="CE1380" i="2"/>
  <c r="CE1381" i="2"/>
  <c r="CE1382" i="2"/>
  <c r="CE1383" i="2"/>
  <c r="CE1384" i="2"/>
  <c r="CE1385" i="2"/>
  <c r="CE1386" i="2"/>
  <c r="CE1387" i="2"/>
  <c r="CE1388" i="2"/>
  <c r="CE1389" i="2"/>
  <c r="CE1390" i="2"/>
  <c r="CE1391" i="2"/>
  <c r="CE1392" i="2"/>
  <c r="CE1393" i="2"/>
  <c r="CE1394" i="2"/>
  <c r="CE1395" i="2"/>
  <c r="CE1396" i="2"/>
  <c r="CE1397" i="2"/>
  <c r="CE1398" i="2"/>
  <c r="CE1399" i="2"/>
  <c r="CE1400" i="2"/>
  <c r="CE1401" i="2"/>
  <c r="CE1402" i="2"/>
  <c r="CE1403" i="2"/>
  <c r="CE1404" i="2"/>
  <c r="CE1405" i="2"/>
  <c r="CE1406" i="2"/>
  <c r="CE1407" i="2"/>
  <c r="CE1408" i="2"/>
  <c r="CE1409" i="2"/>
  <c r="CE1410" i="2"/>
  <c r="CE1411" i="2"/>
  <c r="CE1412" i="2"/>
  <c r="CE1413" i="2"/>
  <c r="CE1414" i="2"/>
  <c r="CE1415" i="2"/>
  <c r="CE1416" i="2"/>
  <c r="CE1417" i="2"/>
  <c r="CE1418" i="2"/>
  <c r="CE1419" i="2"/>
  <c r="CE1420" i="2"/>
  <c r="CE1421" i="2"/>
  <c r="CE1422" i="2"/>
  <c r="CE1423" i="2"/>
  <c r="CE1424" i="2"/>
  <c r="CE1425" i="2"/>
  <c r="CE1426" i="2"/>
  <c r="CE1427" i="2"/>
  <c r="CE1428" i="2"/>
  <c r="CE1429" i="2"/>
  <c r="CE1430" i="2"/>
  <c r="CE1431" i="2"/>
  <c r="CE1432" i="2"/>
  <c r="CE1433" i="2"/>
  <c r="CE1434" i="2"/>
  <c r="CE1435" i="2"/>
  <c r="CE1436" i="2"/>
  <c r="CE1437" i="2"/>
  <c r="CE1438" i="2"/>
  <c r="CE1439" i="2"/>
  <c r="CE1440" i="2"/>
  <c r="CE1441" i="2"/>
  <c r="CE1442" i="2"/>
  <c r="CE1443" i="2"/>
  <c r="CE1444" i="2"/>
  <c r="CE1445" i="2"/>
  <c r="CE1446" i="2"/>
  <c r="CE1447" i="2"/>
  <c r="CE1448" i="2"/>
  <c r="CE1449" i="2"/>
  <c r="CE1450" i="2"/>
  <c r="CE1451" i="2"/>
  <c r="CE1452" i="2"/>
  <c r="CE1453" i="2"/>
  <c r="CE1454" i="2"/>
  <c r="CE1455" i="2"/>
  <c r="CE1456" i="2"/>
  <c r="CE1457" i="2"/>
  <c r="CE1458" i="2"/>
  <c r="CE1459" i="2"/>
  <c r="CE1460" i="2"/>
  <c r="CE1461" i="2"/>
</calcChain>
</file>

<file path=xl/sharedStrings.xml><?xml version="1.0" encoding="utf-8"?>
<sst xmlns="http://schemas.openxmlformats.org/spreadsheetml/2006/main" count="127197" uniqueCount="411">
  <si>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</si>
  <si>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</si>
  <si>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</si>
  <si>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</si>
  <si>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</si>
  <si>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</si>
  <si>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</si>
  <si>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</si>
  <si>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</si>
  <si>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</si>
  <si>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</si>
  <si>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</si>
  <si>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</si>
  <si>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</si>
  <si>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</si>
  <si>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</si>
  <si>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</si>
  <si>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</si>
  <si>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</si>
  <si>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</si>
  <si>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</si>
  <si>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</si>
  <si>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</si>
  <si>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</si>
  <si>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</si>
  <si>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</si>
  <si>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</si>
  <si>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</si>
  <si>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</si>
  <si>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</si>
  <si>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</si>
  <si>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</si>
  <si>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</si>
  <si>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</si>
  <si>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</si>
  <si>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</si>
  <si>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</si>
  <si>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</si>
  <si>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</si>
  <si>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</si>
  <si>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</si>
  <si>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</si>
  <si>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</si>
  <si>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</si>
  <si>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</si>
  <si>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</si>
  <si>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</si>
  <si>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</si>
  <si>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</si>
  <si>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</si>
  <si>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</si>
  <si>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</si>
  <si>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</si>
  <si>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</si>
  <si>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</si>
  <si>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</si>
  <si>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</si>
  <si>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</si>
  <si>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</si>
  <si>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</si>
  <si>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</si>
  <si>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</si>
  <si>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</si>
  <si>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</si>
  <si>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</si>
  <si>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</si>
  <si>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</si>
  <si>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</si>
  <si>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</si>
  <si>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</si>
  <si>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</si>
  <si>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</si>
  <si>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</si>
  <si>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</si>
  <si>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</si>
  <si>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</si>
  <si>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</si>
  <si>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</si>
  <si>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</si>
  <si>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</si>
  <si>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</si>
  <si>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</si>
  <si>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</si>
  <si>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</si>
  <si>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</si>
  <si>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</si>
  <si>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</si>
  <si>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</si>
  <si>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</si>
  <si>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</si>
  <si>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</si>
  <si>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</si>
  <si>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</si>
  <si>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</si>
  <si>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</si>
  <si>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</si>
  <si>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</si>
  <si>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</si>
  <si>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</si>
  <si>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</si>
  <si>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</si>
  <si>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</si>
  <si>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</si>
  <si>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</si>
  <si>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</si>
  <si>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</si>
  <si>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</si>
  <si>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</si>
  <si>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</si>
  <si>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</si>
  <si>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</si>
  <si>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</si>
  <si>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</si>
  <si>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</si>
  <si>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</si>
  <si>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</si>
  <si>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</si>
  <si>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</si>
  <si>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</si>
  <si>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</si>
  <si>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</si>
  <si>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</si>
  <si>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</si>
  <si>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</si>
  <si>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</si>
  <si>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</si>
  <si>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</si>
  <si>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</si>
  <si>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</si>
  <si>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</si>
  <si>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</si>
  <si>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</si>
  <si>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</si>
  <si>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</si>
  <si>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</si>
  <si>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</si>
  <si>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</si>
  <si>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</si>
  <si>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</si>
  <si>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</si>
  <si>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</si>
  <si>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</si>
  <si>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</si>
  <si>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</si>
  <si>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</si>
  <si>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</si>
  <si>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</si>
  <si>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</si>
  <si>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</si>
  <si>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</si>
  <si>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</si>
  <si>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</si>
  <si>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</si>
  <si>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</si>
  <si>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</si>
  <si>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</si>
  <si>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</si>
  <si>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</si>
  <si>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</si>
  <si>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</si>
  <si>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</si>
  <si>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</si>
  <si>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</si>
  <si>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</si>
  <si>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</si>
  <si>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</si>
  <si>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</si>
  <si>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</si>
  <si>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</si>
  <si>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</si>
  <si>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</si>
  <si>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</si>
  <si>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</si>
  <si>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</si>
  <si>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</si>
  <si>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</si>
  <si>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</si>
  <si>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</si>
  <si>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</si>
  <si>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</si>
  <si>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</si>
  <si>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</si>
  <si>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</si>
  <si>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</si>
  <si>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</si>
  <si>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</si>
  <si>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</si>
  <si>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</si>
  <si>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</si>
  <si>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</si>
  <si>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</si>
  <si>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</si>
  <si>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</si>
  <si>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</si>
  <si>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</si>
  <si>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</si>
  <si>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</si>
  <si>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</si>
  <si>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</si>
  <si>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</si>
  <si>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</si>
  <si>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</si>
  <si>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</si>
  <si>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</si>
  <si>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</si>
  <si>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</si>
  <si>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</si>
  <si>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</si>
  <si>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</si>
  <si>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</si>
  <si>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</si>
  <si>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</si>
  <si>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</si>
  <si>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</si>
  <si>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</si>
  <si>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</si>
  <si>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</si>
  <si>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</si>
  <si>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</si>
  <si>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</si>
  <si>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</si>
  <si>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</si>
  <si>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</si>
  <si>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</si>
  <si>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</si>
  <si>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</si>
  <si>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</si>
  <si>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</si>
  <si>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</si>
  <si>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</si>
  <si>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</si>
  <si>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</si>
  <si>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</si>
  <si>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</si>
  <si>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</si>
  <si>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</si>
  <si>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</si>
  <si>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</si>
  <si>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</si>
  <si>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</si>
  <si>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</si>
  <si>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</si>
  <si>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</si>
  <si>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</si>
  <si>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</si>
  <si>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</si>
  <si>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</si>
  <si>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</si>
  <si>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</si>
  <si>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</si>
  <si>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</si>
  <si>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</si>
  <si>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</si>
  <si>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</si>
  <si>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</si>
  <si>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</si>
  <si>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</si>
  <si>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Sum of SalePrice</t>
  </si>
  <si>
    <t>new_old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</si>
  <si>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</si>
  <si>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</si>
  <si>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</si>
  <si>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</si>
  <si>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</si>
  <si>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</si>
  <si>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</si>
  <si>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</si>
  <si>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</si>
  <si>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</si>
  <si>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</si>
  <si>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1946+</t>
  </si>
  <si>
    <t>&lt;1946</t>
  </si>
  <si>
    <t>Results: there is a statistically significant difference between property values for homes that are newer than 1945</t>
  </si>
  <si>
    <t>remodels</t>
  </si>
  <si>
    <t xml:space="preserve">Remodeled </t>
  </si>
  <si>
    <t>Not Remodeled</t>
  </si>
  <si>
    <t xml:space="preserve">Results: there is no statistically significant price difference between homes that have been remodeled or not of any age </t>
  </si>
  <si>
    <t>Rem1946+</t>
  </si>
  <si>
    <t>NoRem1946+</t>
  </si>
  <si>
    <t>Results: there is a statistically significant price difference between homes that have been remodeled or not if the home was built more recently than 1945</t>
  </si>
  <si>
    <t>QSold</t>
  </si>
  <si>
    <t>2008</t>
  </si>
  <si>
    <t>Pre 2008</t>
  </si>
  <si>
    <t>Post 2008</t>
  </si>
  <si>
    <t>Results: there is no statistically significant difference between property values for homes sold before or after 2008</t>
  </si>
  <si>
    <t>Non-Residential</t>
  </si>
  <si>
    <t>Residential</t>
  </si>
  <si>
    <t>Results: there is no statistically significant difference between property values for residential and non-residential properties</t>
  </si>
  <si>
    <t>there are no properties on this list that were built prior to 1945 that have been remodeled</t>
  </si>
  <si>
    <t>Reg Lot Shape</t>
  </si>
  <si>
    <t>NonReg Lot</t>
  </si>
  <si>
    <t>Results: there is a statistically significant price difference between homes that have a regular or non-regular lot shape</t>
  </si>
  <si>
    <t>Going to extend this one to compare the 3 different lot shapes against each other</t>
  </si>
  <si>
    <t>https://brownmath.com/stat/anova1.htm#TukeyCI</t>
  </si>
  <si>
    <t xml:space="preserve">Use ANOVA test to determine if there is a difference between the 3 samples then Tukey test to see the level of difference </t>
  </si>
  <si>
    <t>Too few samples in IR2 or IR3 to test between groups</t>
  </si>
  <si>
    <t>Q4</t>
  </si>
  <si>
    <t>Q3</t>
  </si>
  <si>
    <t>Q1</t>
  </si>
  <si>
    <t>Q2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</si>
  <si>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</si>
  <si>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</si>
  <si>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</si>
  <si>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</si>
  <si>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</si>
  <si>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</si>
  <si>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</si>
  <si>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</si>
  <si>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</si>
  <si>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</si>
  <si>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</si>
  <si>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</si>
  <si>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Property sales from all years </t>
  </si>
  <si>
    <t>Property sales from all years for properties built after 1945</t>
  </si>
  <si>
    <t>Q1_log10</t>
  </si>
  <si>
    <t>Q2_log10</t>
  </si>
  <si>
    <t>Q3_log10</t>
  </si>
  <si>
    <t>Q4_log10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</si>
  <si>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</si>
  <si>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</si>
  <si>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</si>
  <si>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</si>
  <si>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</si>
  <si>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</si>
  <si>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</si>
  <si>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</si>
  <si>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F</t>
  </si>
  <si>
    <t>P-value</t>
  </si>
  <si>
    <t>F crit</t>
  </si>
  <si>
    <t>Between Groups</t>
  </si>
  <si>
    <t>Within Groups</t>
  </si>
  <si>
    <t>Total</t>
  </si>
  <si>
    <t>Q 1</t>
  </si>
  <si>
    <t>Q 2</t>
  </si>
  <si>
    <t>Q 3</t>
  </si>
  <si>
    <t>Q 4</t>
  </si>
  <si>
    <t>Q1 - Q2</t>
  </si>
  <si>
    <t>Q1 - Q3</t>
  </si>
  <si>
    <t>Q1 - Q4</t>
  </si>
  <si>
    <t>Q2 - Q3</t>
  </si>
  <si>
    <t>Q2 - Q4</t>
  </si>
  <si>
    <t>Q3 - Q4</t>
  </si>
  <si>
    <t>mean diff</t>
  </si>
  <si>
    <t>critical q</t>
  </si>
  <si>
    <t>standardized error</t>
  </si>
  <si>
    <t>95% confidence interval</t>
  </si>
  <si>
    <t>sig at 0.05?</t>
  </si>
  <si>
    <t>Yes</t>
  </si>
  <si>
    <t>Results: There is a significant difference between prices of properties sold between Q2 and Q3 for home built after 1945</t>
  </si>
  <si>
    <t>Tukey HSD</t>
  </si>
  <si>
    <t>Concerns: why is there 1176 df within groups? Standard deviation is only nearly equal once data is normalized, # of observations of Q1 and Q4 is less than 1/2 of Q2</t>
  </si>
  <si>
    <t>year_2006</t>
  </si>
  <si>
    <t>year_2007</t>
  </si>
  <si>
    <t>year_2008</t>
  </si>
  <si>
    <t>year_2009</t>
  </si>
  <si>
    <t>year_2010</t>
  </si>
  <si>
    <t>Property sales by year for properties built after 1945</t>
  </si>
  <si>
    <t>log10_2006</t>
  </si>
  <si>
    <t>log10_2007</t>
  </si>
  <si>
    <t>log10_2008</t>
  </si>
  <si>
    <t>log10_2009</t>
  </si>
  <si>
    <t>log10_2010</t>
  </si>
  <si>
    <t>log_2006</t>
  </si>
  <si>
    <t>log_2007</t>
  </si>
  <si>
    <t>log_2008</t>
  </si>
  <si>
    <t>log_2010</t>
  </si>
  <si>
    <t>log_2009</t>
  </si>
  <si>
    <t>2006-2007</t>
  </si>
  <si>
    <t>2006-2008</t>
  </si>
  <si>
    <t>2006-2009</t>
  </si>
  <si>
    <t>2006-2010</t>
  </si>
  <si>
    <t>2007-2008</t>
  </si>
  <si>
    <t>2007-2009</t>
  </si>
  <si>
    <t>2007-2010</t>
  </si>
  <si>
    <t>2008-2009</t>
  </si>
  <si>
    <t>2008-2010</t>
  </si>
  <si>
    <t>2009-2010</t>
  </si>
  <si>
    <t xml:space="preserve">95% confidence interval </t>
  </si>
  <si>
    <t>Results: Fail to reject the null that there is no difference between sales years for properties built after 1945</t>
  </si>
  <si>
    <t>(Multiple Items)</t>
  </si>
  <si>
    <t>standard error</t>
  </si>
  <si>
    <t>c.i. lower</t>
  </si>
  <si>
    <t>c.i. upper</t>
  </si>
  <si>
    <t>confidence interval</t>
  </si>
  <si>
    <t>total sample size</t>
  </si>
  <si>
    <t>mean difference</t>
  </si>
  <si>
    <t>ci lower</t>
  </si>
  <si>
    <t>ci upper</t>
  </si>
  <si>
    <t>Built after 1946</t>
  </si>
  <si>
    <t>Built before 1946</t>
  </si>
  <si>
    <t>Grand Total</t>
  </si>
  <si>
    <t>Column Labels</t>
  </si>
  <si>
    <t>year_sold</t>
  </si>
  <si>
    <t>price_count</t>
  </si>
  <si>
    <t>Average of SalePrice</t>
  </si>
  <si>
    <t>Data Dictionary</t>
  </si>
  <si>
    <t xml:space="preserve">modified data </t>
  </si>
  <si>
    <t xml:space="preserve">copy of the raw data with extra calculations included for use in testing </t>
  </si>
  <si>
    <t>tables</t>
  </si>
  <si>
    <t xml:space="preserve">pivot tables used to isolate certain portions of data for further testing </t>
  </si>
  <si>
    <t xml:space="preserve">descriptive stats </t>
  </si>
  <si>
    <t>Analyzed the statistical breakdown of the data from the pivot table to determine if transformation was required prior to testing</t>
  </si>
  <si>
    <t xml:space="preserve">AB testing </t>
  </si>
  <si>
    <t>two sample t-tests conducted on the data to determine significant differences to highlight in findings</t>
  </si>
  <si>
    <t xml:space="preserve">charts </t>
  </si>
  <si>
    <t xml:space="preserve">charts of all the data from the t-tests, ANOVA, and Tukey tests </t>
  </si>
  <si>
    <t>ANOVA.Q</t>
  </si>
  <si>
    <t>ANOVA.Y</t>
  </si>
  <si>
    <t>Analysis of variance between each quarter of home sales including years 2006-2009 from data set</t>
  </si>
  <si>
    <t>Analysis of variance between each year of home sales for years 2006-2009 from data set</t>
  </si>
  <si>
    <t>AB testing worksheet shows the findings of my analysis for each item that I analyzed. Data from the AB testing page was used to create the charts shown in the charts worksheet. Explanation of findings and reccomendations included in powerpoint presentation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</si>
</sst>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35" borderId="0" xfId="0" applyFill="1" applyBorder="1" applyAlignment="1"/>
    <xf numFmtId="0" fontId="0" fillId="36" borderId="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35" borderId="12" xfId="0" applyFill="1" applyBorder="1"/>
    <xf numFmtId="0" fontId="0" fillId="35" borderId="12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ill="1" applyBorder="1" applyAlignment="1"/>
    <xf numFmtId="0" fontId="0" fillId="0" borderId="0" xfId="0" applyAlignment="1">
      <alignment horizontal="center" vertical="center" wrapText="1"/>
    </xf>
    <xf numFmtId="0" fontId="0" fillId="33" borderId="0" xfId="0" applyFill="1" applyAlignment="1">
      <alignment horizontal="center" vertical="center" wrapText="1"/>
    </xf>
    <xf numFmtId="0" fontId="0" fillId="33" borderId="0" xfId="0" applyFill="1" applyBorder="1" applyAlignment="1">
      <alignment horizontal="center" vertical="center" wrapText="1"/>
    </xf>
    <xf numFmtId="0" fontId="0" fillId="34" borderId="0" xfId="0" applyFill="1" applyAlignment="1">
      <alignment wrapText="1"/>
    </xf>
    <xf numFmtId="0" fontId="0" fillId="34" borderId="0" xfId="0" applyFill="1" applyAlignment="1">
      <alignment horizontal="center" vertical="center" wrapText="1"/>
    </xf>
    <xf numFmtId="0" fontId="19" fillId="0" borderId="0" xfId="42" applyAlignment="1">
      <alignment horizontal="center"/>
    </xf>
    <xf numFmtId="0" fontId="0" fillId="0" borderId="0" xfId="0" applyAlignment="1">
      <alignment horizontal="center"/>
    </xf>
    <xf numFmtId="0" fontId="0" fillId="37" borderId="0" xfId="0" applyFill="1" applyAlignment="1">
      <alignment horizontal="center" vertical="center" wrapText="1"/>
    </xf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5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18" fillId="0" borderId="11" xfId="0" applyFont="1" applyFill="1" applyBorder="1" applyAlignment="1">
      <alignment horizontal="center"/>
    </xf>
    <xf numFmtId="0" fontId="0" fillId="34" borderId="15" xfId="0" applyFill="1" applyBorder="1" applyAlignment="1">
      <alignment horizontal="center" vertical="center" wrapText="1"/>
    </xf>
    <xf numFmtId="0" fontId="0" fillId="34" borderId="16" xfId="0" applyFill="1" applyBorder="1" applyAlignment="1">
      <alignment horizontal="center" vertical="center" wrapText="1"/>
    </xf>
    <xf numFmtId="0" fontId="0" fillId="34" borderId="17" xfId="0" applyFill="1" applyBorder="1" applyAlignment="1">
      <alignment horizontal="center" vertical="center" wrapText="1"/>
    </xf>
    <xf numFmtId="0" fontId="0" fillId="34" borderId="18" xfId="0" applyFill="1" applyBorder="1" applyAlignment="1">
      <alignment horizontal="center" vertical="center" wrapText="1"/>
    </xf>
    <xf numFmtId="0" fontId="0" fillId="34" borderId="0" xfId="0" applyFill="1" applyBorder="1" applyAlignment="1">
      <alignment horizontal="center" vertical="center" wrapText="1"/>
    </xf>
    <xf numFmtId="0" fontId="0" fillId="34" borderId="19" xfId="0" applyFill="1" applyBorder="1" applyAlignment="1">
      <alignment horizontal="center" vertical="center" wrapText="1"/>
    </xf>
    <xf numFmtId="0" fontId="0" fillId="34" borderId="20" xfId="0" applyFill="1" applyBorder="1" applyAlignment="1">
      <alignment horizontal="center" vertical="center" wrapText="1"/>
    </xf>
    <xf numFmtId="0" fontId="0" fillId="34" borderId="21" xfId="0" applyFill="1" applyBorder="1" applyAlignment="1">
      <alignment horizontal="center" vertical="center" wrapText="1"/>
    </xf>
    <xf numFmtId="0" fontId="0" fillId="34" borderId="22" xfId="0" applyFill="1" applyBorder="1" applyAlignment="1">
      <alignment horizontal="center" vertical="center" wrapText="1"/>
    </xf>
    <xf numFmtId="0" fontId="0" fillId="33" borderId="24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4" borderId="24" xfId="0" applyFill="1" applyBorder="1" applyAlignment="1">
      <alignment horizontal="center" vertical="center" wrapText="1"/>
    </xf>
    <xf numFmtId="0" fontId="0" fillId="34" borderId="12" xfId="0" applyFill="1" applyBorder="1" applyAlignment="1">
      <alignment horizontal="center" vertical="center" wrapText="1"/>
    </xf>
    <xf numFmtId="0" fontId="0" fillId="38" borderId="23" xfId="0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759405074368"/>
          <c:y val="7.407407407407407E-2"/>
          <c:w val="0.8521968503937007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82E-483D-8B3A-1E5F7826ECE2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testing'!$C$18:$D$18</c:f>
                <c:numCache>
                  <c:formatCode>General</c:formatCode>
                  <c:ptCount val="2"/>
                  <c:pt idx="0">
                    <c:v>4571.7714230423217</c:v>
                  </c:pt>
                  <c:pt idx="1">
                    <c:v>6620.961712999373</c:v>
                  </c:pt>
                </c:numCache>
              </c:numRef>
            </c:plus>
            <c:minus>
              <c:numRef>
                <c:f>'AB testing'!$C$19:$D$19</c:f>
                <c:numCache>
                  <c:formatCode>General</c:formatCode>
                  <c:ptCount val="2"/>
                  <c:pt idx="0">
                    <c:v>4571.7714230423217</c:v>
                  </c:pt>
                  <c:pt idx="1">
                    <c:v>6620.961712999373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testing'!$C$5:$D$5</c:f>
              <c:strCache>
                <c:ptCount val="2"/>
                <c:pt idx="0">
                  <c:v>Built after 1946</c:v>
                </c:pt>
                <c:pt idx="1">
                  <c:v>Built before 1946</c:v>
                </c:pt>
              </c:strCache>
            </c:strRef>
          </c:cat>
          <c:val>
            <c:numRef>
              <c:f>'AB testing'!$C$6:$D$6</c:f>
              <c:numCache>
                <c:formatCode>General</c:formatCode>
                <c:ptCount val="2"/>
                <c:pt idx="0">
                  <c:v>192197.53389830509</c:v>
                </c:pt>
                <c:pt idx="1">
                  <c:v>133399.48571428572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E-483D-8B3A-1E5F7826E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623216"/>
        <c:axId val="1760872624"/>
      </c:barChart>
      <c:catAx>
        <c:axId val="18336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72624"/>
        <c:crosses val="autoZero"/>
        <c:auto val="1"/>
        <c:lblAlgn val="ctr"/>
        <c:lblOffset val="100"/>
        <c:noMultiLvlLbl val="0"/>
      </c:catAx>
      <c:valAx>
        <c:axId val="1760872624"/>
        <c:scaling>
          <c:orientation val="minMax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2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128-4C16-A36B-573B4285A865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testing'!$C$48:$D$48</c:f>
                <c:numCache>
                  <c:formatCode>General</c:formatCode>
                  <c:ptCount val="2"/>
                  <c:pt idx="0">
                    <c:v>6572.1762677729748</c:v>
                  </c:pt>
                  <c:pt idx="1">
                    <c:v>4991.856483257222</c:v>
                  </c:pt>
                </c:numCache>
              </c:numRef>
            </c:plus>
            <c:minus>
              <c:numRef>
                <c:f>'AB testing'!$C$47:$D$47</c:f>
                <c:numCache>
                  <c:formatCode>General</c:formatCode>
                  <c:ptCount val="2"/>
                  <c:pt idx="0">
                    <c:v>6572.1762677729748</c:v>
                  </c:pt>
                  <c:pt idx="1">
                    <c:v>4991.856483257222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testing'!$C$34:$D$34</c:f>
              <c:strCache>
                <c:ptCount val="2"/>
                <c:pt idx="0">
                  <c:v>Remodeled </c:v>
                </c:pt>
                <c:pt idx="1">
                  <c:v>Not Remodeled</c:v>
                </c:pt>
              </c:strCache>
            </c:strRef>
          </c:cat>
          <c:val>
            <c:numRef>
              <c:f>'AB testing'!$C$35:$D$35</c:f>
              <c:numCache>
                <c:formatCode>General</c:formatCode>
                <c:ptCount val="2"/>
                <c:pt idx="0">
                  <c:v>179096.30747126436</c:v>
                </c:pt>
                <c:pt idx="1">
                  <c:v>182583.65968586388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8-4C16-A36B-573B4285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289376"/>
        <c:axId val="1643671600"/>
      </c:barChart>
      <c:catAx>
        <c:axId val="189828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671600"/>
        <c:crosses val="autoZero"/>
        <c:auto val="1"/>
        <c:lblAlgn val="ctr"/>
        <c:lblOffset val="100"/>
        <c:noMultiLvlLbl val="0"/>
      </c:catAx>
      <c:valAx>
        <c:axId val="1643671600"/>
        <c:scaling>
          <c:orientation val="minMax"/>
          <c:min val="0"/>
        </c:scaling>
        <c:delete val="0"/>
        <c:axPos val="l"/>
        <c:numFmt formatCode="##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8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0C-40AB-A868-F5528EE78EE9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testing'!$C$76:$D$76</c:f>
                <c:numCache>
                  <c:formatCode>General</c:formatCode>
                  <c:ptCount val="2"/>
                  <c:pt idx="0">
                    <c:v>8919.957156134371</c:v>
                  </c:pt>
                  <c:pt idx="1">
                    <c:v>4996.1927068048835</c:v>
                  </c:pt>
                </c:numCache>
              </c:numRef>
            </c:plus>
            <c:minus>
              <c:numRef>
                <c:f>'AB testing'!$C$77:$D$77</c:f>
                <c:numCache>
                  <c:formatCode>General</c:formatCode>
                  <c:ptCount val="2"/>
                  <c:pt idx="0">
                    <c:v>8919.957156134371</c:v>
                  </c:pt>
                  <c:pt idx="1">
                    <c:v>4996.1927068048835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testing'!$C$63:$D$63</c:f>
              <c:strCache>
                <c:ptCount val="2"/>
                <c:pt idx="0">
                  <c:v>Rem1946+</c:v>
                </c:pt>
                <c:pt idx="1">
                  <c:v>NoRem1946+</c:v>
                </c:pt>
              </c:strCache>
            </c:strRef>
          </c:cat>
          <c:val>
            <c:numRef>
              <c:f>'AB testing'!$C$64:$D$64</c:f>
              <c:numCache>
                <c:formatCode>General</c:formatCode>
                <c:ptCount val="2"/>
                <c:pt idx="0">
                  <c:v>209853.78365384616</c:v>
                </c:pt>
                <c:pt idx="1">
                  <c:v>182583.65968586388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C-40AB-A868-F5528EE7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3823440"/>
        <c:axId val="1825900448"/>
      </c:barChart>
      <c:catAx>
        <c:axId val="189382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00448"/>
        <c:crosses val="autoZero"/>
        <c:auto val="1"/>
        <c:lblAlgn val="ctr"/>
        <c:lblOffset val="100"/>
        <c:noMultiLvlLbl val="0"/>
      </c:catAx>
      <c:valAx>
        <c:axId val="1825900448"/>
        <c:scaling>
          <c:orientation val="minMax"/>
          <c:min val="100000"/>
        </c:scaling>
        <c:delete val="0"/>
        <c:axPos val="l"/>
        <c:numFmt formatCode="##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82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12-47A0-9DAE-87EAD0A46923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testing'!$G$18:$H$18</c:f>
                <c:numCache>
                  <c:formatCode>General</c:formatCode>
                  <c:ptCount val="2"/>
                  <c:pt idx="0">
                    <c:v>6396.9716319945856</c:v>
                  </c:pt>
                  <c:pt idx="1">
                    <c:v>5266.6641359398882</c:v>
                  </c:pt>
                </c:numCache>
              </c:numRef>
            </c:plus>
            <c:minus>
              <c:numRef>
                <c:f>'AB testing'!$G$19:$H$19</c:f>
                <c:numCache>
                  <c:formatCode>General</c:formatCode>
                  <c:ptCount val="2"/>
                  <c:pt idx="0">
                    <c:v>6396.9716319945856</c:v>
                  </c:pt>
                  <c:pt idx="1">
                    <c:v>5266.6641359398882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testing'!$G$5:$H$5</c:f>
              <c:strCache>
                <c:ptCount val="2"/>
                <c:pt idx="0">
                  <c:v>Pre 2008</c:v>
                </c:pt>
                <c:pt idx="1">
                  <c:v>Post 2008</c:v>
                </c:pt>
              </c:strCache>
            </c:strRef>
          </c:cat>
          <c:val>
            <c:numRef>
              <c:f>'AB testing'!$G$6:$H$6</c:f>
              <c:numCache>
                <c:formatCode>General</c:formatCode>
                <c:ptCount val="2"/>
                <c:pt idx="0">
                  <c:v>184347.28926905131</c:v>
                </c:pt>
                <c:pt idx="1">
                  <c:v>178224.77233782128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2-47A0-9DAE-87EAD0A46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385504"/>
        <c:axId val="1716657600"/>
      </c:barChart>
      <c:catAx>
        <c:axId val="176238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57600"/>
        <c:crosses val="autoZero"/>
        <c:auto val="1"/>
        <c:lblAlgn val="ctr"/>
        <c:lblOffset val="100"/>
        <c:noMultiLvlLbl val="0"/>
      </c:catAx>
      <c:valAx>
        <c:axId val="1716657600"/>
        <c:scaling>
          <c:orientation val="minMax"/>
        </c:scaling>
        <c:delete val="0"/>
        <c:axPos val="l"/>
        <c:numFmt formatCode="##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8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DC-4819-95E2-1A8EDA92881C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testing'!$G$47:$H$47</c:f>
                <c:numCache>
                  <c:formatCode>General</c:formatCode>
                  <c:ptCount val="2"/>
                  <c:pt idx="0">
                    <c:v>15888.748851794438</c:v>
                  </c:pt>
                  <c:pt idx="1">
                    <c:v>4269.0513757557646</c:v>
                  </c:pt>
                </c:numCache>
              </c:numRef>
            </c:plus>
            <c:minus>
              <c:numRef>
                <c:f>'AB testing'!$G$48:$H$48</c:f>
                <c:numCache>
                  <c:formatCode>General</c:formatCode>
                  <c:ptCount val="2"/>
                  <c:pt idx="0">
                    <c:v>15888.748851794438</c:v>
                  </c:pt>
                  <c:pt idx="1">
                    <c:v>4269.0513757557646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testing'!$G$34:$H$34</c:f>
              <c:strCache>
                <c:ptCount val="2"/>
                <c:pt idx="0">
                  <c:v>Non-Residential</c:v>
                </c:pt>
                <c:pt idx="1">
                  <c:v>Residential</c:v>
                </c:pt>
              </c:strCache>
            </c:strRef>
          </c:cat>
          <c:val>
            <c:numRef>
              <c:f>'AB testing'!$G$35:$H$35</c:f>
              <c:numCache>
                <c:formatCode>General</c:formatCode>
                <c:ptCount val="2"/>
                <c:pt idx="0">
                  <c:v>195415.92</c:v>
                </c:pt>
                <c:pt idx="1">
                  <c:v>180136.28303249099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C-4819-95E2-1A8EDA928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0234752"/>
        <c:axId val="1639000048"/>
      </c:barChart>
      <c:catAx>
        <c:axId val="1890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00048"/>
        <c:crosses val="autoZero"/>
        <c:auto val="1"/>
        <c:lblAlgn val="ctr"/>
        <c:lblOffset val="100"/>
        <c:noMultiLvlLbl val="0"/>
      </c:catAx>
      <c:valAx>
        <c:axId val="1639000048"/>
        <c:scaling>
          <c:orientation val="minMax"/>
          <c:min val="100000"/>
        </c:scaling>
        <c:delete val="0"/>
        <c:axPos val="l"/>
        <c:numFmt formatCode="##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3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97-4537-9D2D-BBF15FF6FF56}"/>
              </c:ext>
            </c:extLst>
          </c:dPt>
          <c:errBars>
            <c:errBarType val="both"/>
            <c:errValType val="cust"/>
            <c:noEndCap val="0"/>
            <c:plus>
              <c:numRef>
                <c:f>'AB testing'!$G$76:$H$76</c:f>
                <c:numCache>
                  <c:formatCode>General</c:formatCode>
                  <c:ptCount val="2"/>
                  <c:pt idx="0">
                    <c:v>4495.8435894908253</c:v>
                  </c:pt>
                  <c:pt idx="1">
                    <c:v>7400.7588470304654</c:v>
                  </c:pt>
                </c:numCache>
              </c:numRef>
            </c:plus>
            <c:minus>
              <c:numRef>
                <c:f>'AB testing'!$G$77:$H$77</c:f>
                <c:numCache>
                  <c:formatCode>General</c:formatCode>
                  <c:ptCount val="2"/>
                  <c:pt idx="0">
                    <c:v>4495.8435894908253</c:v>
                  </c:pt>
                  <c:pt idx="1">
                    <c:v>7400.7588470304654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testing'!$G$63:$H$63</c:f>
              <c:strCache>
                <c:ptCount val="2"/>
                <c:pt idx="0">
                  <c:v>Reg Lot Shape</c:v>
                </c:pt>
                <c:pt idx="1">
                  <c:v>NonReg Lot</c:v>
                </c:pt>
              </c:strCache>
            </c:strRef>
          </c:cat>
          <c:val>
            <c:numRef>
              <c:f>'AB testing'!$G$64:$H$64</c:f>
              <c:numCache>
                <c:formatCode>General</c:formatCode>
                <c:ptCount val="2"/>
                <c:pt idx="0">
                  <c:v>164754.81837837838</c:v>
                </c:pt>
                <c:pt idx="1">
                  <c:v>208872.40934579438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97-4537-9D2D-BBF15FF6F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3084592"/>
        <c:axId val="1437685328"/>
      </c:barChart>
      <c:catAx>
        <c:axId val="19030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685328"/>
        <c:crosses val="autoZero"/>
        <c:auto val="1"/>
        <c:lblAlgn val="ctr"/>
        <c:lblOffset val="100"/>
        <c:noMultiLvlLbl val="0"/>
      </c:catAx>
      <c:valAx>
        <c:axId val="1437685328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08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data.xlsx]charts!PivotTable1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charts!$C$50:$C$51</c:f>
              <c:strCache>
                <c:ptCount val="1"/>
                <c:pt idx="0">
                  <c:v>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charts!$B$52:$B$56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charts!$C$52:$C$56</c:f>
              <c:numCache>
                <c:formatCode>General</c:formatCode>
                <c:ptCount val="4"/>
                <c:pt idx="0">
                  <c:v>202796.08108108109</c:v>
                </c:pt>
                <c:pt idx="1">
                  <c:v>194108.88235294117</c:v>
                </c:pt>
                <c:pt idx="2">
                  <c:v>194165.2</c:v>
                </c:pt>
                <c:pt idx="3">
                  <c:v>198477.23529411765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B-4012-AA43-C81A1293D0CE}"/>
            </c:ext>
          </c:extLst>
        </c:ser>
        <c:ser>
          <c:idx val="1"/>
          <c:order val="1"/>
          <c:tx>
            <c:strRef>
              <c:f>charts!$D$50:$D$51</c:f>
              <c:strCache>
                <c:ptCount val="1"/>
                <c:pt idx="0">
                  <c:v>Q2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charts!$B$52:$B$56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charts!$D$52:$D$56</c:f>
              <c:numCache>
                <c:formatCode>General</c:formatCode>
                <c:ptCount val="4"/>
                <c:pt idx="0">
                  <c:v>178034.72413793104</c:v>
                </c:pt>
                <c:pt idx="1">
                  <c:v>183660.13461538462</c:v>
                </c:pt>
                <c:pt idx="2">
                  <c:v>180404.88235294117</c:v>
                </c:pt>
                <c:pt idx="3">
                  <c:v>184213.31730769231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B-4012-AA43-C81A1293D0CE}"/>
            </c:ext>
          </c:extLst>
        </c:ser>
        <c:ser>
          <c:idx val="2"/>
          <c:order val="2"/>
          <c:tx>
            <c:strRef>
              <c:f>charts!$E$50:$E$51</c:f>
              <c:strCache>
                <c:ptCount val="1"/>
                <c:pt idx="0">
                  <c:v>Q3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charts!$B$52:$B$56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charts!$E$52:$E$56</c:f>
              <c:numCache>
                <c:formatCode>General</c:formatCode>
                <c:ptCount val="4"/>
                <c:pt idx="0">
                  <c:v>203421.908045977</c:v>
                </c:pt>
                <c:pt idx="1">
                  <c:v>203933.48749999999</c:v>
                </c:pt>
                <c:pt idx="2">
                  <c:v>192360.30136986301</c:v>
                </c:pt>
                <c:pt idx="3">
                  <c:v>204632.54022988505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9B-4012-AA43-C81A1293D0CE}"/>
            </c:ext>
          </c:extLst>
        </c:ser>
        <c:ser>
          <c:idx val="3"/>
          <c:order val="3"/>
          <c:tx>
            <c:strRef>
              <c:f>charts!$F$50:$F$51</c:f>
              <c:strCache>
                <c:ptCount val="1"/>
                <c:pt idx="0">
                  <c:v>Q4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charts!$B$52:$B$56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charts!$F$52:$F$56</c:f>
              <c:numCache>
                <c:formatCode>General</c:formatCode>
                <c:ptCount val="4"/>
                <c:pt idx="0">
                  <c:v>195140.80434782608</c:v>
                </c:pt>
                <c:pt idx="1">
                  <c:v>217345.83673469388</c:v>
                </c:pt>
                <c:pt idx="2">
                  <c:v>185985.44</c:v>
                </c:pt>
                <c:pt idx="3">
                  <c:v>187101.02222222224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9B-4012-AA43-C81A1293D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845440"/>
        <c:axId val="1970325296"/>
      </c:lineChart>
      <c:catAx>
        <c:axId val="19698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325296"/>
        <c:crosses val="autoZero"/>
        <c:auto val="1"/>
        <c:lblAlgn val="ctr"/>
        <c:lblOffset val="100"/>
        <c:noMultiLvlLbl val="0"/>
      </c:catAx>
      <c:valAx>
        <c:axId val="1970325296"/>
        <c:scaling>
          <c:orientation val="minMax"/>
          <c:min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data.xlsx]charts!PivotTable2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charts!$C$61:$C$62</c:f>
              <c:strCache>
                <c:ptCount val="1"/>
                <c:pt idx="0">
                  <c:v>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charts!$B$63:$B$67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charts!$C$63:$C$67</c:f>
              <c:numCache>
                <c:formatCode>General</c:formatCode>
                <c:ptCount val="4"/>
                <c:pt idx="0">
                  <c:v>7503455</c:v>
                </c:pt>
                <c:pt idx="1">
                  <c:v>6599702</c:v>
                </c:pt>
                <c:pt idx="2">
                  <c:v>5824956</c:v>
                </c:pt>
                <c:pt idx="3">
                  <c:v>6748226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25-4701-84AB-731CDBE8043E}"/>
            </c:ext>
          </c:extLst>
        </c:ser>
        <c:ser>
          <c:idx val="1"/>
          <c:order val="1"/>
          <c:tx>
            <c:strRef>
              <c:f>charts!$D$61:$D$62</c:f>
              <c:strCache>
                <c:ptCount val="1"/>
                <c:pt idx="0">
                  <c:v>Q2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charts!$B$63:$B$67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charts!$D$63:$D$67</c:f>
              <c:numCache>
                <c:formatCode>General</c:formatCode>
                <c:ptCount val="4"/>
                <c:pt idx="0">
                  <c:v>15489021</c:v>
                </c:pt>
                <c:pt idx="1">
                  <c:v>19100654</c:v>
                </c:pt>
                <c:pt idx="2">
                  <c:v>15334415</c:v>
                </c:pt>
                <c:pt idx="3">
                  <c:v>19158185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25-4701-84AB-731CDBE8043E}"/>
            </c:ext>
          </c:extLst>
        </c:ser>
        <c:ser>
          <c:idx val="2"/>
          <c:order val="2"/>
          <c:tx>
            <c:strRef>
              <c:f>charts!$E$61:$E$62</c:f>
              <c:strCache>
                <c:ptCount val="1"/>
                <c:pt idx="0">
                  <c:v>Q3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charts!$B$63:$B$67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charts!$E$63:$E$67</c:f>
              <c:numCache>
                <c:formatCode>General</c:formatCode>
                <c:ptCount val="4"/>
                <c:pt idx="0">
                  <c:v>17697706</c:v>
                </c:pt>
                <c:pt idx="1">
                  <c:v>16314679</c:v>
                </c:pt>
                <c:pt idx="2">
                  <c:v>14042302</c:v>
                </c:pt>
                <c:pt idx="3">
                  <c:v>17803031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25-4701-84AB-731CDBE8043E}"/>
            </c:ext>
          </c:extLst>
        </c:ser>
        <c:ser>
          <c:idx val="3"/>
          <c:order val="3"/>
          <c:tx>
            <c:strRef>
              <c:f>charts!$F$61:$F$62</c:f>
              <c:strCache>
                <c:ptCount val="1"/>
                <c:pt idx="0">
                  <c:v>Q4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charts!$B$63:$B$67</c:f>
              <c:strCache>
                <c:ptCount val="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</c:strCache>
            </c:strRef>
          </c:cat>
          <c:val>
            <c:numRef>
              <c:f>charts!$F$63:$F$67</c:f>
              <c:numCache>
                <c:formatCode>General</c:formatCode>
                <c:ptCount val="4"/>
                <c:pt idx="0">
                  <c:v>8976477</c:v>
                </c:pt>
                <c:pt idx="1">
                  <c:v>10649946</c:v>
                </c:pt>
                <c:pt idx="2">
                  <c:v>9299272</c:v>
                </c:pt>
                <c:pt idx="3">
                  <c:v>8419546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25-4701-84AB-731CDBE80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665280"/>
        <c:axId val="110119680"/>
      </c:lineChart>
      <c:catAx>
        <c:axId val="20986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9680"/>
        <c:crosses val="autoZero"/>
        <c:auto val="1"/>
        <c:lblAlgn val="ctr"/>
        <c:lblOffset val="100"/>
        <c:noMultiLvlLbl val="0"/>
      </c:catAx>
      <c:valAx>
        <c:axId val="1101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19050</xdr:rowOff>
    </xdr:from>
    <xdr:to>
      <xdr:col>8</xdr:col>
      <xdr:colOff>295275</xdr:colOff>
      <xdr:row>15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0B565A-F917-46DA-BD89-36208653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A01F8A-B94C-4994-8CB5-75C0044AE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304800</xdr:colOff>
      <xdr:row>47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518C3A-CEFB-468D-84F7-C5C1D7687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436F01-803E-46A7-9350-E962DE409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304800</xdr:colOff>
      <xdr:row>31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C3984A3-060D-4543-B0F6-6D07B21B3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16</xdr:col>
      <xdr:colOff>304800</xdr:colOff>
      <xdr:row>47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9FE154-CECC-40B7-BAD0-01E1213AD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19051</xdr:colOff>
      <xdr:row>48</xdr:row>
      <xdr:rowOff>14287</xdr:rowOff>
    </xdr:from>
    <xdr:to>
      <xdr:col>15</xdr:col>
      <xdr:colOff>523876</xdr:colOff>
      <xdr:row>62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8A2B3-E4CA-458C-BDBB-ED8B34071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1052511</xdr:colOff>
      <xdr:row>64</xdr:row>
      <xdr:rowOff>4762</xdr:rowOff>
    </xdr:from>
    <xdr:to>
      <xdr:col>15</xdr:col>
      <xdr:colOff>500061</xdr:colOff>
      <xdr:row>78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C51C8E-4ACD-4E64-BA70-69D8CA93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Delretobey" refreshedDate="44138.316851157404" createdVersion="6" refreshedVersion="6" minRefreshableVersion="3" recordCount="1460" xr:uid="{F8F7F1CC-8201-4E6A-A071-73DFB297590C}">
  <cacheSource type="worksheet">
    <worksheetSource name="data"/>
  </cacheSource>
  <cacheFields count="8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QSold" numFmtId="0">
      <sharedItems count="4">
        <s v="Q1"/>
        <s v="Q2"/>
        <s v="Q3"/>
        <s v="Q4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new_old" numFmtId="0">
      <sharedItems count="2">
        <s v="New"/>
        <s v="Old"/>
      </sharedItems>
    </cacheField>
    <cacheField name="remodels" numFmtId="0">
      <sharedItems/>
    </cacheField>
    <cacheField name="2008" numFmtId="0">
      <sharedItems/>
    </cacheField>
    <cacheField name="year_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Price/Count" numFmtId="0" formula="SUM(SalePrice)/COUNT(SalePrice)" databaseField="0"/>
    <cacheField name="Field1" numFmtId="0" formula="SUM(SalePrice)/COUNT(SalePrice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x v="0"/>
    <s v="WD"/>
    <s v="Normal"/>
    <n v="208500"/>
    <x v="0"/>
    <s v="-"/>
    <s v="Post 2008"/>
    <x v="0"/>
  </r>
  <r>
    <x v="1"/>
    <n v="20"/>
    <s v="RL"/>
    <n v="80"/>
    <n v="9600"/>
    <s v="Pave"/>
    <s v="NA"/>
    <x v="0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x v="1"/>
    <s v="WD"/>
    <s v="Normal"/>
    <n v="181500"/>
    <x v="0"/>
    <s v="-"/>
    <s v="Pre 2008"/>
    <x v="1"/>
  </r>
  <r>
    <x v="2"/>
    <n v="60"/>
    <s v="RL"/>
    <n v="68"/>
    <n v="11250"/>
    <s v="Pave"/>
    <s v="NA"/>
    <x v="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x v="0"/>
    <s v="WD"/>
    <s v="Normal"/>
    <n v="223500"/>
    <x v="0"/>
    <s v="Remodeled"/>
    <s v="Post 2008"/>
    <x v="0"/>
  </r>
  <r>
    <x v="3"/>
    <n v="70"/>
    <s v="RL"/>
    <n v="60"/>
    <n v="9550"/>
    <s v="Pave"/>
    <s v="NA"/>
    <x v="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x v="2"/>
    <s v="WD"/>
    <s v="Abnorml"/>
    <n v="140000"/>
    <x v="1"/>
    <s v="Remodeled"/>
    <s v="Pre 2008"/>
    <x v="2"/>
  </r>
  <r>
    <x v="4"/>
    <n v="60"/>
    <s v="RL"/>
    <n v="84"/>
    <n v="14260"/>
    <s v="Pave"/>
    <s v="NA"/>
    <x v="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x v="0"/>
    <s v="WD"/>
    <s v="Normal"/>
    <n v="250000"/>
    <x v="0"/>
    <s v="-"/>
    <s v="Post 2008"/>
    <x v="0"/>
  </r>
  <r>
    <x v="5"/>
    <n v="50"/>
    <s v="RL"/>
    <n v="85"/>
    <n v="14115"/>
    <s v="Pave"/>
    <s v="NA"/>
    <x v="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3"/>
    <x v="3"/>
    <s v="WD"/>
    <s v="Normal"/>
    <n v="143000"/>
    <x v="0"/>
    <s v="Remodeled"/>
    <s v="Post 2008"/>
    <x v="3"/>
  </r>
  <r>
    <x v="6"/>
    <n v="20"/>
    <s v="RL"/>
    <n v="75"/>
    <n v="10084"/>
    <s v="Pave"/>
    <s v="NA"/>
    <x v="0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2"/>
    <x v="1"/>
    <s v="WD"/>
    <s v="Normal"/>
    <n v="307000"/>
    <x v="0"/>
    <s v="Remodeled"/>
    <s v="Pre 2008"/>
    <x v="1"/>
  </r>
  <r>
    <x v="7"/>
    <n v="60"/>
    <s v="RL"/>
    <s v="NA"/>
    <n v="10382"/>
    <s v="Pave"/>
    <s v="NA"/>
    <x v="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3"/>
    <x v="3"/>
    <s v="WD"/>
    <s v="Normal"/>
    <n v="200000"/>
    <x v="0"/>
    <s v="-"/>
    <s v="Post 2008"/>
    <x v="3"/>
  </r>
  <r>
    <x v="8"/>
    <n v="50"/>
    <s v="RM"/>
    <n v="51"/>
    <n v="6120"/>
    <s v="Pave"/>
    <s v="NA"/>
    <x v="0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1"/>
    <x v="0"/>
    <s v="WD"/>
    <s v="Abnorml"/>
    <n v="129900"/>
    <x v="1"/>
    <s v="Remodeled"/>
    <s v="Post 2008"/>
    <x v="0"/>
  </r>
  <r>
    <x v="9"/>
    <n v="190"/>
    <s v="RL"/>
    <n v="50"/>
    <n v="7420"/>
    <s v="Pave"/>
    <s v="NA"/>
    <x v="0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0"/>
    <x v="0"/>
    <s v="WD"/>
    <s v="Normal"/>
    <n v="118000"/>
    <x v="1"/>
    <s v="Remodeled"/>
    <s v="Post 2008"/>
    <x v="0"/>
  </r>
  <r>
    <x v="10"/>
    <n v="20"/>
    <s v="RL"/>
    <n v="70"/>
    <n v="11200"/>
    <s v="Pave"/>
    <s v="NA"/>
    <x v="0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x v="0"/>
    <s v="WD"/>
    <s v="Normal"/>
    <n v="129500"/>
    <x v="0"/>
    <s v="-"/>
    <s v="Post 2008"/>
    <x v="0"/>
  </r>
  <r>
    <x v="11"/>
    <n v="60"/>
    <s v="RL"/>
    <n v="85"/>
    <n v="11924"/>
    <s v="Pave"/>
    <s v="NA"/>
    <x v="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2"/>
    <x v="2"/>
    <s v="New"/>
    <s v="Partial"/>
    <n v="345000"/>
    <x v="0"/>
    <s v="Remodeled"/>
    <s v="Pre 2008"/>
    <x v="2"/>
  </r>
  <r>
    <x v="12"/>
    <n v="20"/>
    <s v="RL"/>
    <s v="NA"/>
    <n v="12968"/>
    <s v="Pave"/>
    <s v="NA"/>
    <x v="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x v="0"/>
    <s v="WD"/>
    <s v="Normal"/>
    <n v="144000"/>
    <x v="0"/>
    <s v="-"/>
    <s v="Post 2008"/>
    <x v="0"/>
  </r>
  <r>
    <x v="13"/>
    <n v="20"/>
    <s v="RL"/>
    <n v="91"/>
    <n v="10652"/>
    <s v="Pave"/>
    <s v="NA"/>
    <x v="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2"/>
    <x v="1"/>
    <s v="New"/>
    <s v="Partial"/>
    <n v="279500"/>
    <x v="0"/>
    <s v="Remodeled"/>
    <s v="Pre 2008"/>
    <x v="1"/>
  </r>
  <r>
    <x v="14"/>
    <n v="20"/>
    <s v="RL"/>
    <s v="NA"/>
    <n v="10920"/>
    <s v="Pave"/>
    <s v="NA"/>
    <x v="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x v="0"/>
    <s v="WD"/>
    <s v="Normal"/>
    <n v="157000"/>
    <x v="0"/>
    <s v="-"/>
    <s v="Post 2008"/>
    <x v="0"/>
  </r>
  <r>
    <x v="15"/>
    <n v="45"/>
    <s v="RM"/>
    <n v="51"/>
    <n v="6120"/>
    <s v="Pave"/>
    <s v="NA"/>
    <x v="0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2"/>
    <x v="1"/>
    <s v="WD"/>
    <s v="Normal"/>
    <n v="132000"/>
    <x v="1"/>
    <s v="Remodeled"/>
    <s v="Pre 2008"/>
    <x v="1"/>
  </r>
  <r>
    <x v="16"/>
    <n v="20"/>
    <s v="RL"/>
    <s v="NA"/>
    <n v="11241"/>
    <s v="Pave"/>
    <s v="NA"/>
    <x v="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0"/>
    <x v="4"/>
    <s v="WD"/>
    <s v="Normal"/>
    <n v="149000"/>
    <x v="0"/>
    <s v="-"/>
    <s v="Post 2008"/>
    <x v="4"/>
  </r>
  <r>
    <x v="17"/>
    <n v="90"/>
    <s v="RL"/>
    <n v="72"/>
    <n v="10791"/>
    <s v="Pave"/>
    <s v="NA"/>
    <x v="0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3"/>
    <x v="2"/>
    <s v="WD"/>
    <s v="Normal"/>
    <n v="90000"/>
    <x v="0"/>
    <s v="-"/>
    <s v="Pre 2008"/>
    <x v="2"/>
  </r>
  <r>
    <x v="18"/>
    <n v="20"/>
    <s v="RL"/>
    <n v="66"/>
    <n v="13695"/>
    <s v="Pave"/>
    <s v="NA"/>
    <x v="0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1"/>
    <x v="0"/>
    <s v="WD"/>
    <s v="Normal"/>
    <n v="159000"/>
    <x v="0"/>
    <s v="-"/>
    <s v="Post 2008"/>
    <x v="0"/>
  </r>
  <r>
    <x v="19"/>
    <n v="20"/>
    <s v="RL"/>
    <n v="70"/>
    <n v="7560"/>
    <s v="Pave"/>
    <s v="NA"/>
    <x v="0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x v="3"/>
    <s v="COD"/>
    <s v="Abnorml"/>
    <n v="139000"/>
    <x v="0"/>
    <s v="Remodeled"/>
    <s v="Post 2008"/>
    <x v="3"/>
  </r>
  <r>
    <x v="20"/>
    <n v="60"/>
    <s v="RL"/>
    <n v="101"/>
    <n v="14215"/>
    <s v="Pave"/>
    <s v="NA"/>
    <x v="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3"/>
    <x v="2"/>
    <s v="New"/>
    <s v="Partial"/>
    <n v="325300"/>
    <x v="0"/>
    <s v="Remodeled"/>
    <s v="Pre 2008"/>
    <x v="2"/>
  </r>
  <r>
    <x v="21"/>
    <n v="45"/>
    <s v="RM"/>
    <n v="57"/>
    <n v="7449"/>
    <s v="Pave"/>
    <s v="Grvl"/>
    <x v="0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"/>
    <x v="1"/>
    <s v="WD"/>
    <s v="Normal"/>
    <n v="139400"/>
    <x v="1"/>
    <s v="Remodeled"/>
    <s v="Pre 2008"/>
    <x v="1"/>
  </r>
  <r>
    <x v="22"/>
    <n v="20"/>
    <s v="RL"/>
    <n v="75"/>
    <n v="9742"/>
    <s v="Pave"/>
    <s v="NA"/>
    <x v="0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x v="0"/>
    <s v="WD"/>
    <s v="Normal"/>
    <n v="230000"/>
    <x v="0"/>
    <s v="-"/>
    <s v="Post 2008"/>
    <x v="0"/>
  </r>
  <r>
    <x v="23"/>
    <n v="120"/>
    <s v="RM"/>
    <n v="44"/>
    <n v="4224"/>
    <s v="Pave"/>
    <s v="NA"/>
    <x v="0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"/>
    <x v="1"/>
    <s v="WD"/>
    <s v="Normal"/>
    <n v="129900"/>
    <x v="0"/>
    <s v="-"/>
    <s v="Pre 2008"/>
    <x v="1"/>
  </r>
  <r>
    <x v="24"/>
    <n v="20"/>
    <s v="RL"/>
    <s v="NA"/>
    <n v="8246"/>
    <s v="Pave"/>
    <s v="NA"/>
    <x v="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x v="4"/>
    <s v="WD"/>
    <s v="Normal"/>
    <n v="154000"/>
    <x v="0"/>
    <s v="Remodeled"/>
    <s v="Post 2008"/>
    <x v="4"/>
  </r>
  <r>
    <x v="25"/>
    <n v="20"/>
    <s v="RL"/>
    <n v="110"/>
    <n v="14230"/>
    <s v="Pave"/>
    <s v="NA"/>
    <x v="0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2"/>
    <x v="3"/>
    <s v="WD"/>
    <s v="Normal"/>
    <n v="256300"/>
    <x v="0"/>
    <s v="-"/>
    <s v="Post 2008"/>
    <x v="3"/>
  </r>
  <r>
    <x v="26"/>
    <n v="20"/>
    <s v="RL"/>
    <n v="60"/>
    <n v="7200"/>
    <s v="Pave"/>
    <s v="NA"/>
    <x v="0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x v="4"/>
    <s v="WD"/>
    <s v="Normal"/>
    <n v="134800"/>
    <x v="0"/>
    <s v="Remodeled"/>
    <s v="Post 2008"/>
    <x v="4"/>
  </r>
  <r>
    <x v="27"/>
    <n v="20"/>
    <s v="RL"/>
    <n v="98"/>
    <n v="11478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x v="4"/>
    <s v="WD"/>
    <s v="Normal"/>
    <n v="306000"/>
    <x v="0"/>
    <s v="Remodeled"/>
    <s v="Post 2008"/>
    <x v="4"/>
  </r>
  <r>
    <x v="28"/>
    <n v="20"/>
    <s v="RL"/>
    <n v="47"/>
    <n v="16321"/>
    <s v="Pave"/>
    <s v="NA"/>
    <x v="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3"/>
    <x v="2"/>
    <s v="WD"/>
    <s v="Normal"/>
    <n v="207500"/>
    <x v="0"/>
    <s v="Remodeled"/>
    <s v="Pre 2008"/>
    <x v="2"/>
  </r>
  <r>
    <x v="29"/>
    <n v="30"/>
    <s v="RM"/>
    <n v="60"/>
    <n v="6324"/>
    <s v="Pave"/>
    <s v="NA"/>
    <x v="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x v="0"/>
    <s v="WD"/>
    <s v="Normal"/>
    <n v="68500"/>
    <x v="1"/>
    <s v="Remodeled"/>
    <s v="Post 2008"/>
    <x v="0"/>
  </r>
  <r>
    <x v="30"/>
    <n v="70"/>
    <s v="C (all)"/>
    <n v="50"/>
    <n v="8500"/>
    <s v="Pave"/>
    <s v="Pave"/>
    <x v="0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2"/>
    <x v="0"/>
    <s v="WD"/>
    <s v="Normal"/>
    <n v="40000"/>
    <x v="1"/>
    <s v="Remodeled"/>
    <s v="Post 2008"/>
    <x v="0"/>
  </r>
  <r>
    <x v="31"/>
    <n v="20"/>
    <s v="RL"/>
    <s v="NA"/>
    <n v="8544"/>
    <s v="Pave"/>
    <s v="NA"/>
    <x v="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1"/>
    <x v="0"/>
    <s v="WD"/>
    <s v="Normal"/>
    <n v="149350"/>
    <x v="0"/>
    <s v="Remodeled"/>
    <s v="Post 2008"/>
    <x v="0"/>
  </r>
  <r>
    <x v="32"/>
    <n v="20"/>
    <s v="RL"/>
    <n v="85"/>
    <n v="11049"/>
    <s v="Pave"/>
    <s v="NA"/>
    <x v="0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0"/>
    <x v="0"/>
    <s v="WD"/>
    <s v="Normal"/>
    <n v="179900"/>
    <x v="0"/>
    <s v="-"/>
    <s v="Post 2008"/>
    <x v="0"/>
  </r>
  <r>
    <x v="33"/>
    <n v="20"/>
    <s v="RL"/>
    <n v="70"/>
    <n v="10552"/>
    <s v="Pave"/>
    <s v="NA"/>
    <x v="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1"/>
    <x v="4"/>
    <s v="WD"/>
    <s v="Normal"/>
    <n v="165500"/>
    <x v="0"/>
    <s v="-"/>
    <s v="Post 2008"/>
    <x v="4"/>
  </r>
  <r>
    <x v="34"/>
    <n v="120"/>
    <s v="RL"/>
    <n v="60"/>
    <n v="7313"/>
    <s v="Pave"/>
    <s v="NA"/>
    <x v="0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2"/>
    <x v="1"/>
    <s v="WD"/>
    <s v="Normal"/>
    <n v="277500"/>
    <x v="0"/>
    <s v="-"/>
    <s v="Pre 2008"/>
    <x v="1"/>
  </r>
  <r>
    <x v="35"/>
    <n v="60"/>
    <s v="RL"/>
    <n v="108"/>
    <n v="13418"/>
    <s v="Pave"/>
    <s v="NA"/>
    <x v="0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x v="2"/>
    <s v="WD"/>
    <s v="Normal"/>
    <n v="309000"/>
    <x v="0"/>
    <s v="Remodeled"/>
    <s v="Pre 2008"/>
    <x v="2"/>
  </r>
  <r>
    <x v="36"/>
    <n v="20"/>
    <s v="RL"/>
    <n v="112"/>
    <n v="10859"/>
    <s v="Pave"/>
    <s v="NA"/>
    <x v="0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1"/>
    <x v="3"/>
    <s v="WD"/>
    <s v="Normal"/>
    <n v="145000"/>
    <x v="0"/>
    <s v="Remodeled"/>
    <s v="Post 2008"/>
    <x v="3"/>
  </r>
  <r>
    <x v="37"/>
    <n v="20"/>
    <s v="RL"/>
    <n v="74"/>
    <n v="8532"/>
    <s v="Pave"/>
    <s v="NA"/>
    <x v="0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3"/>
    <x v="3"/>
    <s v="WD"/>
    <s v="Normal"/>
    <n v="153000"/>
    <x v="0"/>
    <s v="Remodeled"/>
    <s v="Post 2008"/>
    <x v="3"/>
  </r>
  <r>
    <x v="38"/>
    <n v="20"/>
    <s v="RL"/>
    <n v="68"/>
    <n v="7922"/>
    <s v="Pave"/>
    <s v="NA"/>
    <x v="0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0"/>
    <x v="4"/>
    <s v="WD"/>
    <s v="Abnorml"/>
    <n v="109000"/>
    <x v="0"/>
    <s v="Remodeled"/>
    <s v="Post 2008"/>
    <x v="4"/>
  </r>
  <r>
    <x v="39"/>
    <n v="90"/>
    <s v="RL"/>
    <n v="65"/>
    <n v="6040"/>
    <s v="Pave"/>
    <s v="NA"/>
    <x v="0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"/>
    <x v="0"/>
    <s v="WD"/>
    <s v="AdjLand"/>
    <n v="82000"/>
    <x v="0"/>
    <s v="-"/>
    <s v="Post 2008"/>
    <x v="0"/>
  </r>
  <r>
    <x v="40"/>
    <n v="20"/>
    <s v="RL"/>
    <n v="84"/>
    <n v="8658"/>
    <s v="Pave"/>
    <s v="NA"/>
    <x v="0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3"/>
    <x v="2"/>
    <s v="WD"/>
    <s v="Abnorml"/>
    <n v="160000"/>
    <x v="0"/>
    <s v="-"/>
    <s v="Pre 2008"/>
    <x v="2"/>
  </r>
  <r>
    <x v="41"/>
    <n v="20"/>
    <s v="RL"/>
    <n v="115"/>
    <n v="16905"/>
    <s v="Pave"/>
    <s v="NA"/>
    <x v="0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2"/>
    <x v="1"/>
    <s v="WD"/>
    <s v="Normal"/>
    <n v="170000"/>
    <x v="0"/>
    <s v="-"/>
    <s v="Pre 2008"/>
    <x v="1"/>
  </r>
  <r>
    <x v="42"/>
    <n v="85"/>
    <s v="RL"/>
    <s v="NA"/>
    <n v="9180"/>
    <s v="Pave"/>
    <s v="NA"/>
    <x v="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3"/>
    <x v="1"/>
    <s v="WD"/>
    <s v="Normal"/>
    <n v="144000"/>
    <x v="0"/>
    <s v="-"/>
    <s v="Pre 2008"/>
    <x v="1"/>
  </r>
  <r>
    <x v="43"/>
    <n v="20"/>
    <s v="RL"/>
    <s v="NA"/>
    <n v="9200"/>
    <s v="Pave"/>
    <s v="NA"/>
    <x v="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2"/>
    <x v="0"/>
    <s v="WD"/>
    <s v="Normal"/>
    <n v="130250"/>
    <x v="0"/>
    <s v="Remodeled"/>
    <s v="Post 2008"/>
    <x v="0"/>
  </r>
  <r>
    <x v="44"/>
    <n v="20"/>
    <s v="RL"/>
    <n v="70"/>
    <n v="7945"/>
    <s v="Pave"/>
    <s v="NA"/>
    <x v="0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x v="2"/>
    <s v="WD"/>
    <s v="Normal"/>
    <n v="141000"/>
    <x v="0"/>
    <s v="-"/>
    <s v="Pre 2008"/>
    <x v="2"/>
  </r>
  <r>
    <x v="45"/>
    <n v="120"/>
    <s v="RL"/>
    <n v="61"/>
    <n v="7658"/>
    <s v="Pave"/>
    <s v="NA"/>
    <x v="0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x v="4"/>
    <s v="WD"/>
    <s v="Normal"/>
    <n v="319900"/>
    <x v="0"/>
    <s v="-"/>
    <s v="Post 2008"/>
    <x v="4"/>
  </r>
  <r>
    <x v="46"/>
    <n v="50"/>
    <s v="RL"/>
    <n v="48"/>
    <n v="12822"/>
    <s v="Pave"/>
    <s v="NA"/>
    <x v="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2"/>
    <x v="3"/>
    <s v="WD"/>
    <s v="Abnorml"/>
    <n v="239686"/>
    <x v="0"/>
    <s v="-"/>
    <s v="Post 2008"/>
    <x v="3"/>
  </r>
  <r>
    <x v="47"/>
    <n v="20"/>
    <s v="FV"/>
    <n v="84"/>
    <n v="1109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2"/>
    <x v="1"/>
    <s v="WD"/>
    <s v="Normal"/>
    <n v="249700"/>
    <x v="0"/>
    <s v="-"/>
    <s v="Pre 2008"/>
    <x v="1"/>
  </r>
  <r>
    <x v="48"/>
    <n v="190"/>
    <s v="RM"/>
    <n v="33"/>
    <n v="4456"/>
    <s v="Pave"/>
    <s v="NA"/>
    <x v="0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1"/>
    <x v="3"/>
    <s v="New"/>
    <s v="Partial"/>
    <n v="113000"/>
    <x v="1"/>
    <s v="Remodeled"/>
    <s v="Post 2008"/>
    <x v="3"/>
  </r>
  <r>
    <x v="49"/>
    <n v="20"/>
    <s v="RL"/>
    <n v="66"/>
    <n v="7742"/>
    <s v="Pave"/>
    <s v="NA"/>
    <x v="0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0"/>
    <x v="1"/>
    <s v="WD"/>
    <s v="Normal"/>
    <n v="127000"/>
    <x v="0"/>
    <s v="-"/>
    <s v="Pre 2008"/>
    <x v="1"/>
  </r>
  <r>
    <x v="50"/>
    <n v="60"/>
    <s v="RL"/>
    <s v="NA"/>
    <n v="13869"/>
    <s v="Pave"/>
    <s v="NA"/>
    <x v="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2"/>
    <x v="1"/>
    <s v="WD"/>
    <s v="Normal"/>
    <n v="177000"/>
    <x v="0"/>
    <s v="-"/>
    <s v="Pre 2008"/>
    <x v="1"/>
  </r>
  <r>
    <x v="51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x v="2"/>
    <s v="WD"/>
    <s v="Normal"/>
    <n v="114500"/>
    <x v="1"/>
    <s v="Remodeled"/>
    <s v="Pre 2008"/>
    <x v="2"/>
  </r>
  <r>
    <x v="52"/>
    <n v="90"/>
    <s v="RM"/>
    <n v="110"/>
    <n v="8472"/>
    <s v="Grvl"/>
    <s v="NA"/>
    <x v="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x v="4"/>
    <s v="WD"/>
    <s v="Normal"/>
    <n v="110000"/>
    <x v="0"/>
    <s v="-"/>
    <s v="Post 2008"/>
    <x v="4"/>
  </r>
  <r>
    <x v="53"/>
    <n v="20"/>
    <s v="RL"/>
    <n v="68"/>
    <n v="50271"/>
    <s v="Pave"/>
    <s v="NA"/>
    <x v="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3"/>
    <x v="2"/>
    <s v="WD"/>
    <s v="Normal"/>
    <n v="385000"/>
    <x v="0"/>
    <s v="Remodeled"/>
    <s v="Pre 2008"/>
    <x v="2"/>
  </r>
  <r>
    <x v="54"/>
    <n v="80"/>
    <s v="RL"/>
    <n v="60"/>
    <n v="7134"/>
    <s v="Pave"/>
    <s v="NA"/>
    <x v="0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x v="1"/>
    <s v="WD"/>
    <s v="Normal"/>
    <n v="130000"/>
    <x v="0"/>
    <s v="-"/>
    <s v="Pre 2008"/>
    <x v="1"/>
  </r>
  <r>
    <x v="55"/>
    <n v="20"/>
    <s v="RL"/>
    <n v="100"/>
    <n v="10175"/>
    <s v="Pave"/>
    <s v="NA"/>
    <x v="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2"/>
    <x v="0"/>
    <s v="WD"/>
    <s v="Normal"/>
    <n v="180500"/>
    <x v="0"/>
    <s v="-"/>
    <s v="Post 2008"/>
    <x v="0"/>
  </r>
  <r>
    <x v="56"/>
    <n v="160"/>
    <s v="FV"/>
    <n v="24"/>
    <n v="2645"/>
    <s v="Pave"/>
    <s v="Pave"/>
    <x v="0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2"/>
    <x v="3"/>
    <s v="WD"/>
    <s v="Abnorml"/>
    <n v="172500"/>
    <x v="0"/>
    <s v="Remodeled"/>
    <s v="Post 2008"/>
    <x v="3"/>
  </r>
  <r>
    <x v="57"/>
    <n v="60"/>
    <s v="RL"/>
    <n v="89"/>
    <n v="11645"/>
    <s v="Pave"/>
    <s v="NA"/>
    <x v="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2"/>
    <x v="2"/>
    <s v="WD"/>
    <s v="Normal"/>
    <n v="196500"/>
    <x v="0"/>
    <s v="-"/>
    <s v="Pre 2008"/>
    <x v="2"/>
  </r>
  <r>
    <x v="58"/>
    <n v="60"/>
    <s v="RL"/>
    <n v="66"/>
    <n v="13682"/>
    <s v="Pave"/>
    <s v="NA"/>
    <x v="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3"/>
    <x v="2"/>
    <s v="New"/>
    <s v="Partial"/>
    <n v="438780"/>
    <x v="0"/>
    <s v="-"/>
    <s v="Pre 2008"/>
    <x v="2"/>
  </r>
  <r>
    <x v="59"/>
    <n v="20"/>
    <s v="RL"/>
    <n v="60"/>
    <n v="7200"/>
    <s v="Pave"/>
    <s v="NA"/>
    <x v="0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0"/>
    <x v="0"/>
    <s v="WD"/>
    <s v="Normal"/>
    <n v="124900"/>
    <x v="0"/>
    <s v="-"/>
    <s v="Post 2008"/>
    <x v="0"/>
  </r>
  <r>
    <x v="60"/>
    <n v="20"/>
    <s v="RL"/>
    <n v="63"/>
    <n v="13072"/>
    <s v="Pave"/>
    <s v="NA"/>
    <x v="0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x v="2"/>
    <s v="New"/>
    <s v="Partial"/>
    <n v="158000"/>
    <x v="0"/>
    <s v="-"/>
    <s v="Pre 2008"/>
    <x v="2"/>
  </r>
  <r>
    <x v="61"/>
    <n v="75"/>
    <s v="RM"/>
    <n v="60"/>
    <n v="7200"/>
    <s v="Pave"/>
    <s v="NA"/>
    <x v="0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0"/>
    <x v="1"/>
    <s v="WD"/>
    <s v="Normal"/>
    <n v="101000"/>
    <x v="1"/>
    <s v="Remodeled"/>
    <s v="Pre 2008"/>
    <x v="1"/>
  </r>
  <r>
    <x v="62"/>
    <n v="120"/>
    <s v="RL"/>
    <n v="44"/>
    <n v="6442"/>
    <s v="Pave"/>
    <s v="NA"/>
    <x v="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3"/>
    <x v="1"/>
    <s v="WD"/>
    <s v="Normal"/>
    <n v="202500"/>
    <x v="0"/>
    <s v="-"/>
    <s v="Pre 2008"/>
    <x v="1"/>
  </r>
  <r>
    <x v="63"/>
    <n v="70"/>
    <s v="RM"/>
    <n v="50"/>
    <n v="10300"/>
    <s v="Pave"/>
    <s v="NA"/>
    <x v="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1"/>
    <x v="4"/>
    <s v="WD"/>
    <s v="Normal"/>
    <n v="140000"/>
    <x v="1"/>
    <s v="Remodeled"/>
    <s v="Post 2008"/>
    <x v="4"/>
  </r>
  <r>
    <x v="64"/>
    <n v="60"/>
    <s v="RL"/>
    <s v="NA"/>
    <n v="9375"/>
    <s v="Pave"/>
    <s v="NA"/>
    <x v="0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x v="3"/>
    <s v="WD"/>
    <s v="Normal"/>
    <n v="219500"/>
    <x v="0"/>
    <s v="Remodeled"/>
    <s v="Post 2008"/>
    <x v="3"/>
  </r>
  <r>
    <x v="65"/>
    <n v="60"/>
    <s v="RL"/>
    <n v="76"/>
    <n v="9591"/>
    <s v="Pave"/>
    <s v="NA"/>
    <x v="0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3"/>
    <x v="1"/>
    <s v="WD"/>
    <s v="Normal"/>
    <n v="317000"/>
    <x v="0"/>
    <s v="Remodeled"/>
    <s v="Pre 2008"/>
    <x v="1"/>
  </r>
  <r>
    <x v="66"/>
    <n v="20"/>
    <s v="RL"/>
    <s v="NA"/>
    <n v="19900"/>
    <s v="Pave"/>
    <s v="NA"/>
    <x v="0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2"/>
    <x v="4"/>
    <s v="WD"/>
    <s v="Normal"/>
    <n v="180000"/>
    <x v="0"/>
    <s v="Remodeled"/>
    <s v="Post 2008"/>
    <x v="4"/>
  </r>
  <r>
    <x v="67"/>
    <n v="20"/>
    <s v="RL"/>
    <n v="72"/>
    <n v="10665"/>
    <s v="Pave"/>
    <s v="NA"/>
    <x v="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"/>
    <x v="1"/>
    <s v="WD"/>
    <s v="Normal"/>
    <n v="226000"/>
    <x v="0"/>
    <s v="-"/>
    <s v="Pre 2008"/>
    <x v="1"/>
  </r>
  <r>
    <x v="68"/>
    <n v="30"/>
    <s v="RM"/>
    <n v="47"/>
    <n v="4608"/>
    <s v="Pave"/>
    <s v="NA"/>
    <x v="0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1"/>
    <x v="4"/>
    <s v="WD"/>
    <s v="Normal"/>
    <n v="80000"/>
    <x v="1"/>
    <s v="Remodeled"/>
    <s v="Post 2008"/>
    <x v="4"/>
  </r>
  <r>
    <x v="69"/>
    <n v="50"/>
    <s v="RL"/>
    <n v="81"/>
    <n v="15593"/>
    <s v="Pave"/>
    <s v="NA"/>
    <x v="0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2"/>
    <x v="2"/>
    <s v="WD"/>
    <s v="Normal"/>
    <n v="225000"/>
    <x v="0"/>
    <s v="-"/>
    <s v="Pre 2008"/>
    <x v="2"/>
  </r>
  <r>
    <x v="70"/>
    <n v="20"/>
    <s v="RL"/>
    <n v="95"/>
    <n v="13651"/>
    <s v="Pave"/>
    <s v="NA"/>
    <x v="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x v="1"/>
    <s v="WD"/>
    <s v="Normal"/>
    <n v="244000"/>
    <x v="0"/>
    <s v="-"/>
    <s v="Pre 2008"/>
    <x v="1"/>
  </r>
  <r>
    <x v="71"/>
    <n v="20"/>
    <s v="RL"/>
    <n v="69"/>
    <n v="7599"/>
    <s v="Pave"/>
    <s v="NA"/>
    <x v="0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"/>
    <x v="1"/>
    <s v="WD"/>
    <s v="Normal"/>
    <n v="129500"/>
    <x v="0"/>
    <s v="Remodeled"/>
    <s v="Pre 2008"/>
    <x v="1"/>
  </r>
  <r>
    <x v="72"/>
    <n v="60"/>
    <s v="RL"/>
    <n v="74"/>
    <n v="10141"/>
    <s v="Pave"/>
    <s v="NA"/>
    <x v="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x v="3"/>
    <s v="WD"/>
    <s v="Normal"/>
    <n v="185000"/>
    <x v="0"/>
    <s v="-"/>
    <s v="Post 2008"/>
    <x v="3"/>
  </r>
  <r>
    <x v="73"/>
    <n v="20"/>
    <s v="RL"/>
    <n v="85"/>
    <n v="10200"/>
    <s v="Pave"/>
    <s v="NA"/>
    <x v="0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x v="4"/>
    <s v="WD"/>
    <s v="Normal"/>
    <n v="144900"/>
    <x v="0"/>
    <s v="Remodeled"/>
    <s v="Post 2008"/>
    <x v="4"/>
  </r>
  <r>
    <x v="74"/>
    <n v="50"/>
    <s v="RM"/>
    <n v="60"/>
    <n v="5790"/>
    <s v="Pave"/>
    <s v="NA"/>
    <x v="0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x v="4"/>
    <s v="WD"/>
    <s v="Normal"/>
    <n v="107400"/>
    <x v="1"/>
    <s v="Remodeled"/>
    <s v="Post 2008"/>
    <x v="4"/>
  </r>
  <r>
    <x v="75"/>
    <n v="180"/>
    <s v="RM"/>
    <n v="21"/>
    <n v="1596"/>
    <s v="Pave"/>
    <s v="NA"/>
    <x v="0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3"/>
    <x v="3"/>
    <s v="WD"/>
    <s v="Normal"/>
    <n v="91000"/>
    <x v="0"/>
    <s v="-"/>
    <s v="Post 2008"/>
    <x v="3"/>
  </r>
  <r>
    <x v="76"/>
    <n v="20"/>
    <s v="RL"/>
    <s v="NA"/>
    <n v="8475"/>
    <s v="Pave"/>
    <s v="NA"/>
    <x v="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1"/>
    <x v="0"/>
    <s v="WD"/>
    <s v="Normal"/>
    <n v="135750"/>
    <x v="0"/>
    <s v="-"/>
    <s v="Post 2008"/>
    <x v="0"/>
  </r>
  <r>
    <x v="77"/>
    <n v="50"/>
    <s v="RM"/>
    <n v="50"/>
    <n v="8635"/>
    <s v="Pave"/>
    <s v="NA"/>
    <x v="0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0"/>
    <x v="0"/>
    <s v="WD"/>
    <s v="Normal"/>
    <n v="127000"/>
    <x v="0"/>
    <s v="Remodeled"/>
    <s v="Post 2008"/>
    <x v="0"/>
  </r>
  <r>
    <x v="78"/>
    <n v="90"/>
    <s v="RL"/>
    <n v="72"/>
    <n v="10778"/>
    <s v="Pave"/>
    <s v="NA"/>
    <x v="0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x v="4"/>
    <s v="WD"/>
    <s v="Normal"/>
    <n v="136500"/>
    <x v="0"/>
    <s v="-"/>
    <s v="Post 2008"/>
    <x v="4"/>
  </r>
  <r>
    <x v="79"/>
    <n v="50"/>
    <s v="RM"/>
    <n v="60"/>
    <n v="10440"/>
    <s v="Pave"/>
    <s v="Grvl"/>
    <x v="0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x v="3"/>
    <s v="WD"/>
    <s v="Normal"/>
    <n v="110000"/>
    <x v="1"/>
    <s v="Remodeled"/>
    <s v="Post 2008"/>
    <x v="3"/>
  </r>
  <r>
    <x v="80"/>
    <n v="60"/>
    <s v="RL"/>
    <n v="100"/>
    <n v="13000"/>
    <s v="Pave"/>
    <s v="NA"/>
    <x v="0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1"/>
    <x v="3"/>
    <s v="WD"/>
    <s v="Normal"/>
    <n v="193500"/>
    <x v="0"/>
    <s v="-"/>
    <s v="Post 2008"/>
    <x v="3"/>
  </r>
  <r>
    <x v="81"/>
    <n v="120"/>
    <s v="RM"/>
    <n v="32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0"/>
    <x v="2"/>
    <s v="WD"/>
    <s v="Normal"/>
    <n v="153500"/>
    <x v="0"/>
    <s v="-"/>
    <s v="Pre 2008"/>
    <x v="2"/>
  </r>
  <r>
    <x v="82"/>
    <n v="20"/>
    <s v="RL"/>
    <n v="78"/>
    <n v="10206"/>
    <s v="Pave"/>
    <s v="NA"/>
    <x v="0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3"/>
    <x v="0"/>
    <s v="WD"/>
    <s v="Normal"/>
    <n v="245000"/>
    <x v="0"/>
    <s v="-"/>
    <s v="Post 2008"/>
    <x v="0"/>
  </r>
  <r>
    <x v="83"/>
    <n v="20"/>
    <s v="RL"/>
    <n v="80"/>
    <n v="8892"/>
    <s v="Pave"/>
    <s v="NA"/>
    <x v="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2"/>
    <x v="1"/>
    <s v="COD"/>
    <s v="Normal"/>
    <n v="126500"/>
    <x v="0"/>
    <s v="-"/>
    <s v="Pre 2008"/>
    <x v="1"/>
  </r>
  <r>
    <x v="84"/>
    <n v="80"/>
    <s v="RL"/>
    <s v="NA"/>
    <n v="8530"/>
    <s v="Pave"/>
    <s v="NA"/>
    <x v="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x v="3"/>
    <s v="WD"/>
    <s v="Normal"/>
    <n v="168500"/>
    <x v="0"/>
    <s v="Remodeled"/>
    <s v="Post 2008"/>
    <x v="3"/>
  </r>
  <r>
    <x v="85"/>
    <n v="60"/>
    <s v="RL"/>
    <n v="121"/>
    <n v="16059"/>
    <s v="Pave"/>
    <s v="NA"/>
    <x v="0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1"/>
    <x v="2"/>
    <s v="WD"/>
    <s v="Normal"/>
    <n v="260000"/>
    <x v="0"/>
    <s v="Remodeled"/>
    <s v="Pre 2008"/>
    <x v="2"/>
  </r>
  <r>
    <x v="86"/>
    <n v="60"/>
    <s v="RL"/>
    <n v="122"/>
    <n v="11911"/>
    <s v="Pave"/>
    <s v="NA"/>
    <x v="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0"/>
    <x v="3"/>
    <s v="WD"/>
    <s v="Normal"/>
    <n v="174000"/>
    <x v="0"/>
    <s v="-"/>
    <s v="Post 2008"/>
    <x v="3"/>
  </r>
  <r>
    <x v="87"/>
    <n v="160"/>
    <s v="FV"/>
    <n v="40"/>
    <n v="3951"/>
    <s v="Pave"/>
    <s v="Pave"/>
    <x v="0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"/>
    <x v="3"/>
    <s v="New"/>
    <s v="Partial"/>
    <n v="164500"/>
    <x v="0"/>
    <s v="-"/>
    <s v="Post 2008"/>
    <x v="3"/>
  </r>
  <r>
    <x v="88"/>
    <n v="50"/>
    <s v="C (all)"/>
    <n v="105"/>
    <n v="8470"/>
    <s v="Pave"/>
    <s v="NA"/>
    <x v="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3"/>
    <x v="3"/>
    <s v="ConLD"/>
    <s v="Abnorml"/>
    <n v="85000"/>
    <x v="1"/>
    <s v="Remodeled"/>
    <s v="Post 2008"/>
    <x v="3"/>
  </r>
  <r>
    <x v="89"/>
    <n v="20"/>
    <s v="RL"/>
    <n v="60"/>
    <n v="8070"/>
    <s v="Pave"/>
    <s v="NA"/>
    <x v="0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1"/>
    <s v="WD"/>
    <s v="Normal"/>
    <n v="123600"/>
    <x v="0"/>
    <s v="Remodeled"/>
    <s v="Pre 2008"/>
    <x v="1"/>
  </r>
  <r>
    <x v="90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2"/>
    <x v="2"/>
    <s v="WD"/>
    <s v="Normal"/>
    <n v="109900"/>
    <x v="0"/>
    <s v="-"/>
    <s v="Pre 2008"/>
    <x v="2"/>
  </r>
  <r>
    <x v="91"/>
    <n v="20"/>
    <s v="RL"/>
    <n v="85"/>
    <n v="8500"/>
    <s v="Pave"/>
    <s v="NA"/>
    <x v="0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3"/>
    <x v="2"/>
    <s v="WD"/>
    <s v="Abnorml"/>
    <n v="98600"/>
    <x v="0"/>
    <s v="-"/>
    <s v="Pre 2008"/>
    <x v="2"/>
  </r>
  <r>
    <x v="92"/>
    <n v="30"/>
    <s v="RL"/>
    <n v="80"/>
    <n v="13360"/>
    <s v="Pave"/>
    <s v="Grvl"/>
    <x v="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2"/>
    <x v="3"/>
    <s v="WD"/>
    <s v="Normal"/>
    <n v="163500"/>
    <x v="1"/>
    <s v="Remodeled"/>
    <s v="Post 2008"/>
    <x v="3"/>
  </r>
  <r>
    <x v="93"/>
    <n v="190"/>
    <s v="C (all)"/>
    <n v="60"/>
    <n v="7200"/>
    <s v="Pave"/>
    <s v="NA"/>
    <x v="0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3"/>
    <x v="1"/>
    <s v="WD"/>
    <s v="Normal"/>
    <n v="133900"/>
    <x v="1"/>
    <s v="Remodeled"/>
    <s v="Pre 2008"/>
    <x v="1"/>
  </r>
  <r>
    <x v="94"/>
    <n v="60"/>
    <s v="RL"/>
    <n v="69"/>
    <n v="9337"/>
    <s v="Pave"/>
    <s v="NA"/>
    <x v="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x v="1"/>
    <s v="WD"/>
    <s v="Normal"/>
    <n v="204750"/>
    <x v="0"/>
    <s v="-"/>
    <s v="Pre 2008"/>
    <x v="1"/>
  </r>
  <r>
    <x v="95"/>
    <n v="60"/>
    <s v="RL"/>
    <s v="NA"/>
    <n v="9765"/>
    <s v="Pave"/>
    <s v="NA"/>
    <x v="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1"/>
    <x v="3"/>
    <s v="WD"/>
    <s v="Normal"/>
    <n v="185000"/>
    <x v="0"/>
    <s v="-"/>
    <s v="Post 2008"/>
    <x v="3"/>
  </r>
  <r>
    <x v="96"/>
    <n v="20"/>
    <s v="RL"/>
    <n v="78"/>
    <n v="10264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2"/>
    <x v="2"/>
    <s v="WD"/>
    <s v="Normal"/>
    <n v="214000"/>
    <x v="0"/>
    <s v="-"/>
    <s v="Pre 2008"/>
    <x v="2"/>
  </r>
  <r>
    <x v="97"/>
    <n v="20"/>
    <s v="RL"/>
    <n v="73"/>
    <n v="10921"/>
    <s v="Pave"/>
    <s v="NA"/>
    <x v="0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x v="1"/>
    <s v="WD"/>
    <s v="Normal"/>
    <n v="94750"/>
    <x v="0"/>
    <s v="-"/>
    <s v="Pre 2008"/>
    <x v="1"/>
  </r>
  <r>
    <x v="98"/>
    <n v="30"/>
    <s v="RL"/>
    <n v="85"/>
    <n v="10625"/>
    <s v="Pave"/>
    <s v="NA"/>
    <x v="0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x v="4"/>
    <s v="COD"/>
    <s v="Abnorml"/>
    <n v="83000"/>
    <x v="1"/>
    <s v="Remodeled"/>
    <s v="Post 2008"/>
    <x v="4"/>
  </r>
  <r>
    <x v="99"/>
    <n v="20"/>
    <s v="RL"/>
    <n v="77"/>
    <n v="9320"/>
    <s v="Pave"/>
    <s v="NA"/>
    <x v="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0"/>
    <x v="4"/>
    <s v="WD"/>
    <s v="Normal"/>
    <n v="128950"/>
    <x v="0"/>
    <s v="-"/>
    <s v="Post 2008"/>
    <x v="4"/>
  </r>
  <r>
    <x v="100"/>
    <n v="20"/>
    <s v="RL"/>
    <s v="NA"/>
    <n v="10603"/>
    <s v="Pave"/>
    <s v="NA"/>
    <x v="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x v="4"/>
    <s v="WD"/>
    <s v="Normal"/>
    <n v="205000"/>
    <x v="0"/>
    <s v="Remodeled"/>
    <s v="Post 2008"/>
    <x v="4"/>
  </r>
  <r>
    <x v="101"/>
    <n v="60"/>
    <s v="RL"/>
    <n v="77"/>
    <n v="9206"/>
    <s v="Pave"/>
    <s v="NA"/>
    <x v="0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1"/>
    <x v="4"/>
    <s v="WD"/>
    <s v="Normal"/>
    <n v="178000"/>
    <x v="0"/>
    <s v="-"/>
    <s v="Post 2008"/>
    <x v="4"/>
  </r>
  <r>
    <x v="102"/>
    <n v="90"/>
    <s v="RL"/>
    <n v="64"/>
    <n v="7018"/>
    <s v="Pave"/>
    <s v="NA"/>
    <x v="0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1"/>
    <x v="3"/>
    <s v="WD"/>
    <s v="Alloca"/>
    <n v="118964"/>
    <x v="0"/>
    <s v="-"/>
    <s v="Post 2008"/>
    <x v="3"/>
  </r>
  <r>
    <x v="103"/>
    <n v="20"/>
    <s v="RL"/>
    <n v="94"/>
    <n v="10402"/>
    <s v="Pave"/>
    <s v="NA"/>
    <x v="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x v="4"/>
    <s v="WD"/>
    <s v="Normal"/>
    <n v="198900"/>
    <x v="0"/>
    <s v="-"/>
    <s v="Post 2008"/>
    <x v="4"/>
  </r>
  <r>
    <x v="104"/>
    <n v="50"/>
    <s v="RM"/>
    <s v="NA"/>
    <n v="7758"/>
    <s v="Pave"/>
    <s v="NA"/>
    <x v="0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"/>
    <x v="1"/>
    <s v="WD"/>
    <s v="Normal"/>
    <n v="169500"/>
    <x v="1"/>
    <s v="Remodeled"/>
    <s v="Pre 2008"/>
    <x v="1"/>
  </r>
  <r>
    <x v="105"/>
    <n v="60"/>
    <s v="FV"/>
    <n v="75"/>
    <n v="9375"/>
    <s v="Pave"/>
    <s v="NA"/>
    <x v="0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2"/>
    <x v="0"/>
    <s v="WD"/>
    <s v="Normal"/>
    <n v="250000"/>
    <x v="0"/>
    <s v="Remodeled"/>
    <s v="Post 2008"/>
    <x v="0"/>
  </r>
  <r>
    <x v="106"/>
    <n v="30"/>
    <s v="RM"/>
    <n v="60"/>
    <n v="10800"/>
    <s v="Pave"/>
    <s v="Grvl"/>
    <x v="0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2"/>
    <x v="1"/>
    <s v="WD"/>
    <s v="Normal"/>
    <n v="100000"/>
    <x v="1"/>
    <s v="Remodeled"/>
    <s v="Pre 2008"/>
    <x v="1"/>
  </r>
  <r>
    <x v="107"/>
    <n v="2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1"/>
    <x v="0"/>
    <s v="WD"/>
    <s v="Partial"/>
    <n v="115000"/>
    <x v="0"/>
    <s v="Remodeled"/>
    <s v="Post 2008"/>
    <x v="0"/>
  </r>
  <r>
    <x v="108"/>
    <n v="50"/>
    <s v="RM"/>
    <n v="85"/>
    <n v="8500"/>
    <s v="Pave"/>
    <s v="NA"/>
    <x v="0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2"/>
    <x v="1"/>
    <s v="WD"/>
    <s v="Normal"/>
    <n v="115000"/>
    <x v="1"/>
    <s v="Remodeled"/>
    <s v="Pre 2008"/>
    <x v="1"/>
  </r>
  <r>
    <x v="109"/>
    <n v="20"/>
    <s v="RL"/>
    <n v="105"/>
    <n v="11751"/>
    <s v="Pave"/>
    <s v="NA"/>
    <x v="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0"/>
    <x v="4"/>
    <s v="COD"/>
    <s v="Normal"/>
    <n v="190000"/>
    <x v="0"/>
    <s v="-"/>
    <s v="Post 2008"/>
    <x v="4"/>
  </r>
  <r>
    <x v="110"/>
    <n v="50"/>
    <s v="RL"/>
    <n v="75"/>
    <n v="9525"/>
    <s v="Pave"/>
    <s v="NA"/>
    <x v="0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3"/>
    <x v="2"/>
    <s v="WD"/>
    <s v="Normal"/>
    <n v="136900"/>
    <x v="0"/>
    <s v="Remodeled"/>
    <s v="Pre 2008"/>
    <x v="2"/>
  </r>
  <r>
    <x v="111"/>
    <n v="80"/>
    <s v="RL"/>
    <s v="NA"/>
    <n v="7750"/>
    <s v="Pave"/>
    <s v="NA"/>
    <x v="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1"/>
    <x v="4"/>
    <s v="WD"/>
    <s v="Normal"/>
    <n v="180000"/>
    <x v="0"/>
    <s v="-"/>
    <s v="Post 2008"/>
    <x v="4"/>
  </r>
  <r>
    <x v="112"/>
    <n v="60"/>
    <s v="RL"/>
    <n v="77"/>
    <n v="9965"/>
    <s v="Pave"/>
    <s v="NA"/>
    <x v="0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3"/>
    <x v="1"/>
    <s v="New"/>
    <s v="Partial"/>
    <n v="383970"/>
    <x v="0"/>
    <s v="-"/>
    <s v="Pre 2008"/>
    <x v="1"/>
  </r>
  <r>
    <x v="113"/>
    <n v="20"/>
    <s v="RL"/>
    <s v="NA"/>
    <n v="21000"/>
    <s v="Pave"/>
    <s v="NA"/>
    <x v="0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3"/>
    <x v="1"/>
    <s v="COD"/>
    <s v="Abnorml"/>
    <n v="217000"/>
    <x v="0"/>
    <s v="-"/>
    <s v="Pre 2008"/>
    <x v="1"/>
  </r>
  <r>
    <x v="114"/>
    <n v="70"/>
    <s v="RL"/>
    <n v="61"/>
    <n v="7259"/>
    <s v="Pave"/>
    <s v="NA"/>
    <x v="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2"/>
    <x v="1"/>
    <s v="WD"/>
    <s v="Normal"/>
    <n v="259500"/>
    <x v="1"/>
    <s v="Remodeled"/>
    <s v="Pre 2008"/>
    <x v="1"/>
  </r>
  <r>
    <x v="115"/>
    <n v="160"/>
    <s v="FV"/>
    <n v="34"/>
    <n v="3230"/>
    <s v="Pave"/>
    <s v="Pave"/>
    <x v="0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x v="1"/>
    <s v="WD"/>
    <s v="Normal"/>
    <n v="176000"/>
    <x v="0"/>
    <s v="-"/>
    <s v="Pre 2008"/>
    <x v="1"/>
  </r>
  <r>
    <x v="116"/>
    <n v="20"/>
    <s v="RL"/>
    <s v="NA"/>
    <n v="11616"/>
    <s v="Pave"/>
    <s v="NA"/>
    <x v="0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x v="3"/>
    <s v="WD"/>
    <s v="Normal"/>
    <n v="139000"/>
    <x v="0"/>
    <s v="-"/>
    <s v="Post 2008"/>
    <x v="3"/>
  </r>
  <r>
    <x v="117"/>
    <n v="20"/>
    <s v="RL"/>
    <n v="74"/>
    <n v="8536"/>
    <s v="Pave"/>
    <s v="NA"/>
    <x v="0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1"/>
    <x v="1"/>
    <s v="New"/>
    <s v="Partial"/>
    <n v="155000"/>
    <x v="0"/>
    <s v="Remodeled"/>
    <s v="Pre 2008"/>
    <x v="1"/>
  </r>
  <r>
    <x v="118"/>
    <n v="60"/>
    <s v="RL"/>
    <n v="90"/>
    <n v="12376"/>
    <s v="Pave"/>
    <s v="NA"/>
    <x v="0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x v="4"/>
    <s v="WD"/>
    <s v="Normal"/>
    <n v="320000"/>
    <x v="0"/>
    <s v="-"/>
    <s v="Post 2008"/>
    <x v="4"/>
  </r>
  <r>
    <x v="119"/>
    <n v="60"/>
    <s v="RL"/>
    <n v="65"/>
    <n v="8461"/>
    <s v="Pave"/>
    <s v="NA"/>
    <x v="0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2"/>
    <x v="2"/>
    <s v="New"/>
    <s v="Partial"/>
    <n v="163990"/>
    <x v="0"/>
    <s v="Remodeled"/>
    <s v="Pre 2008"/>
    <x v="2"/>
  </r>
  <r>
    <x v="120"/>
    <n v="80"/>
    <s v="RL"/>
    <s v="NA"/>
    <n v="21453"/>
    <s v="Pave"/>
    <s v="NA"/>
    <x v="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3"/>
    <x v="2"/>
    <s v="WD"/>
    <s v="Normal"/>
    <n v="180000"/>
    <x v="0"/>
    <s v="-"/>
    <s v="Pre 2008"/>
    <x v="2"/>
  </r>
  <r>
    <x v="121"/>
    <n v="50"/>
    <s v="RM"/>
    <n v="50"/>
    <n v="6060"/>
    <s v="Pave"/>
    <s v="NA"/>
    <x v="0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"/>
    <x v="1"/>
    <s v="WD"/>
    <s v="Normal"/>
    <n v="100000"/>
    <x v="1"/>
    <s v="Remodeled"/>
    <s v="Pre 2008"/>
    <x v="1"/>
  </r>
  <r>
    <x v="122"/>
    <n v="20"/>
    <s v="RL"/>
    <n v="75"/>
    <n v="9464"/>
    <s v="Pave"/>
    <s v="NA"/>
    <x v="0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1"/>
    <x v="0"/>
    <s v="WD"/>
    <s v="Normal"/>
    <n v="136000"/>
    <x v="0"/>
    <s v="-"/>
    <s v="Post 2008"/>
    <x v="0"/>
  </r>
  <r>
    <x v="123"/>
    <n v="120"/>
    <s v="RL"/>
    <n v="55"/>
    <n v="7892"/>
    <s v="Pave"/>
    <s v="NA"/>
    <x v="0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0"/>
    <x v="0"/>
    <s v="WD"/>
    <s v="Normal"/>
    <n v="153900"/>
    <x v="0"/>
    <s v="-"/>
    <s v="Post 2008"/>
    <x v="0"/>
  </r>
  <r>
    <x v="124"/>
    <n v="20"/>
    <s v="RL"/>
    <n v="48"/>
    <n v="17043"/>
    <s v="Pave"/>
    <s v="NA"/>
    <x v="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0"/>
    <x v="3"/>
    <s v="WD"/>
    <s v="Normal"/>
    <n v="181000"/>
    <x v="0"/>
    <s v="Remodeled"/>
    <s v="Post 2008"/>
    <x v="3"/>
  </r>
  <r>
    <x v="125"/>
    <n v="190"/>
    <s v="RM"/>
    <n v="60"/>
    <n v="6780"/>
    <s v="Pave"/>
    <s v="NA"/>
    <x v="0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"/>
    <x v="2"/>
    <s v="WD"/>
    <s v="Normal"/>
    <n v="84500"/>
    <x v="1"/>
    <s v="Remodeled"/>
    <s v="Pre 2008"/>
    <x v="2"/>
  </r>
  <r>
    <x v="126"/>
    <n v="120"/>
    <s v="RL"/>
    <s v="NA"/>
    <n v="4928"/>
    <s v="Pave"/>
    <s v="NA"/>
    <x v="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x v="1"/>
    <s v="WD"/>
    <s v="Normal"/>
    <n v="128000"/>
    <x v="0"/>
    <s v="-"/>
    <s v="Pre 2008"/>
    <x v="1"/>
  </r>
  <r>
    <x v="127"/>
    <n v="45"/>
    <s v="RM"/>
    <n v="55"/>
    <n v="4388"/>
    <s v="Pave"/>
    <s v="NA"/>
    <x v="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"/>
    <x v="1"/>
    <s v="WD"/>
    <s v="Normal"/>
    <n v="87000"/>
    <x v="1"/>
    <s v="Remodeled"/>
    <s v="Pre 2008"/>
    <x v="1"/>
  </r>
  <r>
    <x v="128"/>
    <n v="60"/>
    <s v="RL"/>
    <n v="69"/>
    <n v="7590"/>
    <s v="Pave"/>
    <s v="NA"/>
    <x v="0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2"/>
    <x v="2"/>
    <s v="WD"/>
    <s v="Normal"/>
    <n v="155000"/>
    <x v="0"/>
    <s v="-"/>
    <s v="Pre 2008"/>
    <x v="2"/>
  </r>
  <r>
    <x v="129"/>
    <n v="20"/>
    <s v="RL"/>
    <n v="69"/>
    <n v="8973"/>
    <s v="Pave"/>
    <s v="NA"/>
    <x v="0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2"/>
    <x v="2"/>
    <s v="WD"/>
    <s v="Abnorml"/>
    <n v="150000"/>
    <x v="0"/>
    <s v="Remodeled"/>
    <s v="Pre 2008"/>
    <x v="2"/>
  </r>
  <r>
    <x v="130"/>
    <n v="60"/>
    <s v="RL"/>
    <n v="88"/>
    <n v="14200"/>
    <s v="Pave"/>
    <s v="NA"/>
    <x v="0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x v="2"/>
    <s v="WD"/>
    <s v="Normal"/>
    <n v="226000"/>
    <x v="0"/>
    <s v="-"/>
    <s v="Pre 2008"/>
    <x v="2"/>
  </r>
  <r>
    <x v="131"/>
    <n v="60"/>
    <s v="RL"/>
    <s v="NA"/>
    <n v="12224"/>
    <s v="Pave"/>
    <s v="NA"/>
    <x v="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2"/>
    <x v="3"/>
    <s v="WD"/>
    <s v="Normal"/>
    <n v="244000"/>
    <x v="0"/>
    <s v="-"/>
    <s v="Post 2008"/>
    <x v="3"/>
  </r>
  <r>
    <x v="132"/>
    <n v="20"/>
    <s v="RL"/>
    <n v="75"/>
    <n v="7388"/>
    <s v="Pave"/>
    <s v="NA"/>
    <x v="0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x v="1"/>
    <s v="WD"/>
    <s v="Normal"/>
    <n v="150750"/>
    <x v="0"/>
    <s v="Remodeled"/>
    <s v="Pre 2008"/>
    <x v="1"/>
  </r>
  <r>
    <x v="133"/>
    <n v="20"/>
    <s v="RL"/>
    <s v="NA"/>
    <n v="6853"/>
    <s v="Pave"/>
    <s v="NA"/>
    <x v="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1"/>
    <x v="3"/>
    <s v="WD"/>
    <s v="Normal"/>
    <n v="220000"/>
    <x v="0"/>
    <s v="Remodeled"/>
    <s v="Post 2008"/>
    <x v="3"/>
  </r>
  <r>
    <x v="134"/>
    <n v="20"/>
    <s v="RL"/>
    <n v="78"/>
    <n v="10335"/>
    <s v="Pave"/>
    <s v="NA"/>
    <x v="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2"/>
    <x v="2"/>
    <s v="WD"/>
    <s v="Normal"/>
    <n v="180000"/>
    <x v="0"/>
    <s v="Remodeled"/>
    <s v="Pre 2008"/>
    <x v="2"/>
  </r>
  <r>
    <x v="135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x v="0"/>
    <s v="WD"/>
    <s v="Normal"/>
    <n v="174000"/>
    <x v="0"/>
    <s v="-"/>
    <s v="Post 2008"/>
    <x v="0"/>
  </r>
  <r>
    <x v="136"/>
    <n v="20"/>
    <s v="RL"/>
    <s v="NA"/>
    <n v="10355"/>
    <s v="Pave"/>
    <s v="NA"/>
    <x v="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2"/>
    <x v="1"/>
    <s v="WD"/>
    <s v="Normal"/>
    <n v="143000"/>
    <x v="0"/>
    <s v="-"/>
    <s v="Pre 2008"/>
    <x v="1"/>
  </r>
  <r>
    <x v="137"/>
    <n v="90"/>
    <s v="RL"/>
    <n v="82"/>
    <n v="11070"/>
    <s v="Pave"/>
    <s v="NA"/>
    <x v="0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2"/>
    <x v="2"/>
    <s v="WD"/>
    <s v="Family"/>
    <n v="171000"/>
    <x v="0"/>
    <s v="Remodeled"/>
    <s v="Pre 2008"/>
    <x v="2"/>
  </r>
  <r>
    <x v="138"/>
    <n v="60"/>
    <s v="RL"/>
    <n v="73"/>
    <n v="9066"/>
    <s v="Pave"/>
    <s v="NA"/>
    <x v="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x v="0"/>
    <s v="WD"/>
    <s v="Normal"/>
    <n v="230000"/>
    <x v="0"/>
    <s v="Remodeled"/>
    <s v="Post 2008"/>
    <x v="0"/>
  </r>
  <r>
    <x v="139"/>
    <n v="60"/>
    <s v="RL"/>
    <n v="65"/>
    <n v="15426"/>
    <s v="Pave"/>
    <s v="NA"/>
    <x v="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2"/>
    <x v="3"/>
    <s v="WD"/>
    <s v="Normal"/>
    <n v="231500"/>
    <x v="0"/>
    <s v="-"/>
    <s v="Post 2008"/>
    <x v="3"/>
  </r>
  <r>
    <x v="140"/>
    <n v="20"/>
    <s v="RL"/>
    <n v="70"/>
    <n v="10500"/>
    <s v="Pave"/>
    <s v="NA"/>
    <x v="0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x v="4"/>
    <s v="ConLI"/>
    <s v="Normal"/>
    <n v="115000"/>
    <x v="0"/>
    <s v="-"/>
    <s v="Post 2008"/>
    <x v="4"/>
  </r>
  <r>
    <x v="141"/>
    <n v="20"/>
    <s v="RL"/>
    <n v="78"/>
    <n v="11645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0"/>
    <x v="2"/>
    <s v="WD"/>
    <s v="Normal"/>
    <n v="260000"/>
    <x v="0"/>
    <s v="-"/>
    <s v="Pre 2008"/>
    <x v="2"/>
  </r>
  <r>
    <x v="142"/>
    <n v="50"/>
    <s v="RL"/>
    <n v="71"/>
    <n v="8520"/>
    <s v="Pave"/>
    <s v="NA"/>
    <x v="0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1"/>
    <x v="4"/>
    <s v="WD"/>
    <s v="Normal"/>
    <n v="166000"/>
    <x v="0"/>
    <s v="-"/>
    <s v="Post 2008"/>
    <x v="4"/>
  </r>
  <r>
    <x v="143"/>
    <n v="20"/>
    <s v="RL"/>
    <n v="78"/>
    <n v="10335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1"/>
    <x v="3"/>
    <s v="WD"/>
    <s v="Normal"/>
    <n v="204000"/>
    <x v="0"/>
    <s v="-"/>
    <s v="Post 2008"/>
    <x v="3"/>
  </r>
  <r>
    <x v="144"/>
    <n v="90"/>
    <s v="RM"/>
    <n v="70"/>
    <n v="9100"/>
    <s v="Pave"/>
    <s v="NA"/>
    <x v="0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3"/>
    <x v="2"/>
    <s v="ConLI"/>
    <s v="Abnorml"/>
    <n v="125000"/>
    <x v="0"/>
    <s v="-"/>
    <s v="Pre 2008"/>
    <x v="2"/>
  </r>
  <r>
    <x v="145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2"/>
    <s v="WD"/>
    <s v="Normal"/>
    <n v="130000"/>
    <x v="0"/>
    <s v="Remodeled"/>
    <s v="Pre 2008"/>
    <x v="2"/>
  </r>
  <r>
    <x v="146"/>
    <n v="30"/>
    <s v="RM"/>
    <n v="51"/>
    <n v="6120"/>
    <s v="Pave"/>
    <s v="NA"/>
    <x v="0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3"/>
    <x v="3"/>
    <s v="WD"/>
    <s v="Normal"/>
    <n v="105000"/>
    <x v="1"/>
    <s v="Remodeled"/>
    <s v="Post 2008"/>
    <x v="3"/>
  </r>
  <r>
    <x v="147"/>
    <n v="60"/>
    <s v="RL"/>
    <s v="NA"/>
    <n v="9505"/>
    <s v="Pave"/>
    <s v="NA"/>
    <x v="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x v="4"/>
    <s v="WD"/>
    <s v="Normal"/>
    <n v="222500"/>
    <x v="0"/>
    <s v="-"/>
    <s v="Post 2008"/>
    <x v="4"/>
  </r>
  <r>
    <x v="148"/>
    <n v="20"/>
    <s v="RL"/>
    <n v="63"/>
    <n v="7500"/>
    <s v="Pave"/>
    <s v="NA"/>
    <x v="0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x v="0"/>
    <s v="WD"/>
    <s v="Normal"/>
    <n v="141000"/>
    <x v="0"/>
    <s v="Remodeled"/>
    <s v="Post 2008"/>
    <x v="0"/>
  </r>
  <r>
    <x v="149"/>
    <n v="50"/>
    <s v="RM"/>
    <s v="NA"/>
    <n v="6240"/>
    <s v="Pave"/>
    <s v="NA"/>
    <x v="0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1"/>
    <x v="2"/>
    <s v="WD"/>
    <s v="Normal"/>
    <n v="115000"/>
    <x v="1"/>
    <s v="Remodeled"/>
    <s v="Pre 2008"/>
    <x v="2"/>
  </r>
  <r>
    <x v="150"/>
    <n v="20"/>
    <s v="RL"/>
    <n v="120"/>
    <n v="10356"/>
    <s v="Pave"/>
    <s v="NA"/>
    <x v="0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0"/>
    <x v="1"/>
    <s v="WD"/>
    <s v="Normal"/>
    <n v="122000"/>
    <x v="0"/>
    <s v="-"/>
    <s v="Pre 2008"/>
    <x v="1"/>
  </r>
  <r>
    <x v="151"/>
    <n v="20"/>
    <s v="RL"/>
    <n v="107"/>
    <n v="13891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0"/>
    <x v="0"/>
    <s v="New"/>
    <s v="Partial"/>
    <n v="372402"/>
    <x v="0"/>
    <s v="Remodeled"/>
    <s v="Post 2008"/>
    <x v="0"/>
  </r>
  <r>
    <x v="152"/>
    <n v="60"/>
    <s v="RL"/>
    <s v="NA"/>
    <n v="14803"/>
    <s v="Pave"/>
    <s v="NA"/>
    <x v="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"/>
    <x v="2"/>
    <s v="WD"/>
    <s v="Normal"/>
    <n v="190000"/>
    <x v="0"/>
    <s v="-"/>
    <s v="Pre 2008"/>
    <x v="2"/>
  </r>
  <r>
    <x v="153"/>
    <n v="20"/>
    <s v="RL"/>
    <s v="NA"/>
    <n v="13500"/>
    <s v="Pave"/>
    <s v="NA"/>
    <x v="0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0"/>
    <x v="0"/>
    <s v="WD"/>
    <s v="Normal"/>
    <n v="235000"/>
    <x v="0"/>
    <s v="Remodeled"/>
    <s v="Post 2008"/>
    <x v="0"/>
  </r>
  <r>
    <x v="154"/>
    <n v="30"/>
    <s v="RM"/>
    <n v="84"/>
    <n v="11340"/>
    <s v="Pave"/>
    <s v="NA"/>
    <x v="0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0"/>
    <x v="2"/>
    <s v="WD"/>
    <s v="Family"/>
    <n v="125000"/>
    <x v="1"/>
    <s v="Remodeled"/>
    <s v="Pre 2008"/>
    <x v="2"/>
  </r>
  <r>
    <x v="155"/>
    <n v="50"/>
    <s v="RL"/>
    <n v="60"/>
    <n v="9600"/>
    <s v="Pave"/>
    <s v="NA"/>
    <x v="0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1"/>
    <x v="0"/>
    <s v="WD"/>
    <s v="Normal"/>
    <n v="79000"/>
    <x v="1"/>
    <s v="Remodeled"/>
    <s v="Post 2008"/>
    <x v="0"/>
  </r>
  <r>
    <x v="156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109500"/>
    <x v="0"/>
    <s v="-"/>
    <s v="Pre 2008"/>
    <x v="2"/>
  </r>
  <r>
    <x v="157"/>
    <n v="60"/>
    <s v="RL"/>
    <n v="92"/>
    <n v="12003"/>
    <s v="Pave"/>
    <s v="NA"/>
    <x v="0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x v="4"/>
    <s v="New"/>
    <s v="Partial"/>
    <n v="269500"/>
    <x v="0"/>
    <s v="Remodeled"/>
    <s v="Post 2008"/>
    <x v="4"/>
  </r>
  <r>
    <x v="158"/>
    <n v="60"/>
    <s v="FV"/>
    <n v="100"/>
    <n v="12552"/>
    <s v="Pave"/>
    <s v="NA"/>
    <x v="0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x v="4"/>
    <s v="WD"/>
    <s v="Normal"/>
    <n v="254900"/>
    <x v="0"/>
    <s v="Remodeled"/>
    <s v="Post 2008"/>
    <x v="4"/>
  </r>
  <r>
    <x v="159"/>
    <n v="60"/>
    <s v="RL"/>
    <n v="134"/>
    <n v="19378"/>
    <s v="Pave"/>
    <s v="NA"/>
    <x v="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0"/>
    <x v="2"/>
    <s v="New"/>
    <s v="Partial"/>
    <n v="320000"/>
    <x v="0"/>
    <s v="Remodeled"/>
    <s v="Pre 2008"/>
    <x v="2"/>
  </r>
  <r>
    <x v="160"/>
    <n v="20"/>
    <s v="RL"/>
    <s v="NA"/>
    <n v="11120"/>
    <s v="Pave"/>
    <s v="NA"/>
    <x v="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1"/>
    <x v="0"/>
    <s v="WD"/>
    <s v="Normal"/>
    <n v="162500"/>
    <x v="0"/>
    <s v="-"/>
    <s v="Post 2008"/>
    <x v="0"/>
  </r>
  <r>
    <x v="161"/>
    <n v="60"/>
    <s v="RL"/>
    <n v="110"/>
    <n v="13688"/>
    <s v="Pave"/>
    <s v="NA"/>
    <x v="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0"/>
    <x v="0"/>
    <s v="WD"/>
    <s v="Normal"/>
    <n v="412500"/>
    <x v="0"/>
    <s v="Remodeled"/>
    <s v="Post 2008"/>
    <x v="0"/>
  </r>
  <r>
    <x v="162"/>
    <n v="20"/>
    <s v="RL"/>
    <n v="95"/>
    <n v="12182"/>
    <s v="Pave"/>
    <s v="NA"/>
    <x v="0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x v="4"/>
    <s v="New"/>
    <s v="Partial"/>
    <n v="220000"/>
    <x v="0"/>
    <s v="-"/>
    <s v="Post 2008"/>
    <x v="4"/>
  </r>
  <r>
    <x v="163"/>
    <n v="45"/>
    <s v="RL"/>
    <n v="55"/>
    <n v="5500"/>
    <s v="Pave"/>
    <s v="NA"/>
    <x v="0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1"/>
    <x v="1"/>
    <s v="WD"/>
    <s v="Normal"/>
    <n v="103200"/>
    <x v="0"/>
    <s v="-"/>
    <s v="Pre 2008"/>
    <x v="1"/>
  </r>
  <r>
    <x v="164"/>
    <n v="40"/>
    <s v="RM"/>
    <n v="40"/>
    <n v="5400"/>
    <s v="Pave"/>
    <s v="Pave"/>
    <x v="0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3"/>
    <x v="1"/>
    <s v="WD"/>
    <s v="Normal"/>
    <n v="152000"/>
    <x v="1"/>
    <s v="Remodeled"/>
    <s v="Pre 2008"/>
    <x v="1"/>
  </r>
  <r>
    <x v="165"/>
    <n v="190"/>
    <s v="RL"/>
    <n v="62"/>
    <n v="10106"/>
    <s v="Pave"/>
    <s v="NA"/>
    <x v="0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x v="0"/>
    <s v="WD"/>
    <s v="Normal"/>
    <n v="127500"/>
    <x v="1"/>
    <s v="Remodeled"/>
    <s v="Post 2008"/>
    <x v="0"/>
  </r>
  <r>
    <x v="166"/>
    <n v="20"/>
    <s v="RL"/>
    <s v="NA"/>
    <n v="10708"/>
    <s v="Pave"/>
    <s v="NA"/>
    <x v="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3"/>
    <x v="3"/>
    <s v="COD"/>
    <s v="Normal"/>
    <n v="190000"/>
    <x v="0"/>
    <s v="Remodeled"/>
    <s v="Post 2008"/>
    <x v="3"/>
  </r>
  <r>
    <x v="167"/>
    <n v="60"/>
    <s v="RL"/>
    <n v="86"/>
    <n v="10562"/>
    <s v="Pave"/>
    <s v="NA"/>
    <x v="0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3"/>
    <x v="1"/>
    <s v="New"/>
    <s v="Partial"/>
    <n v="325624"/>
    <x v="0"/>
    <s v="-"/>
    <s v="Pre 2008"/>
    <x v="1"/>
  </r>
  <r>
    <x v="168"/>
    <n v="60"/>
    <s v="RL"/>
    <n v="62"/>
    <n v="8244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x v="1"/>
    <s v="WD"/>
    <s v="Normal"/>
    <n v="183500"/>
    <x v="0"/>
    <s v="-"/>
    <s v="Pre 2008"/>
    <x v="1"/>
  </r>
  <r>
    <x v="169"/>
    <n v="20"/>
    <s v="RL"/>
    <s v="NA"/>
    <n v="16669"/>
    <s v="Pave"/>
    <s v="NA"/>
    <x v="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0"/>
    <x v="2"/>
    <s v="WD"/>
    <s v="Normal"/>
    <n v="228000"/>
    <x v="0"/>
    <s v="-"/>
    <s v="Pre 2008"/>
    <x v="2"/>
  </r>
  <r>
    <x v="170"/>
    <n v="50"/>
    <s v="RM"/>
    <s v="NA"/>
    <n v="12358"/>
    <s v="Pave"/>
    <s v="NA"/>
    <x v="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x v="1"/>
    <s v="WD"/>
    <s v="Normal"/>
    <n v="128500"/>
    <x v="1"/>
    <s v="Remodeled"/>
    <s v="Pre 2008"/>
    <x v="1"/>
  </r>
  <r>
    <x v="171"/>
    <n v="20"/>
    <s v="RL"/>
    <n v="141"/>
    <n v="31770"/>
    <s v="Pave"/>
    <s v="NA"/>
    <x v="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x v="4"/>
    <s v="WD"/>
    <s v="Normal"/>
    <n v="215000"/>
    <x v="0"/>
    <s v="-"/>
    <s v="Post 2008"/>
    <x v="4"/>
  </r>
  <r>
    <x v="172"/>
    <n v="160"/>
    <s v="RL"/>
    <n v="44"/>
    <n v="5306"/>
    <s v="Pave"/>
    <s v="NA"/>
    <x v="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"/>
    <x v="2"/>
    <s v="WD"/>
    <s v="Normal"/>
    <n v="239000"/>
    <x v="0"/>
    <s v="-"/>
    <s v="Pre 2008"/>
    <x v="2"/>
  </r>
  <r>
    <x v="173"/>
    <n v="20"/>
    <s v="RL"/>
    <n v="80"/>
    <n v="10197"/>
    <s v="Pave"/>
    <s v="NA"/>
    <x v="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1"/>
    <x v="0"/>
    <s v="COD"/>
    <s v="Normal"/>
    <n v="163000"/>
    <x v="0"/>
    <s v="-"/>
    <s v="Post 2008"/>
    <x v="0"/>
  </r>
  <r>
    <x v="174"/>
    <n v="20"/>
    <s v="RL"/>
    <n v="47"/>
    <n v="12416"/>
    <s v="Pave"/>
    <s v="NA"/>
    <x v="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3"/>
    <x v="0"/>
    <s v="WD"/>
    <s v="Normal"/>
    <n v="184000"/>
    <x v="0"/>
    <s v="-"/>
    <s v="Post 2008"/>
    <x v="0"/>
  </r>
  <r>
    <x v="175"/>
    <n v="20"/>
    <s v="RL"/>
    <n v="84"/>
    <n v="12615"/>
    <s v="Pave"/>
    <s v="NA"/>
    <x v="0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"/>
    <x v="1"/>
    <s v="WD"/>
    <s v="Normal"/>
    <n v="243000"/>
    <x v="0"/>
    <s v="Remodeled"/>
    <s v="Pre 2008"/>
    <x v="1"/>
  </r>
  <r>
    <x v="176"/>
    <n v="60"/>
    <s v="RL"/>
    <n v="97"/>
    <n v="10029"/>
    <s v="Pave"/>
    <s v="NA"/>
    <x v="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x v="1"/>
    <s v="WD"/>
    <s v="Normal"/>
    <n v="211000"/>
    <x v="0"/>
    <s v="Remodeled"/>
    <s v="Pre 2008"/>
    <x v="1"/>
  </r>
  <r>
    <x v="177"/>
    <n v="50"/>
    <s v="RL"/>
    <s v="NA"/>
    <n v="13650"/>
    <s v="Pave"/>
    <s v="NA"/>
    <x v="0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172500"/>
    <x v="0"/>
    <s v="-"/>
    <s v="Pre 2008"/>
    <x v="2"/>
  </r>
  <r>
    <x v="178"/>
    <n v="20"/>
    <s v="RL"/>
    <n v="63"/>
    <n v="17423"/>
    <s v="Pave"/>
    <s v="NA"/>
    <x v="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2"/>
    <x v="3"/>
    <s v="New"/>
    <s v="Partial"/>
    <n v="501837"/>
    <x v="0"/>
    <s v="Remodeled"/>
    <s v="Post 2008"/>
    <x v="3"/>
  </r>
  <r>
    <x v="179"/>
    <n v="30"/>
    <s v="RM"/>
    <n v="60"/>
    <n v="8520"/>
    <s v="Pave"/>
    <s v="NA"/>
    <x v="0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2"/>
    <x v="1"/>
    <s v="WD"/>
    <s v="Normal"/>
    <n v="100000"/>
    <x v="1"/>
    <s v="Remodeled"/>
    <s v="Pre 2008"/>
    <x v="1"/>
  </r>
  <r>
    <x v="180"/>
    <n v="160"/>
    <s v="FV"/>
    <s v="NA"/>
    <n v="2117"/>
    <s v="Pave"/>
    <s v="NA"/>
    <x v="0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"/>
    <x v="1"/>
    <s v="WD"/>
    <s v="Normal"/>
    <n v="177000"/>
    <x v="0"/>
    <s v="-"/>
    <s v="Pre 2008"/>
    <x v="1"/>
  </r>
  <r>
    <x v="181"/>
    <n v="70"/>
    <s v="RL"/>
    <n v="54"/>
    <n v="7588"/>
    <s v="Pave"/>
    <s v="NA"/>
    <x v="0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2"/>
    <x v="2"/>
    <s v="WD"/>
    <s v="Normal"/>
    <n v="200100"/>
    <x v="1"/>
    <s v="Remodeled"/>
    <s v="Pre 2008"/>
    <x v="2"/>
  </r>
  <r>
    <x v="182"/>
    <n v="20"/>
    <s v="RL"/>
    <n v="60"/>
    <n v="9060"/>
    <s v="Pave"/>
    <s v="NA"/>
    <x v="0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"/>
    <x v="1"/>
    <s v="WD"/>
    <s v="Normal"/>
    <n v="120000"/>
    <x v="0"/>
    <s v="Remodeled"/>
    <s v="Pre 2008"/>
    <x v="1"/>
  </r>
  <r>
    <x v="183"/>
    <n v="50"/>
    <s v="RM"/>
    <n v="63"/>
    <n v="11426"/>
    <s v="Pave"/>
    <s v="NA"/>
    <x v="0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1"/>
    <x v="0"/>
    <s v="WD"/>
    <s v="Normal"/>
    <n v="200000"/>
    <x v="0"/>
    <s v="-"/>
    <s v="Post 2008"/>
    <x v="0"/>
  </r>
  <r>
    <x v="184"/>
    <n v="50"/>
    <s v="RL"/>
    <n v="92"/>
    <n v="7438"/>
    <s v="Pave"/>
    <s v="NA"/>
    <x v="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"/>
    <x v="2"/>
    <s v="WD"/>
    <s v="Normal"/>
    <n v="127000"/>
    <x v="1"/>
    <s v="Remodeled"/>
    <s v="Pre 2008"/>
    <x v="2"/>
  </r>
  <r>
    <x v="185"/>
    <n v="75"/>
    <s v="RM"/>
    <n v="90"/>
    <n v="22950"/>
    <s v="Pave"/>
    <s v="NA"/>
    <x v="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"/>
    <x v="2"/>
    <s v="WD"/>
    <s v="Normal"/>
    <n v="475000"/>
    <x v="1"/>
    <s v="Remodeled"/>
    <s v="Pre 2008"/>
    <x v="2"/>
  </r>
  <r>
    <x v="186"/>
    <n v="80"/>
    <s v="RL"/>
    <s v="NA"/>
    <n v="9947"/>
    <s v="Pave"/>
    <s v="NA"/>
    <x v="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1"/>
    <x v="3"/>
    <s v="WD"/>
    <s v="Normal"/>
    <n v="173000"/>
    <x v="0"/>
    <s v="Remodeled"/>
    <s v="Post 2008"/>
    <x v="3"/>
  </r>
  <r>
    <x v="187"/>
    <n v="50"/>
    <s v="RL"/>
    <n v="60"/>
    <n v="10410"/>
    <s v="Pave"/>
    <s v="NA"/>
    <x v="0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2"/>
    <x v="3"/>
    <s v="WD"/>
    <s v="Normal"/>
    <n v="135000"/>
    <x v="1"/>
    <s v="Remodeled"/>
    <s v="Post 2008"/>
    <x v="3"/>
  </r>
  <r>
    <x v="188"/>
    <n v="90"/>
    <s v="RL"/>
    <n v="64"/>
    <n v="7018"/>
    <s v="Pave"/>
    <s v="NA"/>
    <x v="0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1"/>
    <x v="3"/>
    <s v="WD"/>
    <s v="Alloca"/>
    <n v="153337"/>
    <x v="0"/>
    <s v="-"/>
    <s v="Post 2008"/>
    <x v="3"/>
  </r>
  <r>
    <x v="189"/>
    <n v="120"/>
    <s v="RL"/>
    <n v="41"/>
    <n v="4923"/>
    <s v="Pave"/>
    <s v="NA"/>
    <x v="0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2"/>
    <x v="0"/>
    <s v="WD"/>
    <s v="Normal"/>
    <n v="286000"/>
    <x v="0"/>
    <s v="Remodeled"/>
    <s v="Post 2008"/>
    <x v="0"/>
  </r>
  <r>
    <x v="190"/>
    <n v="70"/>
    <s v="RL"/>
    <n v="70"/>
    <n v="10570"/>
    <s v="Pave"/>
    <s v="NA"/>
    <x v="0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3"/>
    <x v="1"/>
    <s v="WD"/>
    <s v="Normal"/>
    <n v="315000"/>
    <x v="1"/>
    <s v="Remodeled"/>
    <s v="Pre 2008"/>
    <x v="1"/>
  </r>
  <r>
    <x v="191"/>
    <n v="60"/>
    <s v="RL"/>
    <s v="NA"/>
    <n v="7472"/>
    <s v="Pave"/>
    <s v="NA"/>
    <x v="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"/>
    <x v="1"/>
    <s v="WD"/>
    <s v="Normal"/>
    <n v="184000"/>
    <x v="0"/>
    <s v="Remodeled"/>
    <s v="Pre 2008"/>
    <x v="1"/>
  </r>
  <r>
    <x v="192"/>
    <n v="20"/>
    <s v="RL"/>
    <n v="68"/>
    <n v="9017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x v="3"/>
    <s v="WD"/>
    <s v="Normal"/>
    <n v="192000"/>
    <x v="0"/>
    <s v="-"/>
    <s v="Post 2008"/>
    <x v="3"/>
  </r>
  <r>
    <x v="193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x v="2"/>
    <s v="WD"/>
    <s v="Normal"/>
    <n v="130000"/>
    <x v="0"/>
    <s v="-"/>
    <s v="Pre 2008"/>
    <x v="2"/>
  </r>
  <r>
    <x v="194"/>
    <n v="20"/>
    <s v="RL"/>
    <n v="60"/>
    <n v="7180"/>
    <s v="Pave"/>
    <s v="NA"/>
    <x v="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127000"/>
    <x v="0"/>
    <s v="-"/>
    <s v="Post 2008"/>
    <x v="0"/>
  </r>
  <r>
    <x v="195"/>
    <n v="160"/>
    <s v="RL"/>
    <n v="24"/>
    <n v="2280"/>
    <s v="Pave"/>
    <s v="NA"/>
    <x v="0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2"/>
    <x v="3"/>
    <s v="WD"/>
    <s v="Normal"/>
    <n v="148500"/>
    <x v="0"/>
    <s v="-"/>
    <s v="Post 2008"/>
    <x v="3"/>
  </r>
  <r>
    <x v="196"/>
    <n v="20"/>
    <s v="RL"/>
    <n v="79"/>
    <n v="9416"/>
    <s v="Pave"/>
    <s v="NA"/>
    <x v="0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x v="1"/>
    <s v="New"/>
    <s v="Partial"/>
    <n v="311872"/>
    <x v="0"/>
    <s v="-"/>
    <s v="Pre 2008"/>
    <x v="1"/>
  </r>
  <r>
    <x v="197"/>
    <n v="75"/>
    <s v="RL"/>
    <n v="174"/>
    <n v="25419"/>
    <s v="Pave"/>
    <s v="NA"/>
    <x v="0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0"/>
    <x v="2"/>
    <s v="WD"/>
    <s v="Abnorml"/>
    <n v="235000"/>
    <x v="1"/>
    <s v="Remodeled"/>
    <s v="Pre 2008"/>
    <x v="2"/>
  </r>
  <r>
    <x v="198"/>
    <n v="75"/>
    <s v="RM"/>
    <n v="92"/>
    <n v="5520"/>
    <s v="Pave"/>
    <s v="NA"/>
    <x v="0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2"/>
    <x v="3"/>
    <s v="WD"/>
    <s v="Abnorml"/>
    <n v="104000"/>
    <x v="1"/>
    <s v="Remodeled"/>
    <s v="Post 2008"/>
    <x v="3"/>
  </r>
  <r>
    <x v="199"/>
    <n v="20"/>
    <s v="RL"/>
    <n v="76"/>
    <n v="9591"/>
    <s v="Pave"/>
    <s v="NA"/>
    <x v="0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0"/>
    <x v="3"/>
    <s v="WD"/>
    <s v="Normal"/>
    <n v="274900"/>
    <x v="0"/>
    <s v="Remodeled"/>
    <s v="Post 2008"/>
    <x v="3"/>
  </r>
  <r>
    <x v="200"/>
    <n v="20"/>
    <s v="RM"/>
    <n v="80"/>
    <n v="8546"/>
    <s v="Pave"/>
    <s v="NA"/>
    <x v="0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0"/>
    <x v="4"/>
    <s v="WD"/>
    <s v="Normal"/>
    <n v="140000"/>
    <x v="0"/>
    <s v="Remodeled"/>
    <s v="Post 2008"/>
    <x v="4"/>
  </r>
  <r>
    <x v="201"/>
    <n v="20"/>
    <s v="RL"/>
    <n v="75"/>
    <n v="10125"/>
    <s v="Pave"/>
    <s v="NA"/>
    <x v="0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x v="0"/>
    <s v="WD"/>
    <s v="Normal"/>
    <n v="171500"/>
    <x v="0"/>
    <s v="-"/>
    <s v="Post 2008"/>
    <x v="0"/>
  </r>
  <r>
    <x v="202"/>
    <n v="50"/>
    <s v="RL"/>
    <n v="50"/>
    <n v="7000"/>
    <s v="Pave"/>
    <s v="NA"/>
    <x v="0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x v="2"/>
    <s v="COD"/>
    <s v="Normal"/>
    <n v="112000"/>
    <x v="1"/>
    <s v="Remodeled"/>
    <s v="Pre 2008"/>
    <x v="2"/>
  </r>
  <r>
    <x v="203"/>
    <n v="120"/>
    <s v="RM"/>
    <s v="NA"/>
    <n v="4438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0"/>
    <x v="0"/>
    <s v="WD"/>
    <s v="Normal"/>
    <n v="149000"/>
    <x v="0"/>
    <s v="-"/>
    <s v="Post 2008"/>
    <x v="0"/>
  </r>
  <r>
    <x v="204"/>
    <n v="50"/>
    <s v="RM"/>
    <n v="50"/>
    <n v="3500"/>
    <s v="Pave"/>
    <s v="Grvl"/>
    <x v="0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1"/>
    <x v="3"/>
    <s v="WD"/>
    <s v="Normal"/>
    <n v="110000"/>
    <x v="0"/>
    <s v="Remodeled"/>
    <s v="Post 2008"/>
    <x v="3"/>
  </r>
  <r>
    <x v="205"/>
    <n v="20"/>
    <s v="RL"/>
    <n v="99"/>
    <n v="11851"/>
    <s v="Pave"/>
    <s v="NA"/>
    <x v="0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x v="3"/>
    <s v="WD"/>
    <s v="Normal"/>
    <n v="180500"/>
    <x v="0"/>
    <s v="-"/>
    <s v="Post 2008"/>
    <x v="3"/>
  </r>
  <r>
    <x v="206"/>
    <n v="20"/>
    <s v="RL"/>
    <n v="40"/>
    <n v="13673"/>
    <s v="Pave"/>
    <s v="NA"/>
    <x v="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0"/>
    <x v="1"/>
    <s v="WD"/>
    <s v="Normal"/>
    <n v="143900"/>
    <x v="0"/>
    <s v="-"/>
    <s v="Pre 2008"/>
    <x v="1"/>
  </r>
  <r>
    <x v="207"/>
    <n v="20"/>
    <s v="RL"/>
    <s v="NA"/>
    <n v="12493"/>
    <s v="Pave"/>
    <s v="NA"/>
    <x v="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1"/>
    <x v="0"/>
    <s v="WD"/>
    <s v="Normal"/>
    <n v="141000"/>
    <x v="0"/>
    <s v="-"/>
    <s v="Post 2008"/>
    <x v="0"/>
  </r>
  <r>
    <x v="208"/>
    <n v="60"/>
    <s v="RL"/>
    <s v="NA"/>
    <n v="14364"/>
    <s v="Pave"/>
    <s v="NA"/>
    <x v="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1"/>
    <x v="1"/>
    <s v="WD"/>
    <s v="Normal"/>
    <n v="277000"/>
    <x v="0"/>
    <s v="Remodeled"/>
    <s v="Pre 2008"/>
    <x v="1"/>
  </r>
  <r>
    <x v="209"/>
    <n v="20"/>
    <s v="RL"/>
    <n v="75"/>
    <n v="8250"/>
    <s v="Pave"/>
    <s v="NA"/>
    <x v="0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2"/>
    <x v="0"/>
    <s v="WD"/>
    <s v="Normal"/>
    <n v="145000"/>
    <x v="0"/>
    <s v="-"/>
    <s v="Post 2008"/>
    <x v="0"/>
  </r>
  <r>
    <x v="210"/>
    <n v="30"/>
    <s v="RL"/>
    <n v="67"/>
    <n v="5604"/>
    <s v="Pave"/>
    <s v="NA"/>
    <x v="0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1"/>
    <x v="0"/>
    <s v="WD"/>
    <s v="Normal"/>
    <n v="98000"/>
    <x v="1"/>
    <s v="Remodeled"/>
    <s v="Post 2008"/>
    <x v="0"/>
  </r>
  <r>
    <x v="211"/>
    <n v="20"/>
    <s v="RL"/>
    <n v="83"/>
    <n v="10420"/>
    <s v="Pave"/>
    <s v="NA"/>
    <x v="0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0"/>
    <x v="4"/>
    <s v="WD"/>
    <s v="Normal"/>
    <n v="186000"/>
    <x v="0"/>
    <s v="-"/>
    <s v="Post 2008"/>
    <x v="4"/>
  </r>
  <r>
    <x v="212"/>
    <n v="60"/>
    <s v="FV"/>
    <n v="72"/>
    <n v="8640"/>
    <s v="Pave"/>
    <s v="NA"/>
    <x v="0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2"/>
    <x v="3"/>
    <s v="New"/>
    <s v="Partial"/>
    <n v="252678"/>
    <x v="0"/>
    <s v="-"/>
    <s v="Post 2008"/>
    <x v="3"/>
  </r>
  <r>
    <x v="213"/>
    <n v="20"/>
    <s v="RL"/>
    <n v="43"/>
    <n v="13568"/>
    <s v="Pave"/>
    <s v="NA"/>
    <x v="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2"/>
    <x v="2"/>
    <s v="WD"/>
    <s v="Normal"/>
    <n v="156000"/>
    <x v="0"/>
    <s v="-"/>
    <s v="Pre 2008"/>
    <x v="2"/>
  </r>
  <r>
    <x v="214"/>
    <n v="60"/>
    <s v="RL"/>
    <s v="NA"/>
    <n v="10900"/>
    <s v="Pave"/>
    <s v="NA"/>
    <x v="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0"/>
    <x v="4"/>
    <s v="WD"/>
    <s v="Normal"/>
    <n v="161750"/>
    <x v="0"/>
    <s v="-"/>
    <s v="Post 2008"/>
    <x v="4"/>
  </r>
  <r>
    <x v="215"/>
    <n v="20"/>
    <s v="RL"/>
    <n v="72"/>
    <n v="10011"/>
    <s v="Pave"/>
    <s v="NA"/>
    <x v="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x v="2"/>
    <s v="WD"/>
    <s v="Normal"/>
    <n v="134450"/>
    <x v="0"/>
    <s v="Remodeled"/>
    <s v="Pre 2008"/>
    <x v="2"/>
  </r>
  <r>
    <x v="216"/>
    <n v="20"/>
    <s v="RL"/>
    <n v="65"/>
    <n v="845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1"/>
    <x v="0"/>
    <s v="WD"/>
    <s v="Normal"/>
    <n v="210000"/>
    <x v="0"/>
    <s v="-"/>
    <s v="Post 2008"/>
    <x v="0"/>
  </r>
  <r>
    <x v="217"/>
    <n v="70"/>
    <s v="RM"/>
    <n v="57"/>
    <n v="9906"/>
    <s v="Pave"/>
    <s v="Grvl"/>
    <x v="0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x v="2"/>
    <s v="WD"/>
    <s v="Family"/>
    <n v="107000"/>
    <x v="1"/>
    <s v="Remodeled"/>
    <s v="Pre 2008"/>
    <x v="2"/>
  </r>
  <r>
    <x v="218"/>
    <n v="50"/>
    <s v="RL"/>
    <s v="NA"/>
    <n v="15660"/>
    <s v="Pave"/>
    <s v="NA"/>
    <x v="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x v="0"/>
    <s v="WD"/>
    <s v="Normal"/>
    <n v="311500"/>
    <x v="1"/>
    <s v="Remodeled"/>
    <s v="Post 2008"/>
    <x v="0"/>
  </r>
  <r>
    <x v="219"/>
    <n v="120"/>
    <s v="RL"/>
    <n v="43"/>
    <n v="3010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0"/>
    <x v="2"/>
    <s v="New"/>
    <s v="Partial"/>
    <n v="167240"/>
    <x v="0"/>
    <s v="Remodeled"/>
    <s v="Pre 2008"/>
    <x v="2"/>
  </r>
  <r>
    <x v="220"/>
    <n v="20"/>
    <s v="RL"/>
    <n v="73"/>
    <n v="8990"/>
    <s v="Pave"/>
    <s v="NA"/>
    <x v="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1"/>
    <x v="2"/>
    <s v="New"/>
    <s v="Partial"/>
    <n v="204900"/>
    <x v="0"/>
    <s v="-"/>
    <s v="Pre 2008"/>
    <x v="2"/>
  </r>
  <r>
    <x v="221"/>
    <n v="60"/>
    <s v="RL"/>
    <s v="NA"/>
    <n v="8068"/>
    <s v="Pave"/>
    <s v="NA"/>
    <x v="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x v="3"/>
    <s v="ConLI"/>
    <s v="Normal"/>
    <n v="200000"/>
    <x v="0"/>
    <s v="-"/>
    <s v="Post 2008"/>
    <x v="3"/>
  </r>
  <r>
    <x v="222"/>
    <n v="60"/>
    <s v="RL"/>
    <n v="85"/>
    <n v="11475"/>
    <s v="Pave"/>
    <s v="NA"/>
    <x v="0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x v="2"/>
    <s v="WD"/>
    <s v="Normal"/>
    <n v="179900"/>
    <x v="0"/>
    <s v="-"/>
    <s v="Pre 2008"/>
    <x v="2"/>
  </r>
  <r>
    <x v="223"/>
    <n v="20"/>
    <s v="RL"/>
    <n v="70"/>
    <n v="10500"/>
    <s v="Pave"/>
    <s v="NA"/>
    <x v="0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0"/>
    <x v="3"/>
    <s v="WD"/>
    <s v="Abnorml"/>
    <n v="97000"/>
    <x v="0"/>
    <s v="-"/>
    <s v="Post 2008"/>
    <x v="3"/>
  </r>
  <r>
    <x v="224"/>
    <n v="20"/>
    <s v="RL"/>
    <n v="103"/>
    <n v="13472"/>
    <s v="Pave"/>
    <s v="NA"/>
    <x v="0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1"/>
    <x v="3"/>
    <s v="WD"/>
    <s v="Normal"/>
    <n v="386250"/>
    <x v="0"/>
    <s v="-"/>
    <s v="Post 2008"/>
    <x v="3"/>
  </r>
  <r>
    <x v="225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x v="3"/>
    <s v="COD"/>
    <s v="Abnorml"/>
    <n v="112000"/>
    <x v="0"/>
    <s v="-"/>
    <s v="Post 2008"/>
    <x v="3"/>
  </r>
  <r>
    <x v="226"/>
    <n v="60"/>
    <s v="RL"/>
    <n v="82"/>
    <n v="9950"/>
    <s v="Pave"/>
    <s v="NA"/>
    <x v="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"/>
    <x v="1"/>
    <s v="WD"/>
    <s v="Abnorml"/>
    <n v="290000"/>
    <x v="0"/>
    <s v="-"/>
    <s v="Pre 2008"/>
    <x v="1"/>
  </r>
  <r>
    <x v="227"/>
    <n v="160"/>
    <s v="RM"/>
    <n v="21"/>
    <n v="1869"/>
    <s v="Pave"/>
    <s v="NA"/>
    <x v="0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x v="0"/>
    <s v="WD"/>
    <s v="Normal"/>
    <n v="106000"/>
    <x v="0"/>
    <s v="-"/>
    <s v="Post 2008"/>
    <x v="0"/>
  </r>
  <r>
    <x v="228"/>
    <n v="20"/>
    <s v="RL"/>
    <n v="70"/>
    <n v="8521"/>
    <s v="Pave"/>
    <s v="NA"/>
    <x v="0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x v="4"/>
    <s v="WD"/>
    <s v="Normal"/>
    <n v="125000"/>
    <x v="0"/>
    <s v="-"/>
    <s v="Post 2008"/>
    <x v="4"/>
  </r>
  <r>
    <x v="229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x v="3"/>
    <s v="WD"/>
    <s v="Normal"/>
    <n v="192500"/>
    <x v="0"/>
    <s v="Remodeled"/>
    <s v="Post 2008"/>
    <x v="3"/>
  </r>
  <r>
    <x v="230"/>
    <n v="20"/>
    <s v="RL"/>
    <n v="73"/>
    <n v="8760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1"/>
    <x v="4"/>
    <s v="WD"/>
    <s v="Normal"/>
    <n v="148000"/>
    <x v="0"/>
    <s v="-"/>
    <s v="Post 2008"/>
    <x v="4"/>
  </r>
  <r>
    <x v="231"/>
    <n v="60"/>
    <s v="RL"/>
    <n v="174"/>
    <n v="15138"/>
    <s v="Pave"/>
    <s v="NA"/>
    <x v="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2"/>
    <x v="3"/>
    <s v="WD"/>
    <s v="Normal"/>
    <n v="403000"/>
    <x v="0"/>
    <s v="Remodeled"/>
    <s v="Post 2008"/>
    <x v="3"/>
  </r>
  <r>
    <x v="232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94500"/>
    <x v="0"/>
    <s v="-"/>
    <s v="Pre 2008"/>
    <x v="2"/>
  </r>
  <r>
    <x v="233"/>
    <n v="20"/>
    <s v="RL"/>
    <n v="75"/>
    <n v="10650"/>
    <s v="Pave"/>
    <s v="NA"/>
    <x v="0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x v="4"/>
    <s v="WD"/>
    <s v="Normal"/>
    <n v="128200"/>
    <x v="0"/>
    <s v="-"/>
    <s v="Post 2008"/>
    <x v="4"/>
  </r>
  <r>
    <x v="234"/>
    <n v="60"/>
    <s v="RL"/>
    <s v="NA"/>
    <n v="7851"/>
    <s v="Pave"/>
    <s v="NA"/>
    <x v="0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x v="4"/>
    <s v="WD"/>
    <s v="Normal"/>
    <n v="216500"/>
    <x v="0"/>
    <s v="-"/>
    <s v="Post 2008"/>
    <x v="4"/>
  </r>
  <r>
    <x v="235"/>
    <n v="160"/>
    <s v="RM"/>
    <n v="21"/>
    <n v="1680"/>
    <s v="Pave"/>
    <s v="NA"/>
    <x v="0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2"/>
    <x v="0"/>
    <s v="WD"/>
    <s v="Normal"/>
    <n v="89500"/>
    <x v="0"/>
    <s v="-"/>
    <s v="Post 2008"/>
    <x v="0"/>
  </r>
  <r>
    <x v="236"/>
    <n v="20"/>
    <s v="RL"/>
    <n v="65"/>
    <n v="8773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x v="4"/>
    <s v="WD"/>
    <s v="Normal"/>
    <n v="185500"/>
    <x v="0"/>
    <s v="-"/>
    <s v="Post 2008"/>
    <x v="4"/>
  </r>
  <r>
    <x v="237"/>
    <n v="60"/>
    <s v="RL"/>
    <s v="NA"/>
    <n v="9453"/>
    <s v="Pave"/>
    <s v="NA"/>
    <x v="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x v="4"/>
    <s v="WD"/>
    <s v="Normal"/>
    <n v="194500"/>
    <x v="0"/>
    <s v="Remodeled"/>
    <s v="Post 2008"/>
    <x v="4"/>
  </r>
  <r>
    <x v="238"/>
    <n v="20"/>
    <s v="RL"/>
    <n v="93"/>
    <n v="12030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3"/>
    <x v="1"/>
    <s v="New"/>
    <s v="Partial"/>
    <n v="318000"/>
    <x v="0"/>
    <s v="-"/>
    <s v="Pre 2008"/>
    <x v="1"/>
  </r>
  <r>
    <x v="239"/>
    <n v="50"/>
    <s v="RL"/>
    <n v="52"/>
    <n v="8741"/>
    <s v="Pave"/>
    <s v="NA"/>
    <x v="0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1"/>
    <x v="4"/>
    <s v="WD"/>
    <s v="Normal"/>
    <n v="113000"/>
    <x v="1"/>
    <s v="Remodeled"/>
    <s v="Post 2008"/>
    <x v="4"/>
  </r>
  <r>
    <x v="240"/>
    <n v="20"/>
    <s v="FV"/>
    <n v="75"/>
    <n v="9000"/>
    <s v="Pave"/>
    <s v="NA"/>
    <x v="0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1"/>
    <x v="4"/>
    <s v="WD"/>
    <s v="Normal"/>
    <n v="262500"/>
    <x v="0"/>
    <s v="-"/>
    <s v="Post 2008"/>
    <x v="4"/>
  </r>
  <r>
    <x v="241"/>
    <n v="30"/>
    <s v="RM"/>
    <n v="40"/>
    <n v="3880"/>
    <s v="Pave"/>
    <s v="NA"/>
    <x v="0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2"/>
    <x v="1"/>
    <s v="WD"/>
    <s v="Normal"/>
    <n v="110500"/>
    <x v="1"/>
    <s v="Remodeled"/>
    <s v="Pre 2008"/>
    <x v="1"/>
  </r>
  <r>
    <x v="242"/>
    <n v="50"/>
    <s v="RM"/>
    <n v="63"/>
    <n v="5000"/>
    <s v="Pave"/>
    <s v="NA"/>
    <x v="0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1"/>
    <x v="2"/>
    <s v="WD"/>
    <s v="Normal"/>
    <n v="79000"/>
    <x v="1"/>
    <s v="Remodeled"/>
    <s v="Pre 2008"/>
    <x v="2"/>
  </r>
  <r>
    <x v="243"/>
    <n v="160"/>
    <s v="RL"/>
    <n v="75"/>
    <n v="10762"/>
    <s v="Pave"/>
    <s v="NA"/>
    <x v="0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1"/>
    <x v="3"/>
    <s v="WD"/>
    <s v="Normal"/>
    <n v="120000"/>
    <x v="0"/>
    <s v="-"/>
    <s v="Post 2008"/>
    <x v="3"/>
  </r>
  <r>
    <x v="244"/>
    <n v="60"/>
    <s v="RL"/>
    <s v="NA"/>
    <n v="8880"/>
    <s v="Pave"/>
    <s v="NA"/>
    <x v="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x v="4"/>
    <s v="WD"/>
    <s v="Normal"/>
    <n v="205000"/>
    <x v="0"/>
    <s v="Remodeled"/>
    <s v="Post 2008"/>
    <x v="4"/>
  </r>
  <r>
    <x v="245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"/>
    <x v="2"/>
    <s v="WD"/>
    <s v="Normal"/>
    <n v="241500"/>
    <x v="0"/>
    <s v="-"/>
    <s v="Pre 2008"/>
    <x v="2"/>
  </r>
  <r>
    <x v="246"/>
    <n v="190"/>
    <s v="RM"/>
    <n v="69"/>
    <n v="9142"/>
    <s v="Pave"/>
    <s v="Grvl"/>
    <x v="0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1"/>
    <x v="2"/>
    <s v="WD"/>
    <s v="Normal"/>
    <n v="137000"/>
    <x v="1"/>
    <s v="Remodeled"/>
    <s v="Pre 2008"/>
    <x v="2"/>
  </r>
  <r>
    <x v="247"/>
    <n v="20"/>
    <s v="RL"/>
    <n v="75"/>
    <n v="11310"/>
    <s v="Pave"/>
    <s v="NA"/>
    <x v="0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"/>
    <x v="2"/>
    <s v="WD"/>
    <s v="Normal"/>
    <n v="140000"/>
    <x v="0"/>
    <s v="-"/>
    <s v="Pre 2008"/>
    <x v="2"/>
  </r>
  <r>
    <x v="248"/>
    <n v="60"/>
    <s v="RL"/>
    <n v="72"/>
    <n v="11317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x v="1"/>
    <s v="WD"/>
    <s v="Normal"/>
    <n v="180000"/>
    <x v="0"/>
    <s v="-"/>
    <s v="Pre 2008"/>
    <x v="1"/>
  </r>
  <r>
    <x v="249"/>
    <n v="50"/>
    <s v="RL"/>
    <s v="NA"/>
    <n v="159000"/>
    <s v="Pave"/>
    <s v="NA"/>
    <x v="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"/>
    <x v="1"/>
    <s v="WD"/>
    <s v="Normal"/>
    <n v="277000"/>
    <x v="0"/>
    <s v="Remodeled"/>
    <s v="Pre 2008"/>
    <x v="1"/>
  </r>
  <r>
    <x v="250"/>
    <n v="30"/>
    <s v="RL"/>
    <n v="55"/>
    <n v="5350"/>
    <s v="Pave"/>
    <s v="NA"/>
    <x v="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x v="4"/>
    <s v="WD"/>
    <s v="Normal"/>
    <n v="76500"/>
    <x v="1"/>
    <s v="Remodeled"/>
    <s v="Post 2008"/>
    <x v="4"/>
  </r>
  <r>
    <x v="251"/>
    <n v="120"/>
    <s v="RM"/>
    <n v="44"/>
    <n v="4750"/>
    <s v="Pave"/>
    <s v="NA"/>
    <x v="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3"/>
    <x v="1"/>
    <s v="WD"/>
    <s v="Family"/>
    <n v="235000"/>
    <x v="0"/>
    <s v="Remodeled"/>
    <s v="Pre 2008"/>
    <x v="1"/>
  </r>
  <r>
    <x v="252"/>
    <n v="60"/>
    <s v="RL"/>
    <n v="65"/>
    <n v="8366"/>
    <s v="Pave"/>
    <s v="NA"/>
    <x v="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x v="0"/>
    <s v="WD"/>
    <s v="Normal"/>
    <n v="173000"/>
    <x v="0"/>
    <s v="-"/>
    <s v="Post 2008"/>
    <x v="0"/>
  </r>
  <r>
    <x v="253"/>
    <n v="80"/>
    <s v="RL"/>
    <n v="85"/>
    <n v="9350"/>
    <s v="Pave"/>
    <s v="NA"/>
    <x v="0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3"/>
    <x v="1"/>
    <s v="CWD"/>
    <s v="Normal"/>
    <n v="158000"/>
    <x v="0"/>
    <s v="Remodeled"/>
    <s v="Pre 2008"/>
    <x v="1"/>
  </r>
  <r>
    <x v="254"/>
    <n v="20"/>
    <s v="RL"/>
    <n v="70"/>
    <n v="8400"/>
    <s v="Pave"/>
    <s v="NA"/>
    <x v="0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1"/>
    <x v="4"/>
    <s v="WD"/>
    <s v="Normal"/>
    <n v="145000"/>
    <x v="0"/>
    <s v="-"/>
    <s v="Post 2008"/>
    <x v="4"/>
  </r>
  <r>
    <x v="255"/>
    <n v="60"/>
    <s v="RL"/>
    <n v="66"/>
    <n v="8738"/>
    <s v="Pave"/>
    <s v="NA"/>
    <x v="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x v="2"/>
    <s v="WD"/>
    <s v="Normal"/>
    <n v="230000"/>
    <x v="0"/>
    <s v="-"/>
    <s v="Pre 2008"/>
    <x v="2"/>
  </r>
  <r>
    <x v="256"/>
    <n v="60"/>
    <s v="FV"/>
    <n v="64"/>
    <n v="8791"/>
    <s v="Pave"/>
    <s v="NA"/>
    <x v="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x v="0"/>
    <s v="WD"/>
    <s v="Normal"/>
    <n v="207500"/>
    <x v="0"/>
    <s v="-"/>
    <s v="Post 2008"/>
    <x v="0"/>
  </r>
  <r>
    <x v="257"/>
    <n v="20"/>
    <s v="RL"/>
    <n v="68"/>
    <n v="8814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0"/>
    <x v="3"/>
    <s v="WD"/>
    <s v="Abnorml"/>
    <n v="220000"/>
    <x v="0"/>
    <s v="-"/>
    <s v="Post 2008"/>
    <x v="3"/>
  </r>
  <r>
    <x v="258"/>
    <n v="60"/>
    <s v="RL"/>
    <n v="80"/>
    <n v="12435"/>
    <s v="Pave"/>
    <s v="NA"/>
    <x v="0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x v="0"/>
    <s v="WD"/>
    <s v="Normal"/>
    <n v="231500"/>
    <x v="0"/>
    <s v="-"/>
    <s v="Post 2008"/>
    <x v="0"/>
  </r>
  <r>
    <x v="259"/>
    <n v="20"/>
    <s v="RM"/>
    <n v="70"/>
    <n v="12702"/>
    <s v="Pave"/>
    <s v="NA"/>
    <x v="0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x v="0"/>
    <s v="WD"/>
    <s v="Normal"/>
    <n v="97000"/>
    <x v="0"/>
    <s v="-"/>
    <s v="Post 2008"/>
    <x v="0"/>
  </r>
  <r>
    <x v="260"/>
    <n v="80"/>
    <s v="RL"/>
    <n v="120"/>
    <n v="19296"/>
    <s v="Pave"/>
    <s v="NA"/>
    <x v="0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x v="3"/>
    <s v="WD"/>
    <s v="Normal"/>
    <n v="176000"/>
    <x v="0"/>
    <s v="-"/>
    <s v="Post 2008"/>
    <x v="3"/>
  </r>
  <r>
    <x v="261"/>
    <n v="60"/>
    <s v="RL"/>
    <n v="69"/>
    <n v="9588"/>
    <s v="Pave"/>
    <s v="NA"/>
    <x v="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3"/>
    <x v="1"/>
    <s v="New"/>
    <s v="Partial"/>
    <n v="276000"/>
    <x v="0"/>
    <s v="-"/>
    <s v="Pre 2008"/>
    <x v="1"/>
  </r>
  <r>
    <x v="262"/>
    <n v="80"/>
    <s v="RL"/>
    <n v="88"/>
    <n v="8471"/>
    <s v="Pave"/>
    <s v="NA"/>
    <x v="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2"/>
    <x v="2"/>
    <s v="WD"/>
    <s v="Normal"/>
    <n v="151000"/>
    <x v="0"/>
    <s v="Remodeled"/>
    <s v="Pre 2008"/>
    <x v="2"/>
  </r>
  <r>
    <x v="263"/>
    <n v="50"/>
    <s v="RM"/>
    <n v="50"/>
    <n v="5500"/>
    <s v="Pave"/>
    <s v="NA"/>
    <x v="0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130000"/>
    <x v="1"/>
    <s v="Remodeled"/>
    <s v="Post 2008"/>
    <x v="4"/>
  </r>
  <r>
    <x v="264"/>
    <n v="30"/>
    <s v="RM"/>
    <n v="30"/>
    <n v="5232"/>
    <s v="Pave"/>
    <s v="Grvl"/>
    <x v="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1"/>
    <x v="0"/>
    <s v="WD"/>
    <s v="Normal"/>
    <n v="73000"/>
    <x v="1"/>
    <s v="Remodeled"/>
    <s v="Post 2008"/>
    <x v="0"/>
  </r>
  <r>
    <x v="265"/>
    <n v="20"/>
    <s v="RL"/>
    <n v="78"/>
    <n v="12090"/>
    <s v="Pave"/>
    <s v="NA"/>
    <x v="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1"/>
    <x v="0"/>
    <s v="WD"/>
    <s v="Normal"/>
    <n v="175500"/>
    <x v="0"/>
    <s v="-"/>
    <s v="Post 2008"/>
    <x v="0"/>
  </r>
  <r>
    <x v="266"/>
    <n v="60"/>
    <s v="RL"/>
    <n v="70"/>
    <n v="11207"/>
    <s v="Pave"/>
    <s v="NA"/>
    <x v="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"/>
    <x v="2"/>
    <s v="WD"/>
    <s v="Normal"/>
    <n v="185000"/>
    <x v="0"/>
    <s v="-"/>
    <s v="Pre 2008"/>
    <x v="2"/>
  </r>
  <r>
    <x v="267"/>
    <n v="75"/>
    <s v="RL"/>
    <n v="60"/>
    <n v="8400"/>
    <s v="Pave"/>
    <s v="NA"/>
    <x v="0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2"/>
    <x v="0"/>
    <s v="WD"/>
    <s v="Normal"/>
    <n v="179500"/>
    <x v="1"/>
    <s v="Remodeled"/>
    <s v="Post 2008"/>
    <x v="0"/>
  </r>
  <r>
    <x v="268"/>
    <n v="30"/>
    <s v="RM"/>
    <n v="71"/>
    <n v="6900"/>
    <s v="Pave"/>
    <s v="NA"/>
    <x v="0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x v="0"/>
    <s v="WD"/>
    <s v="Normal"/>
    <n v="120500"/>
    <x v="1"/>
    <s v="Remodeled"/>
    <s v="Post 2008"/>
    <x v="0"/>
  </r>
  <r>
    <x v="269"/>
    <n v="20"/>
    <s v="RL"/>
    <s v="NA"/>
    <n v="7917"/>
    <s v="Pave"/>
    <s v="NA"/>
    <x v="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x v="1"/>
    <s v="WD"/>
    <s v="Normal"/>
    <n v="148000"/>
    <x v="0"/>
    <s v="-"/>
    <s v="Pre 2008"/>
    <x v="1"/>
  </r>
  <r>
    <x v="270"/>
    <n v="60"/>
    <s v="FV"/>
    <n v="84"/>
    <n v="10728"/>
    <s v="Pave"/>
    <s v="NA"/>
    <x v="0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2"/>
    <x v="2"/>
    <s v="New"/>
    <s v="Partial"/>
    <n v="266000"/>
    <x v="0"/>
    <s v="-"/>
    <s v="Pre 2008"/>
    <x v="2"/>
  </r>
  <r>
    <x v="271"/>
    <n v="20"/>
    <s v="RL"/>
    <n v="73"/>
    <n v="39104"/>
    <s v="Pave"/>
    <s v="NA"/>
    <x v="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1"/>
    <x v="0"/>
    <s v="WD"/>
    <s v="Normal"/>
    <n v="241500"/>
    <x v="0"/>
    <s v="Remodeled"/>
    <s v="Post 2008"/>
    <x v="0"/>
  </r>
  <r>
    <x v="272"/>
    <n v="60"/>
    <s v="RL"/>
    <n v="92"/>
    <n v="11764"/>
    <s v="Pave"/>
    <s v="NA"/>
    <x v="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1"/>
    <x v="4"/>
    <s v="WD"/>
    <s v="Normal"/>
    <n v="290000"/>
    <x v="0"/>
    <s v="Remodeled"/>
    <s v="Post 2008"/>
    <x v="4"/>
  </r>
  <r>
    <x v="273"/>
    <n v="20"/>
    <s v="RL"/>
    <n v="80"/>
    <n v="9600"/>
    <s v="Pave"/>
    <s v="NA"/>
    <x v="0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1"/>
    <x v="3"/>
    <s v="WD"/>
    <s v="Normal"/>
    <n v="139000"/>
    <x v="0"/>
    <s v="Remodeled"/>
    <s v="Post 2008"/>
    <x v="3"/>
  </r>
  <r>
    <x v="274"/>
    <n v="20"/>
    <s v="RL"/>
    <n v="76"/>
    <n v="8314"/>
    <s v="Pave"/>
    <s v="NA"/>
    <x v="0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"/>
    <x v="1"/>
    <s v="WD"/>
    <s v="Normal"/>
    <n v="124500"/>
    <x v="0"/>
    <s v="-"/>
    <s v="Pre 2008"/>
    <x v="1"/>
  </r>
  <r>
    <x v="275"/>
    <n v="50"/>
    <s v="RL"/>
    <n v="55"/>
    <n v="7264"/>
    <s v="Pave"/>
    <s v="NA"/>
    <x v="0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3"/>
    <x v="3"/>
    <s v="WD"/>
    <s v="Normal"/>
    <n v="205000"/>
    <x v="1"/>
    <s v="Remodeled"/>
    <s v="Post 2008"/>
    <x v="3"/>
  </r>
  <r>
    <x v="276"/>
    <n v="20"/>
    <s v="RL"/>
    <n v="129"/>
    <n v="9196"/>
    <s v="Pave"/>
    <s v="NA"/>
    <x v="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1"/>
    <x v="4"/>
    <s v="WD"/>
    <s v="Normal"/>
    <n v="201000"/>
    <x v="0"/>
    <s v="-"/>
    <s v="Post 2008"/>
    <x v="4"/>
  </r>
  <r>
    <x v="277"/>
    <n v="20"/>
    <s v="RL"/>
    <n v="140"/>
    <n v="19138"/>
    <s v="Pave"/>
    <s v="NA"/>
    <x v="0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x v="4"/>
    <s v="WD"/>
    <s v="Normal"/>
    <n v="141000"/>
    <x v="0"/>
    <s v="-"/>
    <s v="Post 2008"/>
    <x v="4"/>
  </r>
  <r>
    <x v="278"/>
    <n v="20"/>
    <s v="RL"/>
    <n v="107"/>
    <n v="14450"/>
    <s v="Pave"/>
    <s v="NA"/>
    <x v="0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x v="1"/>
    <s v="New"/>
    <s v="Partial"/>
    <n v="415298"/>
    <x v="0"/>
    <s v="Remodeled"/>
    <s v="Pre 2008"/>
    <x v="1"/>
  </r>
  <r>
    <x v="279"/>
    <n v="60"/>
    <s v="RL"/>
    <n v="83"/>
    <n v="10005"/>
    <s v="Pave"/>
    <s v="NA"/>
    <x v="0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0"/>
    <x v="0"/>
    <s v="WD"/>
    <s v="Normal"/>
    <n v="192000"/>
    <x v="0"/>
    <s v="-"/>
    <s v="Post 2008"/>
    <x v="0"/>
  </r>
  <r>
    <x v="280"/>
    <n v="60"/>
    <s v="RL"/>
    <n v="82"/>
    <n v="11287"/>
    <s v="Pave"/>
    <s v="NA"/>
    <x v="0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0"/>
    <x v="1"/>
    <s v="WD"/>
    <s v="Normal"/>
    <n v="228500"/>
    <x v="0"/>
    <s v="-"/>
    <s v="Pre 2008"/>
    <x v="1"/>
  </r>
  <r>
    <x v="281"/>
    <n v="20"/>
    <s v="FV"/>
    <n v="60"/>
    <n v="7200"/>
    <s v="Pave"/>
    <s v="Pave"/>
    <x v="0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x v="2"/>
    <s v="New"/>
    <s v="Partial"/>
    <n v="185000"/>
    <x v="0"/>
    <s v="-"/>
    <s v="Pre 2008"/>
    <x v="2"/>
  </r>
  <r>
    <x v="282"/>
    <n v="120"/>
    <s v="RL"/>
    <n v="34"/>
    <n v="5063"/>
    <s v="Pave"/>
    <s v="NA"/>
    <x v="0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1"/>
    <x v="3"/>
    <s v="ConLw"/>
    <s v="Normal"/>
    <n v="207500"/>
    <x v="0"/>
    <s v="Remodeled"/>
    <s v="Post 2008"/>
    <x v="3"/>
  </r>
  <r>
    <x v="283"/>
    <n v="20"/>
    <s v="RL"/>
    <n v="74"/>
    <n v="9612"/>
    <s v="Pave"/>
    <s v="NA"/>
    <x v="0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x v="3"/>
    <s v="New"/>
    <s v="Partial"/>
    <n v="244600"/>
    <x v="0"/>
    <s v="Remodeled"/>
    <s v="Post 2008"/>
    <x v="3"/>
  </r>
  <r>
    <x v="284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2"/>
    <x v="1"/>
    <s v="WD"/>
    <s v="Normal"/>
    <n v="179200"/>
    <x v="0"/>
    <s v="-"/>
    <s v="Pre 2008"/>
    <x v="1"/>
  </r>
  <r>
    <x v="285"/>
    <n v="160"/>
    <s v="FV"/>
    <n v="35"/>
    <n v="4251"/>
    <s v="Pave"/>
    <s v="Pave"/>
    <x v="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"/>
    <x v="1"/>
    <s v="New"/>
    <s v="Partial"/>
    <n v="164700"/>
    <x v="0"/>
    <s v="Remodeled"/>
    <s v="Pre 2008"/>
    <x v="1"/>
  </r>
  <r>
    <x v="286"/>
    <n v="50"/>
    <s v="RL"/>
    <n v="77"/>
    <n v="9786"/>
    <s v="Pave"/>
    <s v="NA"/>
    <x v="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"/>
    <x v="2"/>
    <s v="WD"/>
    <s v="Normal"/>
    <n v="159000"/>
    <x v="0"/>
    <s v="Remodeled"/>
    <s v="Pre 2008"/>
    <x v="2"/>
  </r>
  <r>
    <x v="287"/>
    <n v="20"/>
    <s v="RL"/>
    <s v="NA"/>
    <n v="8125"/>
    <s v="Pave"/>
    <s v="NA"/>
    <x v="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"/>
    <x v="2"/>
    <s v="WD"/>
    <s v="Normal"/>
    <n v="88000"/>
    <x v="0"/>
    <s v="-"/>
    <s v="Pre 2008"/>
    <x v="2"/>
  </r>
  <r>
    <x v="288"/>
    <n v="20"/>
    <s v="RL"/>
    <s v="NA"/>
    <n v="9819"/>
    <s v="Pave"/>
    <s v="NA"/>
    <x v="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x v="4"/>
    <s v="WD"/>
    <s v="Normal"/>
    <n v="122000"/>
    <x v="0"/>
    <s v="-"/>
    <s v="Post 2008"/>
    <x v="4"/>
  </r>
  <r>
    <x v="289"/>
    <n v="70"/>
    <s v="RL"/>
    <n v="60"/>
    <n v="8730"/>
    <s v="Pave"/>
    <s v="NA"/>
    <x v="0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2"/>
    <x v="1"/>
    <s v="WD"/>
    <s v="Normal"/>
    <n v="153575"/>
    <x v="1"/>
    <s v="Remodeled"/>
    <s v="Pre 2008"/>
    <x v="1"/>
  </r>
  <r>
    <x v="290"/>
    <n v="60"/>
    <s v="RL"/>
    <n v="120"/>
    <n v="15611"/>
    <s v="Pave"/>
    <s v="NA"/>
    <x v="0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2"/>
    <x v="2"/>
    <s v="New"/>
    <s v="Partial"/>
    <n v="233230"/>
    <x v="0"/>
    <s v="-"/>
    <s v="Pre 2008"/>
    <x v="2"/>
  </r>
  <r>
    <x v="291"/>
    <n v="190"/>
    <s v="RL"/>
    <n v="55"/>
    <n v="5687"/>
    <s v="Pave"/>
    <s v="Grvl"/>
    <x v="0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0"/>
    <x v="0"/>
    <s v="WD"/>
    <s v="Normal"/>
    <n v="135900"/>
    <x v="1"/>
    <s v="Remodeled"/>
    <s v="Post 2008"/>
    <x v="0"/>
  </r>
  <r>
    <x v="292"/>
    <n v="50"/>
    <s v="RL"/>
    <n v="60"/>
    <n v="11409"/>
    <s v="Pave"/>
    <s v="NA"/>
    <x v="0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0"/>
    <x v="3"/>
    <s v="WD"/>
    <s v="Normal"/>
    <n v="131000"/>
    <x v="0"/>
    <s v="Remodeled"/>
    <s v="Post 2008"/>
    <x v="3"/>
  </r>
  <r>
    <x v="293"/>
    <n v="60"/>
    <s v="RL"/>
    <s v="NA"/>
    <n v="16659"/>
    <s v="Pave"/>
    <s v="NA"/>
    <x v="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0"/>
    <x v="2"/>
    <s v="WD"/>
    <s v="Normal"/>
    <n v="235000"/>
    <x v="0"/>
    <s v="Remodeled"/>
    <s v="Pre 2008"/>
    <x v="2"/>
  </r>
  <r>
    <x v="294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3"/>
    <x v="3"/>
    <s v="WD"/>
    <s v="Normal"/>
    <n v="167000"/>
    <x v="0"/>
    <s v="-"/>
    <s v="Post 2008"/>
    <x v="3"/>
  </r>
  <r>
    <x v="295"/>
    <n v="80"/>
    <s v="RL"/>
    <n v="37"/>
    <n v="7937"/>
    <s v="Pave"/>
    <s v="NA"/>
    <x v="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0"/>
    <x v="2"/>
    <s v="WD"/>
    <s v="Normal"/>
    <n v="142500"/>
    <x v="0"/>
    <s v="-"/>
    <s v="Pre 2008"/>
    <x v="2"/>
  </r>
  <r>
    <x v="296"/>
    <n v="50"/>
    <s v="RM"/>
    <n v="75"/>
    <n v="13710"/>
    <s v="Pave"/>
    <s v="NA"/>
    <x v="0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"/>
    <x v="1"/>
    <s v="WD"/>
    <s v="Normal"/>
    <n v="152000"/>
    <x v="0"/>
    <s v="-"/>
    <s v="Pre 2008"/>
    <x v="1"/>
  </r>
  <r>
    <x v="297"/>
    <n v="60"/>
    <s v="FV"/>
    <n v="66"/>
    <n v="7399"/>
    <s v="Pave"/>
    <s v="Pave"/>
    <x v="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"/>
    <x v="1"/>
    <s v="WD"/>
    <s v="Normal"/>
    <n v="239000"/>
    <x v="0"/>
    <s v="Remodeled"/>
    <s v="Pre 2008"/>
    <x v="1"/>
  </r>
  <r>
    <x v="298"/>
    <n v="60"/>
    <s v="RL"/>
    <n v="90"/>
    <n v="11700"/>
    <s v="Pave"/>
    <s v="NA"/>
    <x v="0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"/>
    <x v="1"/>
    <s v="WD"/>
    <s v="Normal"/>
    <n v="175000"/>
    <x v="0"/>
    <s v="-"/>
    <s v="Pre 2008"/>
    <x v="1"/>
  </r>
  <r>
    <x v="299"/>
    <n v="20"/>
    <s v="RL"/>
    <n v="80"/>
    <n v="14000"/>
    <s v="Pave"/>
    <s v="NA"/>
    <x v="0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2"/>
    <x v="3"/>
    <s v="WD"/>
    <s v="Family"/>
    <n v="158500"/>
    <x v="0"/>
    <s v="Remodeled"/>
    <s v="Post 2008"/>
    <x v="3"/>
  </r>
  <r>
    <x v="300"/>
    <n v="190"/>
    <s v="RL"/>
    <n v="90"/>
    <n v="15750"/>
    <s v="Pave"/>
    <s v="NA"/>
    <x v="0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157000"/>
    <x v="0"/>
    <s v="-"/>
    <s v="Pre 2008"/>
    <x v="2"/>
  </r>
  <r>
    <x v="301"/>
    <n v="60"/>
    <s v="RL"/>
    <n v="66"/>
    <n v="16226"/>
    <s v="Pave"/>
    <s v="NA"/>
    <x v="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x v="1"/>
    <s v="WD"/>
    <s v="Normal"/>
    <n v="267000"/>
    <x v="0"/>
    <s v="Remodeled"/>
    <s v="Pre 2008"/>
    <x v="1"/>
  </r>
  <r>
    <x v="302"/>
    <n v="20"/>
    <s v="RL"/>
    <n v="118"/>
    <n v="13704"/>
    <s v="Pave"/>
    <s v="NA"/>
    <x v="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0"/>
    <x v="2"/>
    <s v="WD"/>
    <s v="Normal"/>
    <n v="205000"/>
    <x v="0"/>
    <s v="Remodeled"/>
    <s v="Pre 2008"/>
    <x v="2"/>
  </r>
  <r>
    <x v="303"/>
    <n v="20"/>
    <s v="RL"/>
    <n v="70"/>
    <n v="9800"/>
    <s v="Pave"/>
    <s v="NA"/>
    <x v="0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2"/>
    <x v="2"/>
    <s v="WD"/>
    <s v="Abnorml"/>
    <n v="149900"/>
    <x v="0"/>
    <s v="-"/>
    <s v="Pre 2008"/>
    <x v="2"/>
  </r>
  <r>
    <x v="304"/>
    <n v="75"/>
    <s v="RM"/>
    <n v="87"/>
    <n v="18386"/>
    <s v="Pave"/>
    <s v="NA"/>
    <x v="0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x v="0"/>
    <s v="WD"/>
    <s v="Normal"/>
    <n v="295000"/>
    <x v="1"/>
    <s v="Remodeled"/>
    <s v="Post 2008"/>
    <x v="0"/>
  </r>
  <r>
    <x v="305"/>
    <n v="20"/>
    <s v="RL"/>
    <n v="80"/>
    <n v="10386"/>
    <s v="Pave"/>
    <s v="NA"/>
    <x v="0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2"/>
    <x v="1"/>
    <s v="WD"/>
    <s v="Normal"/>
    <n v="305900"/>
    <x v="0"/>
    <s v="Remodeled"/>
    <s v="Pre 2008"/>
    <x v="1"/>
  </r>
  <r>
    <x v="306"/>
    <n v="60"/>
    <s v="RL"/>
    <n v="116"/>
    <n v="13474"/>
    <s v="Pave"/>
    <s v="NA"/>
    <x v="0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"/>
    <x v="1"/>
    <s v="WD"/>
    <s v="Normal"/>
    <n v="225000"/>
    <x v="0"/>
    <s v="Remodeled"/>
    <s v="Pre 2008"/>
    <x v="1"/>
  </r>
  <r>
    <x v="307"/>
    <n v="50"/>
    <s v="RM"/>
    <s v="NA"/>
    <n v="7920"/>
    <s v="Pave"/>
    <s v="Grvl"/>
    <x v="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0"/>
    <x v="0"/>
    <s v="WD"/>
    <s v="Normal"/>
    <n v="89500"/>
    <x v="1"/>
    <s v="Remodeled"/>
    <s v="Post 2008"/>
    <x v="0"/>
  </r>
  <r>
    <x v="308"/>
    <n v="30"/>
    <s v="RL"/>
    <s v="NA"/>
    <n v="12342"/>
    <s v="Pave"/>
    <s v="NA"/>
    <x v="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0"/>
    <x v="3"/>
    <s v="WD"/>
    <s v="Normal"/>
    <n v="82500"/>
    <x v="1"/>
    <s v="Remodeled"/>
    <s v="Post 2008"/>
    <x v="3"/>
  </r>
  <r>
    <x v="309"/>
    <n v="20"/>
    <s v="RL"/>
    <n v="90"/>
    <n v="12378"/>
    <s v="Pave"/>
    <s v="NA"/>
    <x v="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3"/>
    <x v="2"/>
    <s v="WD"/>
    <s v="Normal"/>
    <n v="360000"/>
    <x v="0"/>
    <s v="Remodeled"/>
    <s v="Pre 2008"/>
    <x v="2"/>
  </r>
  <r>
    <x v="310"/>
    <n v="60"/>
    <s v="RL"/>
    <s v="NA"/>
    <n v="7685"/>
    <s v="Pave"/>
    <s v="NA"/>
    <x v="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x v="2"/>
    <s v="WD"/>
    <s v="Normal"/>
    <n v="165600"/>
    <x v="0"/>
    <s v="Remodeled"/>
    <s v="Pre 2008"/>
    <x v="2"/>
  </r>
  <r>
    <x v="311"/>
    <n v="20"/>
    <s v="RL"/>
    <n v="50"/>
    <n v="8000"/>
    <s v="Pave"/>
    <s v="NA"/>
    <x v="0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x v="3"/>
    <s v="WD"/>
    <s v="Normal"/>
    <n v="132000"/>
    <x v="0"/>
    <s v="Remodeled"/>
    <s v="Post 2008"/>
    <x v="3"/>
  </r>
  <r>
    <x v="312"/>
    <n v="190"/>
    <s v="RM"/>
    <n v="65"/>
    <n v="7800"/>
    <s v="Pave"/>
    <s v="NA"/>
    <x v="0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x v="2"/>
    <s v="WD"/>
    <s v="Normal"/>
    <n v="119900"/>
    <x v="1"/>
    <s v="Remodeled"/>
    <s v="Pre 2008"/>
    <x v="2"/>
  </r>
  <r>
    <x v="313"/>
    <n v="20"/>
    <s v="RL"/>
    <n v="150"/>
    <n v="215245"/>
    <s v="Pave"/>
    <s v="NA"/>
    <x v="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375000"/>
    <x v="0"/>
    <s v="-"/>
    <s v="Post 2008"/>
    <x v="3"/>
  </r>
  <r>
    <x v="314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2"/>
    <x v="2"/>
    <s v="WD"/>
    <s v="Normal"/>
    <n v="178000"/>
    <x v="1"/>
    <s v="Remodeled"/>
    <s v="Pre 2008"/>
    <x v="2"/>
  </r>
  <r>
    <x v="315"/>
    <n v="60"/>
    <s v="RL"/>
    <n v="71"/>
    <n v="7795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2"/>
    <x v="3"/>
    <s v="WD"/>
    <s v="Normal"/>
    <n v="188500"/>
    <x v="0"/>
    <s v="Remodeled"/>
    <s v="Post 2008"/>
    <x v="3"/>
  </r>
  <r>
    <x v="316"/>
    <n v="60"/>
    <s v="RL"/>
    <n v="94"/>
    <n v="13005"/>
    <s v="Pave"/>
    <s v="NA"/>
    <x v="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2"/>
    <x v="3"/>
    <s v="WD"/>
    <s v="Normal"/>
    <n v="260000"/>
    <x v="0"/>
    <s v="-"/>
    <s v="Post 2008"/>
    <x v="3"/>
  </r>
  <r>
    <x v="317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3"/>
    <x v="1"/>
    <s v="WD"/>
    <s v="Normal"/>
    <n v="270000"/>
    <x v="0"/>
    <s v="-"/>
    <s v="Pre 2008"/>
    <x v="1"/>
  </r>
  <r>
    <x v="318"/>
    <n v="60"/>
    <s v="RL"/>
    <n v="90"/>
    <n v="9900"/>
    <s v="Pave"/>
    <s v="NA"/>
    <x v="0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1"/>
    <x v="3"/>
    <s v="WD"/>
    <s v="Normal"/>
    <n v="260000"/>
    <x v="0"/>
    <s v="-"/>
    <s v="Post 2008"/>
    <x v="3"/>
  </r>
  <r>
    <x v="319"/>
    <n v="80"/>
    <s v="RL"/>
    <s v="NA"/>
    <n v="14115"/>
    <s v="Pave"/>
    <s v="NA"/>
    <x v="0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1"/>
    <x v="3"/>
    <s v="WD"/>
    <s v="Normal"/>
    <n v="187500"/>
    <x v="0"/>
    <s v="-"/>
    <s v="Post 2008"/>
    <x v="3"/>
  </r>
  <r>
    <x v="320"/>
    <n v="60"/>
    <s v="RL"/>
    <n v="111"/>
    <n v="16259"/>
    <s v="Pave"/>
    <s v="NA"/>
    <x v="0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x v="2"/>
    <s v="New"/>
    <s v="Partial"/>
    <n v="342643"/>
    <x v="0"/>
    <s v="-"/>
    <s v="Pre 2008"/>
    <x v="2"/>
  </r>
  <r>
    <x v="321"/>
    <n v="60"/>
    <s v="RL"/>
    <n v="99"/>
    <n v="12099"/>
    <s v="Pave"/>
    <s v="NA"/>
    <x v="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"/>
    <x v="1"/>
    <s v="WD"/>
    <s v="Normal"/>
    <n v="354000"/>
    <x v="0"/>
    <s v="-"/>
    <s v="Pre 2008"/>
    <x v="1"/>
  </r>
  <r>
    <x v="322"/>
    <n v="60"/>
    <s v="RL"/>
    <n v="86"/>
    <n v="10380"/>
    <s v="Pave"/>
    <s v="NA"/>
    <x v="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2"/>
    <x v="1"/>
    <s v="WD"/>
    <s v="Normal"/>
    <n v="301000"/>
    <x v="0"/>
    <s v="Remodeled"/>
    <s v="Pre 2008"/>
    <x v="1"/>
  </r>
  <r>
    <x v="323"/>
    <n v="20"/>
    <s v="RM"/>
    <n v="49"/>
    <n v="5820"/>
    <s v="Pave"/>
    <s v="NA"/>
    <x v="0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2"/>
    <x v="2"/>
    <s v="WD"/>
    <s v="Normal"/>
    <n v="126175"/>
    <x v="0"/>
    <s v="Remodeled"/>
    <s v="Pre 2008"/>
    <x v="2"/>
  </r>
  <r>
    <x v="324"/>
    <n v="80"/>
    <s v="RL"/>
    <n v="96"/>
    <n v="11275"/>
    <s v="Pave"/>
    <s v="NA"/>
    <x v="0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1"/>
    <x v="4"/>
    <s v="WD"/>
    <s v="Normal"/>
    <n v="242000"/>
    <x v="0"/>
    <s v="Remodeled"/>
    <s v="Post 2008"/>
    <x v="4"/>
  </r>
  <r>
    <x v="325"/>
    <n v="45"/>
    <s v="RM"/>
    <n v="50"/>
    <n v="5000"/>
    <s v="Pave"/>
    <s v="NA"/>
    <x v="0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3"/>
    <x v="1"/>
    <s v="WD"/>
    <s v="Normal"/>
    <n v="87000"/>
    <x v="1"/>
    <s v="Remodeled"/>
    <s v="Pre 2008"/>
    <x v="1"/>
  </r>
  <r>
    <x v="326"/>
    <n v="120"/>
    <s v="RL"/>
    <n v="32"/>
    <n v="10846"/>
    <s v="Pave"/>
    <s v="NA"/>
    <x v="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x v="0"/>
    <s v="Con"/>
    <s v="Normal"/>
    <n v="324000"/>
    <x v="0"/>
    <s v="-"/>
    <s v="Post 2008"/>
    <x v="0"/>
  </r>
  <r>
    <x v="327"/>
    <n v="20"/>
    <s v="RL"/>
    <n v="80"/>
    <n v="11600"/>
    <s v="Pave"/>
    <s v="NA"/>
    <x v="0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1"/>
    <x v="2"/>
    <s v="WD"/>
    <s v="Normal"/>
    <n v="145250"/>
    <x v="0"/>
    <s v="-"/>
    <s v="Pre 2008"/>
    <x v="2"/>
  </r>
  <r>
    <x v="328"/>
    <n v="75"/>
    <s v="RL"/>
    <s v="NA"/>
    <n v="11888"/>
    <s v="Pave"/>
    <s v="Pave"/>
    <x v="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2"/>
    <x v="3"/>
    <s v="WD"/>
    <s v="Normal"/>
    <n v="214500"/>
    <x v="1"/>
    <s v="Remodeled"/>
    <s v="Post 2008"/>
    <x v="3"/>
  </r>
  <r>
    <x v="329"/>
    <n v="70"/>
    <s v="RM"/>
    <n v="60"/>
    <n v="6402"/>
    <s v="Pave"/>
    <s v="NA"/>
    <x v="0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2"/>
    <x v="3"/>
    <s v="WD"/>
    <s v="Normal"/>
    <n v="78000"/>
    <x v="1"/>
    <s v="Remodeled"/>
    <s v="Post 2008"/>
    <x v="3"/>
  </r>
  <r>
    <x v="330"/>
    <n v="90"/>
    <s v="RL"/>
    <s v="NA"/>
    <n v="10624"/>
    <s v="Pave"/>
    <s v="NA"/>
    <x v="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3"/>
    <x v="1"/>
    <s v="WD"/>
    <s v="Normal"/>
    <n v="119000"/>
    <x v="0"/>
    <s v="-"/>
    <s v="Pre 2008"/>
    <x v="1"/>
  </r>
  <r>
    <x v="331"/>
    <n v="20"/>
    <s v="RL"/>
    <n v="70"/>
    <n v="8176"/>
    <s v="Pave"/>
    <s v="NA"/>
    <x v="0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2"/>
    <x v="1"/>
    <s v="WD"/>
    <s v="Normal"/>
    <n v="139000"/>
    <x v="0"/>
    <s v="Remodeled"/>
    <s v="Pre 2008"/>
    <x v="1"/>
  </r>
  <r>
    <x v="332"/>
    <n v="20"/>
    <s v="RL"/>
    <n v="85"/>
    <n v="10655"/>
    <s v="Pave"/>
    <s v="NA"/>
    <x v="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3"/>
    <x v="3"/>
    <s v="WD"/>
    <s v="Normal"/>
    <n v="284000"/>
    <x v="0"/>
    <s v="Remodeled"/>
    <s v="Post 2008"/>
    <x v="3"/>
  </r>
  <r>
    <x v="333"/>
    <n v="120"/>
    <s v="RM"/>
    <n v="59"/>
    <n v="8198"/>
    <s v="Pave"/>
    <s v="NA"/>
    <x v="0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2"/>
    <x v="0"/>
    <s v="WD"/>
    <s v="Normal"/>
    <n v="207000"/>
    <x v="0"/>
    <s v="-"/>
    <s v="Post 2008"/>
    <x v="0"/>
  </r>
  <r>
    <x v="334"/>
    <n v="60"/>
    <s v="RL"/>
    <n v="59"/>
    <n v="9042"/>
    <s v="Pave"/>
    <s v="NA"/>
    <x v="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2"/>
    <x v="0"/>
    <s v="WD"/>
    <s v="Normal"/>
    <n v="192000"/>
    <x v="0"/>
    <s v="-"/>
    <s v="Post 2008"/>
    <x v="0"/>
  </r>
  <r>
    <x v="335"/>
    <n v="190"/>
    <s v="RL"/>
    <s v="NA"/>
    <n v="164660"/>
    <s v="Grvl"/>
    <s v="NA"/>
    <x v="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2"/>
    <x v="0"/>
    <s v="WD"/>
    <s v="Normal"/>
    <n v="228950"/>
    <x v="0"/>
    <s v="-"/>
    <s v="Post 2008"/>
    <x v="0"/>
  </r>
  <r>
    <x v="336"/>
    <n v="20"/>
    <s v="RL"/>
    <n v="86"/>
    <n v="14157"/>
    <s v="Pave"/>
    <s v="NA"/>
    <x v="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2"/>
    <x v="1"/>
    <s v="WD"/>
    <s v="Normal"/>
    <n v="377426"/>
    <x v="0"/>
    <s v="Remodeled"/>
    <s v="Pre 2008"/>
    <x v="1"/>
  </r>
  <r>
    <x v="337"/>
    <n v="20"/>
    <s v="RL"/>
    <n v="70"/>
    <n v="9135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x v="0"/>
    <s v="WD"/>
    <s v="Normal"/>
    <n v="214000"/>
    <x v="0"/>
    <s v="Remodeled"/>
    <s v="Post 2008"/>
    <x v="0"/>
  </r>
  <r>
    <x v="338"/>
    <n v="20"/>
    <s v="RL"/>
    <n v="91"/>
    <n v="14145"/>
    <s v="Pave"/>
    <s v="NA"/>
    <x v="0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x v="2"/>
    <s v="WD"/>
    <s v="Normal"/>
    <n v="202500"/>
    <x v="0"/>
    <s v="Remodeled"/>
    <s v="Pre 2008"/>
    <x v="2"/>
  </r>
  <r>
    <x v="339"/>
    <n v="20"/>
    <s v="RL"/>
    <n v="66"/>
    <n v="12400"/>
    <s v="Pave"/>
    <s v="NA"/>
    <x v="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1"/>
    <x v="3"/>
    <s v="WD"/>
    <s v="Normal"/>
    <n v="155000"/>
    <x v="0"/>
    <s v="Remodeled"/>
    <s v="Post 2008"/>
    <x v="3"/>
  </r>
  <r>
    <x v="340"/>
    <n v="60"/>
    <s v="RL"/>
    <n v="85"/>
    <n v="14191"/>
    <s v="Pave"/>
    <s v="NA"/>
    <x v="0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1"/>
    <x v="4"/>
    <s v="WD"/>
    <s v="Normal"/>
    <n v="202900"/>
    <x v="0"/>
    <s v="-"/>
    <s v="Post 2008"/>
    <x v="4"/>
  </r>
  <r>
    <x v="341"/>
    <n v="20"/>
    <s v="RH"/>
    <n v="60"/>
    <n v="8400"/>
    <s v="Pave"/>
    <s v="NA"/>
    <x v="0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x v="3"/>
    <s v="WD"/>
    <s v="Normal"/>
    <n v="82000"/>
    <x v="0"/>
    <s v="-"/>
    <s v="Post 2008"/>
    <x v="3"/>
  </r>
  <r>
    <x v="342"/>
    <n v="90"/>
    <s v="RL"/>
    <s v="NA"/>
    <n v="8544"/>
    <s v="Pave"/>
    <s v="NA"/>
    <x v="0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x v="2"/>
    <s v="WD"/>
    <s v="Normal"/>
    <n v="87500"/>
    <x v="0"/>
    <s v="Remodeled"/>
    <s v="Pre 2008"/>
    <x v="2"/>
  </r>
  <r>
    <x v="343"/>
    <n v="120"/>
    <s v="RL"/>
    <n v="63"/>
    <n v="8849"/>
    <s v="Pave"/>
    <s v="NA"/>
    <x v="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2"/>
    <x v="0"/>
    <s v="WD"/>
    <s v="Normal"/>
    <n v="266000"/>
    <x v="0"/>
    <s v="-"/>
    <s v="Post 2008"/>
    <x v="0"/>
  </r>
  <r>
    <x v="344"/>
    <n v="160"/>
    <s v="RM"/>
    <n v="36"/>
    <n v="2592"/>
    <s v="Pave"/>
    <s v="NA"/>
    <x v="0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1"/>
    <x v="4"/>
    <s v="WD"/>
    <s v="Normal"/>
    <n v="85000"/>
    <x v="0"/>
    <s v="-"/>
    <s v="Post 2008"/>
    <x v="4"/>
  </r>
  <r>
    <x v="345"/>
    <n v="50"/>
    <s v="RL"/>
    <n v="65"/>
    <n v="6435"/>
    <s v="Pave"/>
    <s v="NA"/>
    <x v="0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3"/>
    <x v="2"/>
    <s v="WD"/>
    <s v="Normal"/>
    <n v="140200"/>
    <x v="1"/>
    <s v="Remodeled"/>
    <s v="Pre 2008"/>
    <x v="2"/>
  </r>
  <r>
    <x v="346"/>
    <n v="20"/>
    <s v="RL"/>
    <s v="NA"/>
    <n v="12772"/>
    <s v="Pave"/>
    <s v="NA"/>
    <x v="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1"/>
    <x v="1"/>
    <s v="WD"/>
    <s v="Normal"/>
    <n v="151500"/>
    <x v="0"/>
    <s v="Remodeled"/>
    <s v="Pre 2008"/>
    <x v="1"/>
  </r>
  <r>
    <x v="347"/>
    <n v="20"/>
    <s v="RL"/>
    <s v="NA"/>
    <n v="17600"/>
    <s v="Pave"/>
    <s v="NA"/>
    <x v="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x v="3"/>
    <s v="WD"/>
    <s v="Normal"/>
    <n v="157500"/>
    <x v="0"/>
    <s v="-"/>
    <s v="Post 2008"/>
    <x v="3"/>
  </r>
  <r>
    <x v="348"/>
    <n v="160"/>
    <s v="RL"/>
    <n v="36"/>
    <n v="244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3"/>
    <x v="0"/>
    <s v="WD"/>
    <s v="Normal"/>
    <n v="154000"/>
    <x v="0"/>
    <s v="Remodeled"/>
    <s v="Post 2008"/>
    <x v="0"/>
  </r>
  <r>
    <x v="349"/>
    <n v="60"/>
    <s v="RL"/>
    <n v="56"/>
    <n v="20431"/>
    <s v="Pave"/>
    <s v="NA"/>
    <x v="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1"/>
    <x v="2"/>
    <s v="New"/>
    <s v="Partial"/>
    <n v="437154"/>
    <x v="0"/>
    <s v="Remodeled"/>
    <s v="Pre 2008"/>
    <x v="2"/>
  </r>
  <r>
    <x v="350"/>
    <n v="120"/>
    <s v="RL"/>
    <n v="68"/>
    <n v="7820"/>
    <s v="Pave"/>
    <s v="NA"/>
    <x v="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3"/>
    <x v="1"/>
    <s v="New"/>
    <s v="Partial"/>
    <n v="318061"/>
    <x v="0"/>
    <s v="-"/>
    <s v="Pre 2008"/>
    <x v="1"/>
  </r>
  <r>
    <x v="351"/>
    <n v="120"/>
    <s v="RL"/>
    <s v="NA"/>
    <n v="5271"/>
    <s v="Pave"/>
    <s v="NA"/>
    <x v="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3"/>
    <x v="2"/>
    <s v="WD"/>
    <s v="Abnorml"/>
    <n v="190000"/>
    <x v="0"/>
    <s v="-"/>
    <s v="Pre 2008"/>
    <x v="2"/>
  </r>
  <r>
    <x v="352"/>
    <n v="50"/>
    <s v="RL"/>
    <n v="60"/>
    <n v="9084"/>
    <s v="Pave"/>
    <s v="NA"/>
    <x v="0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0"/>
    <x v="0"/>
    <s v="ConLw"/>
    <s v="Normal"/>
    <n v="95000"/>
    <x v="1"/>
    <s v="Remodeled"/>
    <s v="Post 2008"/>
    <x v="0"/>
  </r>
  <r>
    <x v="353"/>
    <n v="30"/>
    <s v="RM"/>
    <n v="60"/>
    <n v="8520"/>
    <s v="Pave"/>
    <s v="NA"/>
    <x v="0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x v="4"/>
    <s v="WD"/>
    <s v="Normal"/>
    <n v="105900"/>
    <x v="1"/>
    <s v="Remodeled"/>
    <s v="Post 2008"/>
    <x v="4"/>
  </r>
  <r>
    <x v="354"/>
    <n v="50"/>
    <s v="RL"/>
    <n v="60"/>
    <n v="8400"/>
    <s v="Pave"/>
    <s v="NA"/>
    <x v="0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"/>
    <x v="2"/>
    <s v="WD"/>
    <s v="Normal"/>
    <n v="140000"/>
    <x v="1"/>
    <s v="Remodeled"/>
    <s v="Pre 2008"/>
    <x v="2"/>
  </r>
  <r>
    <x v="355"/>
    <n v="20"/>
    <s v="RL"/>
    <n v="105"/>
    <n v="11249"/>
    <s v="Pave"/>
    <s v="NA"/>
    <x v="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2"/>
    <x v="1"/>
    <s v="WD"/>
    <s v="Normal"/>
    <n v="177500"/>
    <x v="0"/>
    <s v="-"/>
    <s v="Pre 2008"/>
    <x v="1"/>
  </r>
  <r>
    <x v="356"/>
    <n v="20"/>
    <s v="RL"/>
    <s v="NA"/>
    <n v="9248"/>
    <s v="Pave"/>
    <s v="NA"/>
    <x v="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2"/>
    <x v="3"/>
    <s v="WD"/>
    <s v="Normal"/>
    <n v="173000"/>
    <x v="0"/>
    <s v="-"/>
    <s v="Post 2008"/>
    <x v="3"/>
  </r>
  <r>
    <x v="357"/>
    <n v="120"/>
    <s v="RM"/>
    <n v="44"/>
    <n v="4224"/>
    <s v="Pave"/>
    <s v="NA"/>
    <x v="0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2"/>
    <x v="1"/>
    <s v="WD"/>
    <s v="Normal"/>
    <n v="134000"/>
    <x v="0"/>
    <s v="-"/>
    <s v="Pre 2008"/>
    <x v="1"/>
  </r>
  <r>
    <x v="358"/>
    <n v="80"/>
    <s v="RL"/>
    <n v="92"/>
    <n v="6930"/>
    <s v="Pave"/>
    <s v="NA"/>
    <x v="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2"/>
    <x v="2"/>
    <s v="WD"/>
    <s v="Abnorml"/>
    <n v="130000"/>
    <x v="0"/>
    <s v="-"/>
    <s v="Pre 2008"/>
    <x v="2"/>
  </r>
  <r>
    <x v="359"/>
    <n v="60"/>
    <s v="RL"/>
    <n v="78"/>
    <n v="12011"/>
    <s v="Pave"/>
    <s v="NA"/>
    <x v="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"/>
    <x v="2"/>
    <s v="WD"/>
    <s v="Normal"/>
    <n v="280000"/>
    <x v="0"/>
    <s v="-"/>
    <s v="Pre 2008"/>
    <x v="2"/>
  </r>
  <r>
    <x v="360"/>
    <n v="85"/>
    <s v="RL"/>
    <s v="NA"/>
    <n v="7540"/>
    <s v="Pave"/>
    <s v="NA"/>
    <x v="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"/>
    <x v="1"/>
    <s v="WD"/>
    <s v="Normal"/>
    <n v="156000"/>
    <x v="0"/>
    <s v="-"/>
    <s v="Pre 2008"/>
    <x v="1"/>
  </r>
  <r>
    <x v="361"/>
    <n v="50"/>
    <s v="RL"/>
    <s v="NA"/>
    <n v="9144"/>
    <s v="Pave"/>
    <s v="Pave"/>
    <x v="0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2"/>
    <x v="0"/>
    <s v="WD"/>
    <s v="Normal"/>
    <n v="145000"/>
    <x v="1"/>
    <s v="Remodeled"/>
    <s v="Post 2008"/>
    <x v="0"/>
  </r>
  <r>
    <x v="362"/>
    <n v="85"/>
    <s v="RL"/>
    <n v="64"/>
    <n v="7301"/>
    <s v="Pave"/>
    <s v="NA"/>
    <x v="0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2"/>
    <x v="3"/>
    <s v="ConLD"/>
    <s v="Normal"/>
    <n v="198500"/>
    <x v="0"/>
    <s v="-"/>
    <s v="Post 2008"/>
    <x v="3"/>
  </r>
  <r>
    <x v="363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x v="3"/>
    <s v="WD"/>
    <s v="Normal"/>
    <n v="118000"/>
    <x v="0"/>
    <s v="Remodeled"/>
    <s v="Post 2008"/>
    <x v="3"/>
  </r>
  <r>
    <x v="364"/>
    <n v="60"/>
    <s v="RL"/>
    <s v="NA"/>
    <n v="18800"/>
    <s v="Pave"/>
    <s v="NA"/>
    <x v="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2"/>
    <x v="2"/>
    <s v="WD"/>
    <s v="Normal"/>
    <n v="190000"/>
    <x v="0"/>
    <s v="-"/>
    <s v="Pre 2008"/>
    <x v="2"/>
  </r>
  <r>
    <x v="365"/>
    <n v="70"/>
    <s v="RM"/>
    <n v="59"/>
    <n v="10690"/>
    <s v="Pave"/>
    <s v="NA"/>
    <x v="0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2"/>
    <x v="3"/>
    <s v="WD"/>
    <s v="Normal"/>
    <n v="147000"/>
    <x v="1"/>
    <s v="Remodeled"/>
    <s v="Post 2008"/>
    <x v="3"/>
  </r>
  <r>
    <x v="366"/>
    <n v="20"/>
    <s v="RL"/>
    <s v="NA"/>
    <n v="9500"/>
    <s v="Pave"/>
    <s v="NA"/>
    <x v="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2"/>
    <x v="3"/>
    <s v="WD"/>
    <s v="Normal"/>
    <n v="159000"/>
    <x v="0"/>
    <s v="-"/>
    <s v="Post 2008"/>
    <x v="3"/>
  </r>
  <r>
    <x v="367"/>
    <n v="80"/>
    <s v="RL"/>
    <n v="101"/>
    <n v="9150"/>
    <s v="Pave"/>
    <s v="NA"/>
    <x v="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x v="0"/>
    <s v="WD"/>
    <s v="Normal"/>
    <n v="165000"/>
    <x v="0"/>
    <s v="-"/>
    <s v="Post 2008"/>
    <x v="0"/>
  </r>
  <r>
    <x v="368"/>
    <n v="20"/>
    <s v="RL"/>
    <n v="78"/>
    <n v="7800"/>
    <s v="Pave"/>
    <s v="NA"/>
    <x v="0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0"/>
    <x v="4"/>
    <s v="WD"/>
    <s v="Normal"/>
    <n v="132000"/>
    <x v="0"/>
    <s v="-"/>
    <s v="Post 2008"/>
    <x v="4"/>
  </r>
  <r>
    <x v="369"/>
    <n v="20"/>
    <s v="RL"/>
    <s v="NA"/>
    <n v="9830"/>
    <s v="Pave"/>
    <s v="NA"/>
    <x v="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0"/>
    <x v="4"/>
    <s v="WD"/>
    <s v="Normal"/>
    <n v="162000"/>
    <x v="0"/>
    <s v="Remodeled"/>
    <s v="Post 2008"/>
    <x v="4"/>
  </r>
  <r>
    <x v="370"/>
    <n v="60"/>
    <s v="RL"/>
    <s v="NA"/>
    <n v="8121"/>
    <s v="Pave"/>
    <s v="NA"/>
    <x v="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0"/>
    <x v="2"/>
    <s v="WD"/>
    <s v="Normal"/>
    <n v="172400"/>
    <x v="0"/>
    <s v="-"/>
    <s v="Pre 2008"/>
    <x v="2"/>
  </r>
  <r>
    <x v="371"/>
    <n v="50"/>
    <s v="RL"/>
    <n v="80"/>
    <n v="17120"/>
    <s v="Pave"/>
    <s v="NA"/>
    <x v="0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2"/>
    <x v="0"/>
    <s v="WD"/>
    <s v="Normal"/>
    <n v="134432"/>
    <x v="0"/>
    <s v="-"/>
    <s v="Post 2008"/>
    <x v="0"/>
  </r>
  <r>
    <x v="372"/>
    <n v="120"/>
    <s v="RL"/>
    <n v="50"/>
    <n v="7175"/>
    <s v="Pave"/>
    <s v="NA"/>
    <x v="0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x v="4"/>
    <s v="WD"/>
    <s v="Normal"/>
    <n v="125000"/>
    <x v="0"/>
    <s v="-"/>
    <s v="Post 2008"/>
    <x v="4"/>
  </r>
  <r>
    <x v="373"/>
    <n v="20"/>
    <s v="RL"/>
    <n v="79"/>
    <n v="10634"/>
    <s v="Pave"/>
    <s v="NA"/>
    <x v="0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3"/>
    <x v="3"/>
    <s v="WD"/>
    <s v="Normal"/>
    <n v="123000"/>
    <x v="0"/>
    <s v="-"/>
    <s v="Post 2008"/>
    <x v="3"/>
  </r>
  <r>
    <x v="374"/>
    <n v="60"/>
    <s v="RL"/>
    <n v="65"/>
    <n v="8200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2"/>
    <x v="1"/>
    <s v="WD"/>
    <s v="Normal"/>
    <n v="219500"/>
    <x v="0"/>
    <s v="Remodeled"/>
    <s v="Pre 2008"/>
    <x v="1"/>
  </r>
  <r>
    <x v="375"/>
    <n v="30"/>
    <s v="RL"/>
    <s v="NA"/>
    <n v="10020"/>
    <s v="Pave"/>
    <s v="NA"/>
    <x v="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0"/>
    <x v="3"/>
    <s v="WD"/>
    <s v="Normal"/>
    <n v="61000"/>
    <x v="1"/>
    <s v="Remodeled"/>
    <s v="Post 2008"/>
    <x v="3"/>
  </r>
  <r>
    <x v="376"/>
    <n v="85"/>
    <s v="RL"/>
    <n v="57"/>
    <n v="8846"/>
    <s v="Pave"/>
    <s v="NA"/>
    <x v="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148000"/>
    <x v="0"/>
    <s v="-"/>
    <s v="Pre 2008"/>
    <x v="2"/>
  </r>
  <r>
    <x v="377"/>
    <n v="60"/>
    <s v="FV"/>
    <n v="102"/>
    <n v="11143"/>
    <s v="Pave"/>
    <s v="NA"/>
    <x v="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3"/>
    <x v="1"/>
    <s v="WD"/>
    <s v="Normal"/>
    <n v="340000"/>
    <x v="0"/>
    <s v="Remodeled"/>
    <s v="Pre 2008"/>
    <x v="1"/>
  </r>
  <r>
    <x v="378"/>
    <n v="20"/>
    <s v="RL"/>
    <n v="88"/>
    <n v="11394"/>
    <s v="Pave"/>
    <s v="NA"/>
    <x v="0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1"/>
    <x v="4"/>
    <s v="New"/>
    <s v="Partial"/>
    <n v="394432"/>
    <x v="0"/>
    <s v="-"/>
    <s v="Post 2008"/>
    <x v="4"/>
  </r>
  <r>
    <x v="379"/>
    <n v="60"/>
    <s v="RL"/>
    <n v="60"/>
    <n v="8123"/>
    <s v="Pave"/>
    <s v="NA"/>
    <x v="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1"/>
    <x v="3"/>
    <s v="WD"/>
    <s v="Normal"/>
    <n v="179000"/>
    <x v="0"/>
    <s v="-"/>
    <s v="Post 2008"/>
    <x v="3"/>
  </r>
  <r>
    <x v="380"/>
    <n v="50"/>
    <s v="RL"/>
    <n v="50"/>
    <n v="5000"/>
    <s v="Pave"/>
    <s v="Pave"/>
    <x v="0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x v="4"/>
    <s v="WD"/>
    <s v="Normal"/>
    <n v="127000"/>
    <x v="1"/>
    <s v="Remodeled"/>
    <s v="Post 2008"/>
    <x v="4"/>
  </r>
  <r>
    <x v="381"/>
    <n v="20"/>
    <s v="FV"/>
    <n v="60"/>
    <n v="7200"/>
    <s v="Pave"/>
    <s v="Pave"/>
    <x v="0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2"/>
    <x v="2"/>
    <s v="New"/>
    <s v="Partial"/>
    <n v="187750"/>
    <x v="0"/>
    <s v="-"/>
    <s v="Pre 2008"/>
    <x v="2"/>
  </r>
  <r>
    <x v="382"/>
    <n v="60"/>
    <s v="RL"/>
    <n v="79"/>
    <n v="9245"/>
    <s v="Pave"/>
    <s v="NA"/>
    <x v="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1"/>
    <x v="1"/>
    <s v="WD"/>
    <s v="Normal"/>
    <n v="213500"/>
    <x v="0"/>
    <s v="-"/>
    <s v="Pre 2008"/>
    <x v="1"/>
  </r>
  <r>
    <x v="383"/>
    <n v="45"/>
    <s v="RH"/>
    <n v="60"/>
    <n v="9000"/>
    <s v="Pave"/>
    <s v="NA"/>
    <x v="0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3"/>
    <x v="3"/>
    <s v="WD"/>
    <s v="Normal"/>
    <n v="76000"/>
    <x v="1"/>
    <s v="Remodeled"/>
    <s v="Post 2008"/>
    <x v="3"/>
  </r>
  <r>
    <x v="384"/>
    <n v="60"/>
    <s v="RL"/>
    <s v="NA"/>
    <n v="53107"/>
    <s v="Pave"/>
    <s v="NA"/>
    <x v="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"/>
    <x v="1"/>
    <s v="WD"/>
    <s v="Normal"/>
    <n v="240000"/>
    <x v="0"/>
    <s v="-"/>
    <s v="Pre 2008"/>
    <x v="1"/>
  </r>
  <r>
    <x v="385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1"/>
    <x v="4"/>
    <s v="WD"/>
    <s v="Normal"/>
    <n v="192000"/>
    <x v="0"/>
    <s v="Remodeled"/>
    <s v="Post 2008"/>
    <x v="4"/>
  </r>
  <r>
    <x v="386"/>
    <n v="50"/>
    <s v="RL"/>
    <n v="58"/>
    <n v="8410"/>
    <s v="Pave"/>
    <s v="NA"/>
    <x v="0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x v="2"/>
    <s v="WD"/>
    <s v="AdjLand"/>
    <n v="81000"/>
    <x v="1"/>
    <s v="Remodeled"/>
    <s v="Pre 2008"/>
    <x v="2"/>
  </r>
  <r>
    <x v="387"/>
    <n v="80"/>
    <s v="RL"/>
    <n v="72"/>
    <n v="7200"/>
    <s v="Pave"/>
    <s v="NA"/>
    <x v="0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3"/>
    <x v="3"/>
    <s v="WD"/>
    <s v="Abnorml"/>
    <n v="125000"/>
    <x v="0"/>
    <s v="-"/>
    <s v="Post 2008"/>
    <x v="3"/>
  </r>
  <r>
    <x v="388"/>
    <n v="20"/>
    <s v="RL"/>
    <n v="93"/>
    <n v="9382"/>
    <s v="Pave"/>
    <s v="NA"/>
    <x v="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2"/>
    <x v="0"/>
    <s v="WD"/>
    <s v="Normal"/>
    <n v="191000"/>
    <x v="0"/>
    <s v="Remodeled"/>
    <s v="Post 2008"/>
    <x v="0"/>
  </r>
  <r>
    <x v="389"/>
    <n v="60"/>
    <s v="RL"/>
    <n v="96"/>
    <n v="12474"/>
    <s v="Pave"/>
    <s v="NA"/>
    <x v="0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2"/>
    <x v="0"/>
    <s v="New"/>
    <s v="Partial"/>
    <n v="426000"/>
    <x v="0"/>
    <s v="Remodeled"/>
    <s v="Post 2008"/>
    <x v="0"/>
  </r>
  <r>
    <x v="390"/>
    <n v="50"/>
    <s v="RL"/>
    <n v="50"/>
    <n v="8405"/>
    <s v="Pave"/>
    <s v="Grvl"/>
    <x v="0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1"/>
    <x v="0"/>
    <s v="WD"/>
    <s v="Normal"/>
    <n v="119000"/>
    <x v="1"/>
    <s v="Remodeled"/>
    <s v="Post 2008"/>
    <x v="0"/>
  </r>
  <r>
    <x v="391"/>
    <n v="60"/>
    <s v="RL"/>
    <n v="71"/>
    <n v="12209"/>
    <s v="Pave"/>
    <s v="NA"/>
    <x v="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1"/>
    <x v="3"/>
    <s v="WD"/>
    <s v="Normal"/>
    <n v="215000"/>
    <x v="0"/>
    <s v="Remodeled"/>
    <s v="Post 2008"/>
    <x v="3"/>
  </r>
  <r>
    <x v="392"/>
    <n v="20"/>
    <s v="RL"/>
    <s v="NA"/>
    <n v="8339"/>
    <s v="Pave"/>
    <s v="NA"/>
    <x v="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2"/>
    <x v="1"/>
    <s v="WD"/>
    <s v="Normal"/>
    <n v="106500"/>
    <x v="0"/>
    <s v="-"/>
    <s v="Pre 2008"/>
    <x v="1"/>
  </r>
  <r>
    <x v="393"/>
    <n v="30"/>
    <s v="RL"/>
    <s v="NA"/>
    <n v="7446"/>
    <s v="Pave"/>
    <s v="NA"/>
    <x v="0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1"/>
    <x v="2"/>
    <s v="WD"/>
    <s v="Abnorml"/>
    <n v="100000"/>
    <x v="1"/>
    <s v="Remodeled"/>
    <s v="Pre 2008"/>
    <x v="2"/>
  </r>
  <r>
    <x v="394"/>
    <n v="50"/>
    <s v="RL"/>
    <n v="60"/>
    <n v="10134"/>
    <s v="Pave"/>
    <s v="NA"/>
    <x v="0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2"/>
    <x v="1"/>
    <s v="WD"/>
    <s v="Normal"/>
    <n v="109000"/>
    <x v="1"/>
    <s v="Remodeled"/>
    <s v="Pre 2008"/>
    <x v="1"/>
  </r>
  <r>
    <x v="395"/>
    <n v="20"/>
    <s v="RL"/>
    <n v="68"/>
    <n v="9571"/>
    <s v="Pave"/>
    <s v="NA"/>
    <x v="0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1"/>
    <x v="4"/>
    <s v="WD"/>
    <s v="Normal"/>
    <n v="129000"/>
    <x v="0"/>
    <s v="-"/>
    <s v="Post 2008"/>
    <x v="4"/>
  </r>
  <r>
    <x v="396"/>
    <n v="20"/>
    <s v="RL"/>
    <n v="60"/>
    <n v="7200"/>
    <s v="Pave"/>
    <s v="NA"/>
    <x v="0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x v="3"/>
    <s v="WD"/>
    <s v="Normal"/>
    <n v="123000"/>
    <x v="0"/>
    <s v="-"/>
    <s v="Post 2008"/>
    <x v="3"/>
  </r>
  <r>
    <x v="397"/>
    <n v="60"/>
    <s v="RL"/>
    <n v="69"/>
    <n v="7590"/>
    <s v="Pave"/>
    <s v="NA"/>
    <x v="0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2"/>
    <x v="1"/>
    <s v="WD"/>
    <s v="Normal"/>
    <n v="169500"/>
    <x v="0"/>
    <s v="-"/>
    <s v="Pre 2008"/>
    <x v="1"/>
  </r>
  <r>
    <x v="398"/>
    <n v="30"/>
    <s v="RM"/>
    <n v="60"/>
    <n v="8967"/>
    <s v="Pave"/>
    <s v="NA"/>
    <x v="0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3"/>
    <x v="1"/>
    <s v="WD"/>
    <s v="Abnorml"/>
    <n v="67000"/>
    <x v="1"/>
    <s v="Remodeled"/>
    <s v="Pre 2008"/>
    <x v="1"/>
  </r>
  <r>
    <x v="399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3"/>
    <x v="3"/>
    <s v="WD"/>
    <s v="Normal"/>
    <n v="241000"/>
    <x v="0"/>
    <s v="Remodeled"/>
    <s v="Post 2008"/>
    <x v="3"/>
  </r>
  <r>
    <x v="400"/>
    <n v="120"/>
    <s v="RL"/>
    <n v="38"/>
    <n v="14963"/>
    <s v="Pave"/>
    <s v="NA"/>
    <x v="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x v="0"/>
    <s v="WD"/>
    <s v="Normal"/>
    <n v="245500"/>
    <x v="0"/>
    <s v="-"/>
    <s v="Post 2008"/>
    <x v="0"/>
  </r>
  <r>
    <x v="401"/>
    <n v="20"/>
    <s v="RL"/>
    <n v="65"/>
    <n v="8767"/>
    <s v="Pave"/>
    <s v="NA"/>
    <x v="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2"/>
    <x v="2"/>
    <s v="New"/>
    <s v="Partial"/>
    <n v="164990"/>
    <x v="0"/>
    <s v="-"/>
    <s v="Pre 2008"/>
    <x v="2"/>
  </r>
  <r>
    <x v="402"/>
    <n v="30"/>
    <s v="RL"/>
    <n v="60"/>
    <n v="10200"/>
    <s v="Pave"/>
    <s v="NA"/>
    <x v="0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2"/>
    <x v="0"/>
    <s v="WD"/>
    <s v="Normal"/>
    <n v="108000"/>
    <x v="1"/>
    <s v="Remodeled"/>
    <s v="Post 2008"/>
    <x v="0"/>
  </r>
  <r>
    <x v="403"/>
    <n v="60"/>
    <s v="RL"/>
    <n v="93"/>
    <n v="12090"/>
    <s v="Pave"/>
    <s v="NA"/>
    <x v="0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2"/>
    <x v="2"/>
    <s v="WD"/>
    <s v="Abnorml"/>
    <n v="258000"/>
    <x v="0"/>
    <s v="-"/>
    <s v="Pre 2008"/>
    <x v="2"/>
  </r>
  <r>
    <x v="404"/>
    <n v="60"/>
    <s v="RL"/>
    <s v="NA"/>
    <n v="10364"/>
    <s v="Pave"/>
    <s v="NA"/>
    <x v="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x v="1"/>
    <s v="WD"/>
    <s v="Normal"/>
    <n v="168000"/>
    <x v="0"/>
    <s v="Remodeled"/>
    <s v="Pre 2008"/>
    <x v="1"/>
  </r>
  <r>
    <x v="405"/>
    <n v="20"/>
    <s v="RL"/>
    <s v="NA"/>
    <n v="9991"/>
    <s v="Pave"/>
    <s v="NA"/>
    <x v="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1"/>
    <x v="3"/>
    <s v="WD"/>
    <s v="Normal"/>
    <n v="150000"/>
    <x v="0"/>
    <s v="Remodeled"/>
    <s v="Post 2008"/>
    <x v="3"/>
  </r>
  <r>
    <x v="406"/>
    <n v="50"/>
    <s v="RL"/>
    <n v="51"/>
    <n v="10480"/>
    <s v="Pave"/>
    <s v="NA"/>
    <x v="0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0"/>
    <x v="0"/>
    <s v="WD"/>
    <s v="Normal"/>
    <n v="115000"/>
    <x v="1"/>
    <s v="Remodeled"/>
    <s v="Post 2008"/>
    <x v="0"/>
  </r>
  <r>
    <x v="407"/>
    <n v="70"/>
    <s v="RL"/>
    <n v="63"/>
    <n v="15576"/>
    <s v="Pave"/>
    <s v="NA"/>
    <x v="0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0"/>
    <x v="0"/>
    <s v="WD"/>
    <s v="Normal"/>
    <n v="177000"/>
    <x v="1"/>
    <s v="Remodeled"/>
    <s v="Post 2008"/>
    <x v="0"/>
  </r>
  <r>
    <x v="408"/>
    <n v="60"/>
    <s v="RL"/>
    <n v="109"/>
    <n v="14154"/>
    <s v="Pave"/>
    <s v="NA"/>
    <x v="0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2"/>
    <x v="1"/>
    <s v="New"/>
    <s v="Partial"/>
    <n v="280000"/>
    <x v="0"/>
    <s v="-"/>
    <s v="Pre 2008"/>
    <x v="1"/>
  </r>
  <r>
    <x v="409"/>
    <n v="60"/>
    <s v="FV"/>
    <n v="85"/>
    <n v="10800"/>
    <s v="Pave"/>
    <s v="NA"/>
    <x v="0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1"/>
    <x v="0"/>
    <s v="New"/>
    <s v="Partial"/>
    <n v="339750"/>
    <x v="0"/>
    <s v="Remodeled"/>
    <s v="Post 2008"/>
    <x v="0"/>
  </r>
  <r>
    <x v="410"/>
    <n v="20"/>
    <s v="RL"/>
    <n v="68"/>
    <n v="9571"/>
    <s v="Pave"/>
    <s v="NA"/>
    <x v="0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1"/>
    <x v="3"/>
    <s v="COD"/>
    <s v="Abnorml"/>
    <n v="60000"/>
    <x v="0"/>
    <s v="-"/>
    <s v="Post 2008"/>
    <x v="3"/>
  </r>
  <r>
    <x v="411"/>
    <n v="190"/>
    <s v="RL"/>
    <n v="100"/>
    <n v="34650"/>
    <s v="Pave"/>
    <s v="NA"/>
    <x v="0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0"/>
    <x v="2"/>
    <s v="WD"/>
    <s v="Normal"/>
    <n v="145000"/>
    <x v="0"/>
    <s v="-"/>
    <s v="Pre 2008"/>
    <x v="2"/>
  </r>
  <r>
    <x v="412"/>
    <n v="20"/>
    <s v="FV"/>
    <s v="NA"/>
    <n v="4403"/>
    <s v="Pave"/>
    <s v="NA"/>
    <x v="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1"/>
    <x v="4"/>
    <s v="New"/>
    <s v="Partial"/>
    <n v="222000"/>
    <x v="0"/>
    <s v="-"/>
    <s v="Post 2008"/>
    <x v="4"/>
  </r>
  <r>
    <x v="413"/>
    <n v="30"/>
    <s v="RM"/>
    <n v="56"/>
    <n v="8960"/>
    <s v="Pave"/>
    <s v="Grvl"/>
    <x v="0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0"/>
    <x v="4"/>
    <s v="WD"/>
    <s v="Normal"/>
    <n v="115000"/>
    <x v="1"/>
    <s v="Remodeled"/>
    <s v="Post 2008"/>
    <x v="4"/>
  </r>
  <r>
    <x v="414"/>
    <n v="60"/>
    <s v="RL"/>
    <n v="59"/>
    <n v="11228"/>
    <s v="Pave"/>
    <s v="NA"/>
    <x v="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x v="0"/>
    <s v="WD"/>
    <s v="Normal"/>
    <n v="228000"/>
    <x v="0"/>
    <s v="-"/>
    <s v="Post 2008"/>
    <x v="0"/>
  </r>
  <r>
    <x v="415"/>
    <n v="20"/>
    <s v="RL"/>
    <n v="73"/>
    <n v="8899"/>
    <s v="Pave"/>
    <s v="NA"/>
    <x v="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2"/>
    <x v="1"/>
    <s v="New"/>
    <s v="Partial"/>
    <n v="181134"/>
    <x v="0"/>
    <s v="-"/>
    <s v="Pre 2008"/>
    <x v="1"/>
  </r>
  <r>
    <x v="416"/>
    <n v="60"/>
    <s v="RL"/>
    <n v="74"/>
    <n v="7844"/>
    <s v="Pave"/>
    <s v="NA"/>
    <x v="0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0"/>
    <x v="2"/>
    <s v="WD"/>
    <s v="Normal"/>
    <n v="149500"/>
    <x v="0"/>
    <s v="-"/>
    <s v="Pre 2008"/>
    <x v="2"/>
  </r>
  <r>
    <x v="417"/>
    <n v="70"/>
    <s v="RL"/>
    <n v="86"/>
    <n v="22420"/>
    <s v="Pave"/>
    <s v="NA"/>
    <x v="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3"/>
    <x v="1"/>
    <s v="WD"/>
    <s v="Normal"/>
    <n v="239000"/>
    <x v="1"/>
    <s v="Remodeled"/>
    <s v="Pre 2008"/>
    <x v="1"/>
  </r>
  <r>
    <x v="418"/>
    <n v="50"/>
    <s v="RL"/>
    <n v="60"/>
    <n v="8160"/>
    <s v="Pave"/>
    <s v="NA"/>
    <x v="0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1"/>
    <x v="1"/>
    <s v="WD"/>
    <s v="AdjLand"/>
    <n v="126000"/>
    <x v="1"/>
    <s v="Remodeled"/>
    <s v="Pre 2008"/>
    <x v="1"/>
  </r>
  <r>
    <x v="419"/>
    <n v="20"/>
    <s v="RL"/>
    <n v="65"/>
    <n v="8450"/>
    <s v="Pave"/>
    <s v="NA"/>
    <x v="0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2"/>
    <x v="4"/>
    <s v="WD"/>
    <s v="Normal"/>
    <n v="142000"/>
    <x v="0"/>
    <s v="-"/>
    <s v="Post 2008"/>
    <x v="4"/>
  </r>
  <r>
    <x v="420"/>
    <n v="90"/>
    <s v="RM"/>
    <n v="78"/>
    <n v="7060"/>
    <s v="Pave"/>
    <s v="NA"/>
    <x v="0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3"/>
    <x v="0"/>
    <s v="WD"/>
    <s v="Alloca"/>
    <n v="206300"/>
    <x v="0"/>
    <s v="Remodeled"/>
    <s v="Post 2008"/>
    <x v="0"/>
  </r>
  <r>
    <x v="421"/>
    <n v="20"/>
    <s v="RL"/>
    <s v="NA"/>
    <n v="16635"/>
    <s v="Pave"/>
    <s v="NA"/>
    <x v="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1"/>
    <x v="3"/>
    <s v="WD"/>
    <s v="Normal"/>
    <n v="215000"/>
    <x v="0"/>
    <s v="Remodeled"/>
    <s v="Post 2008"/>
    <x v="3"/>
  </r>
  <r>
    <x v="422"/>
    <n v="20"/>
    <s v="RL"/>
    <n v="100"/>
    <n v="21750"/>
    <s v="Pave"/>
    <s v="NA"/>
    <x v="0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x v="0"/>
    <s v="WD"/>
    <s v="Normal"/>
    <n v="113000"/>
    <x v="0"/>
    <s v="-"/>
    <s v="Post 2008"/>
    <x v="0"/>
  </r>
  <r>
    <x v="423"/>
    <n v="60"/>
    <s v="RL"/>
    <n v="80"/>
    <n v="9200"/>
    <s v="Pave"/>
    <s v="NA"/>
    <x v="0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1"/>
    <x v="0"/>
    <s v="WD"/>
    <s v="Normal"/>
    <n v="315000"/>
    <x v="0"/>
    <s v="-"/>
    <s v="Post 2008"/>
    <x v="0"/>
  </r>
  <r>
    <x v="424"/>
    <n v="20"/>
    <s v="RL"/>
    <n v="72"/>
    <n v="9000"/>
    <s v="Pave"/>
    <s v="NA"/>
    <x v="0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x v="0"/>
    <s v="WD"/>
    <s v="Normal"/>
    <n v="139000"/>
    <x v="0"/>
    <s v="-"/>
    <s v="Post 2008"/>
    <x v="0"/>
  </r>
  <r>
    <x v="425"/>
    <n v="60"/>
    <s v="RM"/>
    <n v="60"/>
    <n v="3378"/>
    <s v="Pave"/>
    <s v="Grvl"/>
    <x v="0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x v="3"/>
    <s v="WD"/>
    <s v="Normal"/>
    <n v="135000"/>
    <x v="0"/>
    <s v="Remodeled"/>
    <s v="Post 2008"/>
    <x v="3"/>
  </r>
  <r>
    <x v="426"/>
    <n v="80"/>
    <s v="RL"/>
    <s v="NA"/>
    <n v="12800"/>
    <s v="Pave"/>
    <s v="NA"/>
    <x v="0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2"/>
    <x v="3"/>
    <s v="WD"/>
    <s v="Normal"/>
    <n v="275000"/>
    <x v="0"/>
    <s v="-"/>
    <s v="Post 2008"/>
    <x v="3"/>
  </r>
  <r>
    <x v="427"/>
    <n v="20"/>
    <s v="RL"/>
    <n v="77"/>
    <n v="8593"/>
    <s v="Pave"/>
    <s v="NA"/>
    <x v="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2"/>
    <x v="0"/>
    <s v="WD"/>
    <s v="Normal"/>
    <n v="109008"/>
    <x v="0"/>
    <s v="-"/>
    <s v="Post 2008"/>
    <x v="0"/>
  </r>
  <r>
    <x v="428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x v="1"/>
    <s v="New"/>
    <s v="Partial"/>
    <n v="195400"/>
    <x v="0"/>
    <s v="-"/>
    <s v="Pre 2008"/>
    <x v="1"/>
  </r>
  <r>
    <x v="429"/>
    <n v="20"/>
    <s v="RL"/>
    <n v="130"/>
    <n v="11457"/>
    <s v="Pave"/>
    <s v="NA"/>
    <x v="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0"/>
    <x v="3"/>
    <s v="WD"/>
    <s v="Normal"/>
    <n v="175000"/>
    <x v="0"/>
    <s v="-"/>
    <s v="Post 2008"/>
    <x v="3"/>
  </r>
  <r>
    <x v="430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2"/>
    <x v="0"/>
    <s v="COD"/>
    <s v="Abnorml"/>
    <n v="85400"/>
    <x v="0"/>
    <s v="-"/>
    <s v="Post 2008"/>
    <x v="0"/>
  </r>
  <r>
    <x v="431"/>
    <n v="50"/>
    <s v="RM"/>
    <n v="60"/>
    <n v="5586"/>
    <s v="Pave"/>
    <s v="NA"/>
    <x v="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x v="0"/>
    <s v="ConLD"/>
    <s v="Abnorml"/>
    <n v="79900"/>
    <x v="1"/>
    <s v="Remodeled"/>
    <s v="Post 2008"/>
    <x v="0"/>
  </r>
  <r>
    <x v="432"/>
    <n v="160"/>
    <s v="RM"/>
    <n v="24"/>
    <n v="1920"/>
    <s v="Pave"/>
    <s v="NA"/>
    <x v="0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2"/>
    <x v="1"/>
    <s v="WD"/>
    <s v="Normal"/>
    <n v="122500"/>
    <x v="0"/>
    <s v="-"/>
    <s v="Pre 2008"/>
    <x v="1"/>
  </r>
  <r>
    <x v="433"/>
    <n v="60"/>
    <s v="RL"/>
    <n v="100"/>
    <n v="10839"/>
    <s v="Pave"/>
    <s v="NA"/>
    <x v="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2"/>
    <x v="0"/>
    <s v="WD"/>
    <s v="Normal"/>
    <n v="181000"/>
    <x v="0"/>
    <s v="Remodeled"/>
    <s v="Post 2008"/>
    <x v="0"/>
  </r>
  <r>
    <x v="434"/>
    <n v="180"/>
    <s v="RM"/>
    <n v="21"/>
    <n v="1890"/>
    <s v="Pave"/>
    <s v="NA"/>
    <x v="0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1"/>
    <x v="0"/>
    <s v="WD"/>
    <s v="Normal"/>
    <n v="81000"/>
    <x v="0"/>
    <s v="-"/>
    <s v="Post 2008"/>
    <x v="0"/>
  </r>
  <r>
    <x v="435"/>
    <n v="60"/>
    <s v="RL"/>
    <n v="43"/>
    <n v="10667"/>
    <s v="Pave"/>
    <s v="NA"/>
    <x v="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1"/>
    <x v="3"/>
    <s v="ConLw"/>
    <s v="Normal"/>
    <n v="212000"/>
    <x v="0"/>
    <s v="-"/>
    <s v="Post 2008"/>
    <x v="3"/>
  </r>
  <r>
    <x v="436"/>
    <n v="50"/>
    <s v="RM"/>
    <n v="40"/>
    <n v="4400"/>
    <s v="Pave"/>
    <s v="NA"/>
    <x v="0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x v="2"/>
    <s v="WD"/>
    <s v="Normal"/>
    <n v="116000"/>
    <x v="1"/>
    <s v="Remodeled"/>
    <s v="Pre 2008"/>
    <x v="2"/>
  </r>
  <r>
    <x v="437"/>
    <n v="45"/>
    <s v="RM"/>
    <n v="50"/>
    <n v="6000"/>
    <s v="Pave"/>
    <s v="NA"/>
    <x v="0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0"/>
    <x v="3"/>
    <s v="WD"/>
    <s v="Normal"/>
    <n v="119000"/>
    <x v="1"/>
    <s v="Remodeled"/>
    <s v="Post 2008"/>
    <x v="3"/>
  </r>
  <r>
    <x v="438"/>
    <n v="30"/>
    <s v="RL"/>
    <n v="40"/>
    <n v="4280"/>
    <s v="Pave"/>
    <s v="NA"/>
    <x v="0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0"/>
    <x v="1"/>
    <s v="WD"/>
    <s v="Normal"/>
    <n v="90350"/>
    <x v="1"/>
    <s v="Remodeled"/>
    <s v="Pre 2008"/>
    <x v="1"/>
  </r>
  <r>
    <x v="439"/>
    <n v="50"/>
    <s v="RL"/>
    <n v="67"/>
    <n v="12354"/>
    <s v="Pave"/>
    <s v="Grvl"/>
    <x v="0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2"/>
    <x v="3"/>
    <s v="ConLI"/>
    <s v="Normal"/>
    <n v="110000"/>
    <x v="1"/>
    <s v="Remodeled"/>
    <s v="Post 2008"/>
    <x v="3"/>
  </r>
  <r>
    <x v="440"/>
    <n v="20"/>
    <s v="RL"/>
    <n v="105"/>
    <n v="15431"/>
    <s v="Pave"/>
    <s v="NA"/>
    <x v="0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1"/>
    <x v="3"/>
    <s v="WD"/>
    <s v="Normal"/>
    <n v="555000"/>
    <x v="0"/>
    <s v="-"/>
    <s v="Post 2008"/>
    <x v="3"/>
  </r>
  <r>
    <x v="441"/>
    <n v="90"/>
    <s v="RL"/>
    <n v="92"/>
    <n v="12108"/>
    <s v="Pave"/>
    <s v="NA"/>
    <x v="0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x v="0"/>
    <s v="WD"/>
    <s v="Normal"/>
    <n v="118000"/>
    <x v="0"/>
    <s v="-"/>
    <s v="Post 2008"/>
    <x v="0"/>
  </r>
  <r>
    <x v="442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1"/>
    <x v="0"/>
    <s v="WD"/>
    <s v="Normal"/>
    <n v="162900"/>
    <x v="1"/>
    <s v="Remodeled"/>
    <s v="Post 2008"/>
    <x v="0"/>
  </r>
  <r>
    <x v="443"/>
    <n v="120"/>
    <s v="RL"/>
    <n v="53"/>
    <n v="3922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"/>
    <x v="1"/>
    <s v="New"/>
    <s v="Partial"/>
    <n v="172500"/>
    <x v="0"/>
    <s v="Remodeled"/>
    <s v="Pre 2008"/>
    <x v="1"/>
  </r>
  <r>
    <x v="444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2"/>
    <x v="0"/>
    <s v="WD"/>
    <s v="Normal"/>
    <n v="210000"/>
    <x v="0"/>
    <s v="Remodeled"/>
    <s v="Post 2008"/>
    <x v="0"/>
  </r>
  <r>
    <x v="445"/>
    <n v="20"/>
    <s v="RL"/>
    <n v="73"/>
    <n v="9855"/>
    <s v="Pave"/>
    <s v="NA"/>
    <x v="0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3"/>
    <x v="3"/>
    <s v="COD"/>
    <s v="Normal"/>
    <n v="127500"/>
    <x v="0"/>
    <s v="-"/>
    <s v="Post 2008"/>
    <x v="3"/>
  </r>
  <r>
    <x v="446"/>
    <n v="20"/>
    <s v="RL"/>
    <n v="137"/>
    <n v="16492"/>
    <s v="Pave"/>
    <s v="NA"/>
    <x v="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1"/>
    <x v="4"/>
    <s v="WD"/>
    <s v="Normal"/>
    <n v="190000"/>
    <x v="0"/>
    <s v="Remodeled"/>
    <s v="Post 2008"/>
    <x v="4"/>
  </r>
  <r>
    <x v="447"/>
    <n v="60"/>
    <s v="RL"/>
    <s v="NA"/>
    <n v="11214"/>
    <s v="Pave"/>
    <s v="NA"/>
    <x v="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2"/>
    <x v="2"/>
    <s v="WD"/>
    <s v="Normal"/>
    <n v="199900"/>
    <x v="0"/>
    <s v="Remodeled"/>
    <s v="Pre 2008"/>
    <x v="2"/>
  </r>
  <r>
    <x v="448"/>
    <n v="50"/>
    <s v="RM"/>
    <n v="50"/>
    <n v="8600"/>
    <s v="Pave"/>
    <s v="NA"/>
    <x v="0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"/>
    <x v="2"/>
    <s v="WD"/>
    <s v="Normal"/>
    <n v="119500"/>
    <x v="1"/>
    <s v="Remodeled"/>
    <s v="Pre 2008"/>
    <x v="2"/>
  </r>
  <r>
    <x v="449"/>
    <n v="50"/>
    <s v="RM"/>
    <n v="50"/>
    <n v="6000"/>
    <s v="Pave"/>
    <s v="NA"/>
    <x v="0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"/>
    <x v="1"/>
    <s v="WD"/>
    <s v="Normal"/>
    <n v="120000"/>
    <x v="0"/>
    <s v="Remodeled"/>
    <s v="Pre 2008"/>
    <x v="1"/>
  </r>
  <r>
    <x v="450"/>
    <n v="30"/>
    <s v="RM"/>
    <n v="70"/>
    <n v="5684"/>
    <s v="Pave"/>
    <s v="NA"/>
    <x v="0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"/>
    <x v="2"/>
    <s v="WD"/>
    <s v="Normal"/>
    <n v="110000"/>
    <x v="1"/>
    <s v="Remodeled"/>
    <s v="Pre 2008"/>
    <x v="2"/>
  </r>
  <r>
    <x v="451"/>
    <n v="20"/>
    <s v="RL"/>
    <n v="62"/>
    <n v="70761"/>
    <s v="Pave"/>
    <s v="NA"/>
    <x v="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3"/>
    <x v="2"/>
    <s v="WD"/>
    <s v="Normal"/>
    <n v="280000"/>
    <x v="0"/>
    <s v="-"/>
    <s v="Pre 2008"/>
    <x v="2"/>
  </r>
  <r>
    <x v="452"/>
    <n v="60"/>
    <s v="RL"/>
    <s v="NA"/>
    <n v="9303"/>
    <s v="Pave"/>
    <s v="NA"/>
    <x v="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2"/>
    <x v="1"/>
    <s v="WD"/>
    <s v="Normal"/>
    <n v="204000"/>
    <x v="0"/>
    <s v="Remodeled"/>
    <s v="Pre 2008"/>
    <x v="1"/>
  </r>
  <r>
    <x v="453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1"/>
    <x v="3"/>
    <s v="WD"/>
    <s v="Normal"/>
    <n v="210000"/>
    <x v="0"/>
    <s v="-"/>
    <s v="Post 2008"/>
    <x v="3"/>
  </r>
  <r>
    <x v="454"/>
    <n v="90"/>
    <s v="RL"/>
    <n v="63"/>
    <n v="9297"/>
    <s v="Pave"/>
    <s v="NA"/>
    <x v="0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2"/>
    <x v="2"/>
    <s v="WD"/>
    <s v="Family"/>
    <n v="188000"/>
    <x v="0"/>
    <s v="-"/>
    <s v="Pre 2008"/>
    <x v="2"/>
  </r>
  <r>
    <x v="455"/>
    <n v="20"/>
    <s v="RL"/>
    <n v="80"/>
    <n v="9600"/>
    <s v="Pave"/>
    <s v="NA"/>
    <x v="0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x v="1"/>
    <s v="WD"/>
    <s v="Normal"/>
    <n v="175500"/>
    <x v="0"/>
    <s v="-"/>
    <s v="Pre 2008"/>
    <x v="1"/>
  </r>
  <r>
    <x v="456"/>
    <n v="70"/>
    <s v="RM"/>
    <n v="34"/>
    <n v="4571"/>
    <s v="Pave"/>
    <s v="Grvl"/>
    <x v="0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x v="0"/>
    <s v="COD"/>
    <s v="Abnorml"/>
    <n v="98000"/>
    <x v="1"/>
    <s v="Remodeled"/>
    <s v="Post 2008"/>
    <x v="0"/>
  </r>
  <r>
    <x v="457"/>
    <n v="20"/>
    <s v="RL"/>
    <s v="NA"/>
    <n v="53227"/>
    <s v="Pave"/>
    <s v="NA"/>
    <x v="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0"/>
    <x v="0"/>
    <s v="WD"/>
    <s v="Normal"/>
    <n v="256000"/>
    <x v="0"/>
    <s v="Remodeled"/>
    <s v="Post 2008"/>
    <x v="0"/>
  </r>
  <r>
    <x v="458"/>
    <n v="70"/>
    <s v="RM"/>
    <s v="NA"/>
    <n v="5100"/>
    <s v="Pave"/>
    <s v="Grvl"/>
    <x v="0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1"/>
    <x v="0"/>
    <s v="WD"/>
    <s v="Normal"/>
    <n v="161000"/>
    <x v="1"/>
    <s v="Remodeled"/>
    <s v="Post 2008"/>
    <x v="0"/>
  </r>
  <r>
    <x v="459"/>
    <n v="50"/>
    <s v="RL"/>
    <s v="NA"/>
    <n v="7015"/>
    <s v="Pave"/>
    <s v="NA"/>
    <x v="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2"/>
    <x v="3"/>
    <s v="WD"/>
    <s v="Normal"/>
    <n v="110000"/>
    <x v="0"/>
    <s v="-"/>
    <s v="Post 2008"/>
    <x v="3"/>
  </r>
  <r>
    <x v="460"/>
    <n v="60"/>
    <s v="FV"/>
    <n v="75"/>
    <n v="8004"/>
    <s v="Pave"/>
    <s v="NA"/>
    <x v="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x v="3"/>
    <s v="New"/>
    <s v="Partial"/>
    <n v="263435"/>
    <x v="0"/>
    <s v="-"/>
    <s v="Post 2008"/>
    <x v="3"/>
  </r>
  <r>
    <x v="461"/>
    <n v="70"/>
    <s v="RL"/>
    <n v="60"/>
    <n v="7200"/>
    <s v="Pave"/>
    <s v="NA"/>
    <x v="0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1"/>
    <x v="3"/>
    <s v="WD"/>
    <s v="Normal"/>
    <n v="155000"/>
    <x v="1"/>
    <s v="Remodeled"/>
    <s v="Post 2008"/>
    <x v="3"/>
  </r>
  <r>
    <x v="462"/>
    <n v="20"/>
    <s v="RL"/>
    <n v="60"/>
    <n v="8281"/>
    <s v="Pave"/>
    <s v="NA"/>
    <x v="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x v="3"/>
    <s v="WD"/>
    <s v="Normal"/>
    <n v="62383"/>
    <x v="0"/>
    <s v="-"/>
    <s v="Post 2008"/>
    <x v="3"/>
  </r>
  <r>
    <x v="463"/>
    <n v="70"/>
    <s v="RL"/>
    <n v="74"/>
    <n v="11988"/>
    <s v="Pave"/>
    <s v="NA"/>
    <x v="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2"/>
    <x v="0"/>
    <s v="WD"/>
    <s v="Normal"/>
    <n v="188700"/>
    <x v="1"/>
    <s v="Remodeled"/>
    <s v="Post 2008"/>
    <x v="0"/>
  </r>
  <r>
    <x v="464"/>
    <n v="20"/>
    <s v="RL"/>
    <n v="60"/>
    <n v="8430"/>
    <s v="Pave"/>
    <s v="NA"/>
    <x v="0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3"/>
    <s v="WD"/>
    <s v="Normal"/>
    <n v="124000"/>
    <x v="0"/>
    <s v="-"/>
    <s v="Post 2008"/>
    <x v="3"/>
  </r>
  <r>
    <x v="465"/>
    <n v="120"/>
    <s v="RM"/>
    <s v="NA"/>
    <n v="3072"/>
    <s v="Pave"/>
    <s v="NA"/>
    <x v="0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x v="2"/>
    <s v="WD"/>
    <s v="Normal"/>
    <n v="178740"/>
    <x v="0"/>
    <s v="-"/>
    <s v="Pre 2008"/>
    <x v="2"/>
  </r>
  <r>
    <x v="466"/>
    <n v="20"/>
    <s v="RL"/>
    <n v="85"/>
    <n v="10628"/>
    <s v="Pave"/>
    <s v="NA"/>
    <x v="0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1"/>
    <x v="1"/>
    <s v="WD"/>
    <s v="Normal"/>
    <n v="167000"/>
    <x v="0"/>
    <s v="-"/>
    <s v="Pre 2008"/>
    <x v="1"/>
  </r>
  <r>
    <x v="467"/>
    <n v="70"/>
    <s v="RL"/>
    <n v="79"/>
    <n v="9480"/>
    <s v="Pave"/>
    <s v="NA"/>
    <x v="0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"/>
    <x v="1"/>
    <s v="WD"/>
    <s v="Normal"/>
    <n v="146500"/>
    <x v="1"/>
    <s v="Remodeled"/>
    <s v="Pre 2008"/>
    <x v="1"/>
  </r>
  <r>
    <x v="468"/>
    <n v="20"/>
    <s v="RL"/>
    <n v="98"/>
    <n v="11428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x v="1"/>
    <s v="WD"/>
    <s v="Normal"/>
    <n v="250000"/>
    <x v="0"/>
    <s v="-"/>
    <s v="Pre 2008"/>
    <x v="1"/>
  </r>
  <r>
    <x v="469"/>
    <n v="60"/>
    <s v="RL"/>
    <n v="76"/>
    <n v="9291"/>
    <s v="Pave"/>
    <s v="NA"/>
    <x v="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1"/>
    <x v="0"/>
    <s v="WD"/>
    <s v="Normal"/>
    <n v="187000"/>
    <x v="0"/>
    <s v="-"/>
    <s v="Post 2008"/>
    <x v="0"/>
  </r>
  <r>
    <x v="470"/>
    <n v="120"/>
    <s v="RL"/>
    <s v="NA"/>
    <n v="6820"/>
    <s v="Pave"/>
    <s v="NA"/>
    <x v="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1"/>
    <x v="4"/>
    <s v="WD"/>
    <s v="Normal"/>
    <n v="212000"/>
    <x v="0"/>
    <s v="-"/>
    <s v="Post 2008"/>
    <x v="4"/>
  </r>
  <r>
    <x v="471"/>
    <n v="60"/>
    <s v="RL"/>
    <n v="92"/>
    <n v="11952"/>
    <s v="Pave"/>
    <s v="NA"/>
    <x v="0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3"/>
    <x v="1"/>
    <s v="WD"/>
    <s v="Normal"/>
    <n v="190000"/>
    <x v="0"/>
    <s v="-"/>
    <s v="Pre 2008"/>
    <x v="1"/>
  </r>
  <r>
    <x v="472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1"/>
    <x v="0"/>
    <s v="WD"/>
    <s v="Normal"/>
    <n v="148000"/>
    <x v="0"/>
    <s v="-"/>
    <s v="Post 2008"/>
    <x v="0"/>
  </r>
  <r>
    <x v="473"/>
    <n v="20"/>
    <s v="RL"/>
    <n v="110"/>
    <n v="14977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2"/>
    <x v="1"/>
    <s v="New"/>
    <s v="Partial"/>
    <n v="440000"/>
    <x v="0"/>
    <s v="Remodeled"/>
    <s v="Pre 2008"/>
    <x v="1"/>
  </r>
  <r>
    <x v="474"/>
    <n v="120"/>
    <s v="RL"/>
    <n v="41"/>
    <n v="5330"/>
    <s v="Pave"/>
    <s v="NA"/>
    <x v="0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2"/>
    <x v="1"/>
    <s v="WD"/>
    <s v="Normal"/>
    <n v="251000"/>
    <x v="0"/>
    <s v="-"/>
    <s v="Pre 2008"/>
    <x v="1"/>
  </r>
  <r>
    <x v="475"/>
    <n v="20"/>
    <s v="RL"/>
    <n v="80"/>
    <n v="8480"/>
    <s v="Pave"/>
    <s v="NA"/>
    <x v="0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2"/>
    <x v="1"/>
    <s v="WD"/>
    <s v="Normal"/>
    <n v="132500"/>
    <x v="0"/>
    <s v="-"/>
    <s v="Pre 2008"/>
    <x v="1"/>
  </r>
  <r>
    <x v="476"/>
    <n v="20"/>
    <s v="RL"/>
    <n v="75"/>
    <n v="13125"/>
    <s v="Pave"/>
    <s v="NA"/>
    <x v="0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1"/>
    <x v="0"/>
    <s v="WD"/>
    <s v="Normal"/>
    <n v="208900"/>
    <x v="0"/>
    <s v="Remodeled"/>
    <s v="Post 2008"/>
    <x v="0"/>
  </r>
  <r>
    <x v="477"/>
    <n v="60"/>
    <s v="RL"/>
    <n v="105"/>
    <n v="13693"/>
    <s v="Pave"/>
    <s v="NA"/>
    <x v="0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0"/>
    <x v="1"/>
    <s v="WD"/>
    <s v="Normal"/>
    <n v="380000"/>
    <x v="0"/>
    <s v="-"/>
    <s v="Pre 2008"/>
    <x v="1"/>
  </r>
  <r>
    <x v="478"/>
    <n v="20"/>
    <s v="RL"/>
    <n v="79"/>
    <n v="10637"/>
    <s v="Pave"/>
    <s v="NA"/>
    <x v="0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x v="3"/>
    <s v="WD"/>
    <s v="Normal"/>
    <n v="297000"/>
    <x v="0"/>
    <s v="Remodeled"/>
    <s v="Post 2008"/>
    <x v="3"/>
  </r>
  <r>
    <x v="479"/>
    <n v="30"/>
    <s v="RM"/>
    <n v="50"/>
    <n v="5925"/>
    <s v="Pave"/>
    <s v="NA"/>
    <x v="0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0"/>
    <x v="1"/>
    <s v="WD"/>
    <s v="Alloca"/>
    <n v="89471"/>
    <x v="1"/>
    <s v="Remodeled"/>
    <s v="Pre 2008"/>
    <x v="1"/>
  </r>
  <r>
    <x v="480"/>
    <n v="20"/>
    <s v="RL"/>
    <n v="98"/>
    <n v="16033"/>
    <s v="Pave"/>
    <s v="NA"/>
    <x v="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0"/>
    <x v="2"/>
    <s v="WD"/>
    <s v="Normal"/>
    <n v="326000"/>
    <x v="0"/>
    <s v="Remodeled"/>
    <s v="Pre 2008"/>
    <x v="2"/>
  </r>
  <r>
    <x v="481"/>
    <n v="20"/>
    <s v="RL"/>
    <n v="72"/>
    <n v="11846"/>
    <s v="Pave"/>
    <s v="NA"/>
    <x v="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2"/>
    <x v="2"/>
    <s v="WD"/>
    <s v="Normal"/>
    <n v="374000"/>
    <x v="0"/>
    <s v="Remodeled"/>
    <s v="Pre 2008"/>
    <x v="2"/>
  </r>
  <r>
    <x v="482"/>
    <n v="70"/>
    <s v="RM"/>
    <n v="50"/>
    <n v="2500"/>
    <s v="Pave"/>
    <s v="Pave"/>
    <x v="0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1"/>
    <x v="3"/>
    <s v="WD"/>
    <s v="Normal"/>
    <n v="155000"/>
    <x v="1"/>
    <s v="Remodeled"/>
    <s v="Post 2008"/>
    <x v="3"/>
  </r>
  <r>
    <x v="483"/>
    <n v="120"/>
    <s v="RM"/>
    <n v="32"/>
    <n v="4500"/>
    <s v="Pave"/>
    <s v="NA"/>
    <x v="0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x v="2"/>
    <s v="WD"/>
    <s v="Normal"/>
    <n v="164000"/>
    <x v="0"/>
    <s v="-"/>
    <s v="Pre 2008"/>
    <x v="2"/>
  </r>
  <r>
    <x v="484"/>
    <n v="20"/>
    <s v="RL"/>
    <s v="NA"/>
    <n v="7758"/>
    <s v="Pave"/>
    <s v="NA"/>
    <x v="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0"/>
    <x v="1"/>
    <s v="WD"/>
    <s v="Normal"/>
    <n v="132500"/>
    <x v="0"/>
    <s v="Remodeled"/>
    <s v="Pre 2008"/>
    <x v="1"/>
  </r>
  <r>
    <x v="485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2"/>
    <x v="3"/>
    <s v="WD"/>
    <s v="Normal"/>
    <n v="147000"/>
    <x v="0"/>
    <s v="Remodeled"/>
    <s v="Post 2008"/>
    <x v="3"/>
  </r>
  <r>
    <x v="486"/>
    <n v="20"/>
    <s v="RL"/>
    <n v="79"/>
    <n v="10289"/>
    <s v="Pave"/>
    <s v="NA"/>
    <x v="0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"/>
    <x v="1"/>
    <s v="WD"/>
    <s v="Normal"/>
    <n v="156000"/>
    <x v="0"/>
    <s v="-"/>
    <s v="Pre 2008"/>
    <x v="1"/>
  </r>
  <r>
    <x v="487"/>
    <n v="20"/>
    <s v="RL"/>
    <n v="70"/>
    <n v="12243"/>
    <s v="Pave"/>
    <s v="NA"/>
    <x v="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x v="1"/>
    <s v="WD"/>
    <s v="Normal"/>
    <n v="175000"/>
    <x v="0"/>
    <s v="-"/>
    <s v="Pre 2008"/>
    <x v="1"/>
  </r>
  <r>
    <x v="488"/>
    <n v="190"/>
    <s v="RL"/>
    <n v="60"/>
    <n v="10800"/>
    <s v="Pave"/>
    <s v="NA"/>
    <x v="0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x v="2"/>
    <s v="ConLD"/>
    <s v="Normal"/>
    <n v="160000"/>
    <x v="1"/>
    <s v="Remodeled"/>
    <s v="Pre 2008"/>
    <x v="2"/>
  </r>
  <r>
    <x v="489"/>
    <n v="180"/>
    <s v="RM"/>
    <n v="21"/>
    <n v="1526"/>
    <s v="Pave"/>
    <s v="NA"/>
    <x v="0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x v="3"/>
    <s v="WD"/>
    <s v="Normal"/>
    <n v="86000"/>
    <x v="0"/>
    <s v="Remodeled"/>
    <s v="Post 2008"/>
    <x v="3"/>
  </r>
  <r>
    <x v="490"/>
    <n v="160"/>
    <s v="RM"/>
    <s v="NA"/>
    <n v="2665"/>
    <s v="Pave"/>
    <s v="NA"/>
    <x v="0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1"/>
    <x v="0"/>
    <s v="WD"/>
    <s v="Normal"/>
    <n v="115000"/>
    <x v="0"/>
    <s v="-"/>
    <s v="Post 2008"/>
    <x v="0"/>
  </r>
  <r>
    <x v="491"/>
    <n v="50"/>
    <s v="RL"/>
    <n v="79"/>
    <n v="9490"/>
    <s v="Pave"/>
    <s v="NA"/>
    <x v="0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2"/>
    <x v="2"/>
    <s v="WD"/>
    <s v="Normal"/>
    <n v="133000"/>
    <x v="1"/>
    <s v="Remodeled"/>
    <s v="Pre 2008"/>
    <x v="2"/>
  </r>
  <r>
    <x v="492"/>
    <n v="60"/>
    <s v="RL"/>
    <n v="105"/>
    <n v="15578"/>
    <s v="Pave"/>
    <s v="NA"/>
    <x v="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x v="2"/>
    <s v="New"/>
    <s v="Partial"/>
    <n v="172785"/>
    <x v="0"/>
    <s v="-"/>
    <s v="Pre 2008"/>
    <x v="2"/>
  </r>
  <r>
    <x v="493"/>
    <n v="20"/>
    <s v="RL"/>
    <n v="70"/>
    <n v="7931"/>
    <s v="Pave"/>
    <s v="NA"/>
    <x v="0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1"/>
    <x v="0"/>
    <s v="WD"/>
    <s v="Normal"/>
    <n v="155000"/>
    <x v="0"/>
    <s v="-"/>
    <s v="Post 2008"/>
    <x v="0"/>
  </r>
  <r>
    <x v="494"/>
    <n v="30"/>
    <s v="RM"/>
    <n v="50"/>
    <n v="5784"/>
    <s v="Pave"/>
    <s v="NA"/>
    <x v="0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x v="3"/>
    <s v="WD"/>
    <s v="Normal"/>
    <n v="91300"/>
    <x v="1"/>
    <s v="Remodeled"/>
    <s v="Post 2008"/>
    <x v="3"/>
  </r>
  <r>
    <x v="495"/>
    <n v="30"/>
    <s v="C (all)"/>
    <n v="60"/>
    <n v="7879"/>
    <s v="Pave"/>
    <s v="NA"/>
    <x v="0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3"/>
    <x v="3"/>
    <s v="WD"/>
    <s v="Abnorml"/>
    <n v="34900"/>
    <x v="1"/>
    <s v="Remodeled"/>
    <s v="Post 2008"/>
    <x v="3"/>
  </r>
  <r>
    <x v="496"/>
    <n v="20"/>
    <s v="RL"/>
    <s v="NA"/>
    <n v="12692"/>
    <s v="Pave"/>
    <s v="NA"/>
    <x v="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x v="1"/>
    <s v="WD"/>
    <s v="Normal"/>
    <n v="430000"/>
    <x v="0"/>
    <s v="Remodeled"/>
    <s v="Pre 2008"/>
    <x v="1"/>
  </r>
  <r>
    <x v="497"/>
    <n v="50"/>
    <s v="RL"/>
    <n v="60"/>
    <n v="9120"/>
    <s v="Pave"/>
    <s v="Pave"/>
    <x v="0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1"/>
    <x v="0"/>
    <s v="WD"/>
    <s v="Normal"/>
    <n v="184000"/>
    <x v="1"/>
    <s v="Remodeled"/>
    <s v="Post 2008"/>
    <x v="0"/>
  </r>
  <r>
    <x v="498"/>
    <n v="20"/>
    <s v="RL"/>
    <n v="65"/>
    <n v="7800"/>
    <s v="Pave"/>
    <s v="NA"/>
    <x v="0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1"/>
    <x v="3"/>
    <s v="WD"/>
    <s v="Normal"/>
    <n v="130000"/>
    <x v="0"/>
    <s v="Remodeled"/>
    <s v="Post 2008"/>
    <x v="3"/>
  </r>
  <r>
    <x v="499"/>
    <n v="20"/>
    <s v="RL"/>
    <n v="70"/>
    <n v="7535"/>
    <s v="Pave"/>
    <s v="NA"/>
    <x v="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"/>
    <x v="1"/>
    <s v="WD"/>
    <s v="Normal"/>
    <n v="120000"/>
    <x v="0"/>
    <s v="Remodeled"/>
    <s v="Pre 2008"/>
    <x v="1"/>
  </r>
  <r>
    <x v="500"/>
    <n v="160"/>
    <s v="RM"/>
    <n v="21"/>
    <n v="1890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x v="1"/>
    <s v="WD"/>
    <s v="Normal"/>
    <n v="113000"/>
    <x v="0"/>
    <s v="-"/>
    <s v="Pre 2008"/>
    <x v="1"/>
  </r>
  <r>
    <x v="501"/>
    <n v="60"/>
    <s v="FV"/>
    <n v="75"/>
    <n v="9803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x v="0"/>
    <s v="WD"/>
    <s v="Normal"/>
    <n v="226700"/>
    <x v="0"/>
    <s v="-"/>
    <s v="Post 2008"/>
    <x v="0"/>
  </r>
  <r>
    <x v="502"/>
    <n v="20"/>
    <s v="RL"/>
    <n v="70"/>
    <n v="9170"/>
    <s v="Pave"/>
    <s v="NA"/>
    <x v="0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1"/>
    <x v="1"/>
    <s v="WD"/>
    <s v="Normal"/>
    <n v="140000"/>
    <x v="0"/>
    <s v="-"/>
    <s v="Pre 2008"/>
    <x v="1"/>
  </r>
  <r>
    <x v="503"/>
    <n v="20"/>
    <s v="RL"/>
    <n v="100"/>
    <n v="15602"/>
    <s v="Pave"/>
    <s v="NA"/>
    <x v="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0"/>
    <x v="4"/>
    <s v="WD"/>
    <s v="Normal"/>
    <n v="289000"/>
    <x v="0"/>
    <s v="Remodeled"/>
    <s v="Post 2008"/>
    <x v="4"/>
  </r>
  <r>
    <x v="504"/>
    <n v="160"/>
    <s v="RL"/>
    <n v="24"/>
    <n v="2308"/>
    <s v="Pave"/>
    <s v="NA"/>
    <x v="0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1"/>
    <x v="3"/>
    <s v="WD"/>
    <s v="Normal"/>
    <n v="147000"/>
    <x v="0"/>
    <s v="-"/>
    <s v="Post 2008"/>
    <x v="3"/>
  </r>
  <r>
    <x v="505"/>
    <n v="90"/>
    <s v="RM"/>
    <n v="60"/>
    <n v="7596"/>
    <s v="Pave"/>
    <s v="Grvl"/>
    <x v="0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2"/>
    <x v="3"/>
    <s v="COD"/>
    <s v="Normal"/>
    <n v="124500"/>
    <x v="0"/>
    <s v="-"/>
    <s v="Post 2008"/>
    <x v="3"/>
  </r>
  <r>
    <x v="506"/>
    <n v="60"/>
    <s v="RL"/>
    <n v="80"/>
    <n v="9554"/>
    <s v="Pave"/>
    <s v="NA"/>
    <x v="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x v="2"/>
    <s v="WD"/>
    <s v="Normal"/>
    <n v="215000"/>
    <x v="0"/>
    <s v="Remodeled"/>
    <s v="Pre 2008"/>
    <x v="2"/>
  </r>
  <r>
    <x v="507"/>
    <n v="20"/>
    <s v="FV"/>
    <n v="75"/>
    <n v="7862"/>
    <s v="Pave"/>
    <s v="NA"/>
    <x v="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x v="3"/>
    <s v="New"/>
    <s v="Partial"/>
    <n v="208300"/>
    <x v="0"/>
    <s v="-"/>
    <s v="Post 2008"/>
    <x v="3"/>
  </r>
  <r>
    <x v="508"/>
    <n v="70"/>
    <s v="RM"/>
    <n v="60"/>
    <n v="9600"/>
    <s v="Pave"/>
    <s v="NA"/>
    <x v="0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3"/>
    <x v="0"/>
    <s v="WD"/>
    <s v="Normal"/>
    <n v="161000"/>
    <x v="1"/>
    <s v="Remodeled"/>
    <s v="Post 2008"/>
    <x v="0"/>
  </r>
  <r>
    <x v="509"/>
    <n v="20"/>
    <s v="RL"/>
    <n v="80"/>
    <n v="9600"/>
    <s v="Pave"/>
    <s v="NA"/>
    <x v="0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2"/>
    <x v="3"/>
    <s v="WD"/>
    <s v="Normal"/>
    <n v="124500"/>
    <x v="0"/>
    <s v="-"/>
    <s v="Post 2008"/>
    <x v="3"/>
  </r>
  <r>
    <x v="510"/>
    <n v="20"/>
    <s v="RL"/>
    <n v="75"/>
    <n v="14559"/>
    <s v="Pave"/>
    <s v="NA"/>
    <x v="0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1"/>
    <x v="3"/>
    <s v="WD"/>
    <s v="Normal"/>
    <n v="164900"/>
    <x v="0"/>
    <s v="Remodeled"/>
    <s v="Post 2008"/>
    <x v="3"/>
  </r>
  <r>
    <x v="511"/>
    <n v="120"/>
    <s v="RL"/>
    <n v="40"/>
    <n v="6792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0"/>
    <x v="2"/>
    <s v="New"/>
    <s v="Partial"/>
    <n v="202665"/>
    <x v="0"/>
    <s v="Remodeled"/>
    <s v="Pre 2008"/>
    <x v="2"/>
  </r>
  <r>
    <x v="512"/>
    <n v="20"/>
    <s v="RL"/>
    <n v="70"/>
    <n v="9100"/>
    <s v="Pave"/>
    <s v="NA"/>
    <x v="0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129900"/>
    <x v="0"/>
    <s v="-"/>
    <s v="Pre 2008"/>
    <x v="2"/>
  </r>
  <r>
    <x v="513"/>
    <n v="20"/>
    <s v="RL"/>
    <n v="71"/>
    <n v="9187"/>
    <s v="Pave"/>
    <s v="NA"/>
    <x v="0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"/>
    <x v="1"/>
    <s v="WD"/>
    <s v="Normal"/>
    <n v="134000"/>
    <x v="0"/>
    <s v="-"/>
    <s v="Pre 2008"/>
    <x v="1"/>
  </r>
  <r>
    <x v="514"/>
    <n v="45"/>
    <s v="RL"/>
    <n v="55"/>
    <n v="10594"/>
    <s v="Pave"/>
    <s v="NA"/>
    <x v="0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"/>
    <x v="1"/>
    <s v="WD"/>
    <s v="Normal"/>
    <n v="96500"/>
    <x v="1"/>
    <s v="Remodeled"/>
    <s v="Pre 2008"/>
    <x v="1"/>
  </r>
  <r>
    <x v="515"/>
    <n v="20"/>
    <s v="RL"/>
    <n v="94"/>
    <n v="12220"/>
    <s v="Pave"/>
    <s v="NA"/>
    <x v="0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x v="3"/>
    <s v="New"/>
    <s v="Partial"/>
    <n v="402861"/>
    <x v="0"/>
    <s v="-"/>
    <s v="Post 2008"/>
    <x v="3"/>
  </r>
  <r>
    <x v="516"/>
    <n v="80"/>
    <s v="RL"/>
    <s v="NA"/>
    <n v="10448"/>
    <s v="Pave"/>
    <s v="NA"/>
    <x v="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2"/>
    <x v="3"/>
    <s v="COD"/>
    <s v="Abnorml"/>
    <n v="158000"/>
    <x v="0"/>
    <s v="-"/>
    <s v="Post 2008"/>
    <x v="3"/>
  </r>
  <r>
    <x v="517"/>
    <n v="60"/>
    <s v="RL"/>
    <n v="79"/>
    <n v="10208"/>
    <s v="Pave"/>
    <s v="NA"/>
    <x v="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2"/>
    <x v="3"/>
    <s v="WD"/>
    <s v="Normal"/>
    <n v="265000"/>
    <x v="0"/>
    <s v="Remodeled"/>
    <s v="Post 2008"/>
    <x v="3"/>
  </r>
  <r>
    <x v="518"/>
    <n v="60"/>
    <s v="RL"/>
    <s v="NA"/>
    <n v="9531"/>
    <s v="Pave"/>
    <s v="NA"/>
    <x v="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x v="1"/>
    <s v="WD"/>
    <s v="Normal"/>
    <n v="211000"/>
    <x v="0"/>
    <s v="-"/>
    <s v="Pre 2008"/>
    <x v="1"/>
  </r>
  <r>
    <x v="519"/>
    <n v="70"/>
    <s v="RL"/>
    <n v="53"/>
    <n v="10918"/>
    <s v="Pave"/>
    <s v="NA"/>
    <x v="0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1"/>
    <x v="3"/>
    <s v="WD"/>
    <s v="Normal"/>
    <n v="234000"/>
    <x v="1"/>
    <s v="Remodeled"/>
    <s v="Post 2008"/>
    <x v="3"/>
  </r>
  <r>
    <x v="520"/>
    <n v="190"/>
    <s v="RL"/>
    <n v="60"/>
    <n v="10800"/>
    <s v="Pave"/>
    <s v="Grvl"/>
    <x v="0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2"/>
    <x v="0"/>
    <s v="WD"/>
    <s v="Normal"/>
    <n v="106250"/>
    <x v="1"/>
    <s v="Remodeled"/>
    <s v="Post 2008"/>
    <x v="0"/>
  </r>
  <r>
    <x v="521"/>
    <n v="20"/>
    <s v="RL"/>
    <n v="90"/>
    <n v="11988"/>
    <s v="Pave"/>
    <s v="NA"/>
    <x v="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x v="1"/>
    <s v="WD"/>
    <s v="Normal"/>
    <n v="150000"/>
    <x v="0"/>
    <s v="-"/>
    <s v="Pre 2008"/>
    <x v="1"/>
  </r>
  <r>
    <x v="522"/>
    <n v="50"/>
    <s v="RM"/>
    <n v="50"/>
    <n v="5000"/>
    <s v="Pave"/>
    <s v="NA"/>
    <x v="0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3"/>
    <x v="2"/>
    <s v="WD"/>
    <s v="Normal"/>
    <n v="159000"/>
    <x v="0"/>
    <s v="Remodeled"/>
    <s v="Pre 2008"/>
    <x v="2"/>
  </r>
  <r>
    <x v="523"/>
    <n v="60"/>
    <s v="RL"/>
    <n v="130"/>
    <n v="40094"/>
    <s v="Pave"/>
    <s v="NA"/>
    <x v="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3"/>
    <x v="1"/>
    <s v="New"/>
    <s v="Partial"/>
    <n v="184750"/>
    <x v="0"/>
    <s v="Remodeled"/>
    <s v="Pre 2008"/>
    <x v="1"/>
  </r>
  <r>
    <x v="524"/>
    <n v="60"/>
    <s v="RL"/>
    <n v="95"/>
    <n v="11787"/>
    <s v="Pave"/>
    <s v="NA"/>
    <x v="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2"/>
    <x v="1"/>
    <s v="WD"/>
    <s v="Normal"/>
    <n v="315750"/>
    <x v="0"/>
    <s v="Remodeled"/>
    <s v="Pre 2008"/>
    <x v="1"/>
  </r>
  <r>
    <x v="525"/>
    <n v="20"/>
    <s v="FV"/>
    <n v="62"/>
    <n v="7500"/>
    <s v="Pave"/>
    <s v="Pave"/>
    <x v="0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1"/>
    <x v="2"/>
    <s v="WD"/>
    <s v="Normal"/>
    <n v="176000"/>
    <x v="0"/>
    <s v="-"/>
    <s v="Pre 2008"/>
    <x v="2"/>
  </r>
  <r>
    <x v="526"/>
    <n v="20"/>
    <s v="RL"/>
    <n v="70"/>
    <n v="13300"/>
    <s v="Pave"/>
    <s v="NA"/>
    <x v="0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"/>
    <x v="1"/>
    <s v="WD"/>
    <s v="Normal"/>
    <n v="132000"/>
    <x v="0"/>
    <s v="Remodeled"/>
    <s v="Pre 2008"/>
    <x v="1"/>
  </r>
  <r>
    <x v="527"/>
    <n v="60"/>
    <s v="RL"/>
    <n v="67"/>
    <n v="14948"/>
    <s v="Pave"/>
    <s v="NA"/>
    <x v="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3"/>
    <x v="0"/>
    <s v="New"/>
    <s v="Partial"/>
    <n v="446261"/>
    <x v="0"/>
    <s v="-"/>
    <s v="Post 2008"/>
    <x v="0"/>
  </r>
  <r>
    <x v="528"/>
    <n v="30"/>
    <s v="RL"/>
    <n v="58"/>
    <n v="9098"/>
    <s v="Pave"/>
    <s v="NA"/>
    <x v="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2"/>
    <x v="1"/>
    <s v="WD"/>
    <s v="Normal"/>
    <n v="86000"/>
    <x v="1"/>
    <s v="Remodeled"/>
    <s v="Pre 2008"/>
    <x v="1"/>
  </r>
  <r>
    <x v="529"/>
    <n v="20"/>
    <s v="RL"/>
    <s v="NA"/>
    <n v="32668"/>
    <s v="Pave"/>
    <s v="NA"/>
    <x v="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0"/>
    <x v="1"/>
    <s v="WD"/>
    <s v="Alloca"/>
    <n v="200624"/>
    <x v="0"/>
    <s v="Remodeled"/>
    <s v="Pre 2008"/>
    <x v="1"/>
  </r>
  <r>
    <x v="530"/>
    <n v="80"/>
    <s v="RL"/>
    <n v="85"/>
    <n v="10200"/>
    <s v="Pave"/>
    <s v="NA"/>
    <x v="0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2"/>
    <x v="0"/>
    <s v="WD"/>
    <s v="Abnorml"/>
    <n v="175000"/>
    <x v="0"/>
    <s v="Remodeled"/>
    <s v="Post 2008"/>
    <x v="0"/>
  </r>
  <r>
    <x v="531"/>
    <n v="70"/>
    <s v="RM"/>
    <n v="60"/>
    <n v="6155"/>
    <s v="Pave"/>
    <s v="NA"/>
    <x v="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1"/>
    <x v="0"/>
    <s v="WD"/>
    <s v="Normal"/>
    <n v="128000"/>
    <x v="1"/>
    <s v="Remodeled"/>
    <s v="Post 2008"/>
    <x v="0"/>
  </r>
  <r>
    <x v="532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107500"/>
    <x v="0"/>
    <s v="Remodeled"/>
    <s v="Post 2008"/>
    <x v="4"/>
  </r>
  <r>
    <x v="533"/>
    <n v="20"/>
    <s v="RL"/>
    <n v="50"/>
    <n v="5000"/>
    <s v="Pave"/>
    <s v="NA"/>
    <x v="0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x v="1"/>
    <s v="WD"/>
    <s v="Normal"/>
    <n v="39300"/>
    <x v="0"/>
    <s v="Remodeled"/>
    <s v="Pre 2008"/>
    <x v="1"/>
  </r>
  <r>
    <x v="534"/>
    <n v="60"/>
    <s v="RL"/>
    <n v="74"/>
    <n v="9056"/>
    <s v="Pave"/>
    <s v="NA"/>
    <x v="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3"/>
    <x v="2"/>
    <s v="WD"/>
    <s v="Normal"/>
    <n v="178000"/>
    <x v="0"/>
    <s v="-"/>
    <s v="Pre 2008"/>
    <x v="2"/>
  </r>
  <r>
    <x v="535"/>
    <n v="190"/>
    <s v="RL"/>
    <n v="70"/>
    <n v="7000"/>
    <s v="Pave"/>
    <s v="NA"/>
    <x v="0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0"/>
    <x v="0"/>
    <s v="WD"/>
    <s v="Normal"/>
    <n v="107500"/>
    <x v="1"/>
    <s v="Remodeled"/>
    <s v="Post 2008"/>
    <x v="0"/>
  </r>
  <r>
    <x v="536"/>
    <n v="60"/>
    <s v="RL"/>
    <n v="57"/>
    <n v="8924"/>
    <s v="Pave"/>
    <s v="NA"/>
    <x v="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2"/>
    <x v="0"/>
    <s v="WD"/>
    <s v="Normal"/>
    <n v="188000"/>
    <x v="0"/>
    <s v="Remodeled"/>
    <s v="Post 2008"/>
    <x v="0"/>
  </r>
  <r>
    <x v="537"/>
    <n v="20"/>
    <s v="RL"/>
    <s v="NA"/>
    <n v="12735"/>
    <s v="Pave"/>
    <s v="NA"/>
    <x v="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1"/>
    <x v="0"/>
    <s v="COD"/>
    <s v="Normal"/>
    <n v="111250"/>
    <x v="0"/>
    <s v="-"/>
    <s v="Post 2008"/>
    <x v="0"/>
  </r>
  <r>
    <x v="538"/>
    <n v="20"/>
    <s v="RL"/>
    <s v="NA"/>
    <n v="11553"/>
    <s v="Pave"/>
    <s v="NA"/>
    <x v="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2"/>
    <x v="2"/>
    <s v="WD"/>
    <s v="Normal"/>
    <n v="158000"/>
    <x v="0"/>
    <s v="-"/>
    <s v="Pre 2008"/>
    <x v="2"/>
  </r>
  <r>
    <x v="539"/>
    <n v="20"/>
    <s v="RL"/>
    <s v="NA"/>
    <n v="11423"/>
    <s v="Pave"/>
    <s v="NA"/>
    <x v="0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x v="4"/>
    <s v="WD"/>
    <s v="Normal"/>
    <n v="272000"/>
    <x v="0"/>
    <s v="Remodeled"/>
    <s v="Post 2008"/>
    <x v="4"/>
  </r>
  <r>
    <x v="540"/>
    <n v="20"/>
    <s v="RL"/>
    <n v="85"/>
    <n v="14601"/>
    <s v="Pave"/>
    <s v="NA"/>
    <x v="0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0"/>
    <x v="3"/>
    <s v="WD"/>
    <s v="Normal"/>
    <n v="315000"/>
    <x v="0"/>
    <s v="-"/>
    <s v="Post 2008"/>
    <x v="3"/>
  </r>
  <r>
    <x v="541"/>
    <n v="60"/>
    <s v="RL"/>
    <s v="NA"/>
    <n v="11000"/>
    <s v="Pave"/>
    <s v="NA"/>
    <x v="0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"/>
    <x v="1"/>
    <s v="WD"/>
    <s v="Normal"/>
    <n v="248000"/>
    <x v="0"/>
    <s v="-"/>
    <s v="Pre 2008"/>
    <x v="1"/>
  </r>
  <r>
    <x v="542"/>
    <n v="20"/>
    <s v="RL"/>
    <n v="78"/>
    <n v="10140"/>
    <s v="Pave"/>
    <s v="NA"/>
    <x v="0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1"/>
    <x v="3"/>
    <s v="WD"/>
    <s v="Normal"/>
    <n v="213250"/>
    <x v="0"/>
    <s v="Remodeled"/>
    <s v="Post 2008"/>
    <x v="3"/>
  </r>
  <r>
    <x v="543"/>
    <n v="120"/>
    <s v="RH"/>
    <n v="34"/>
    <n v="4058"/>
    <s v="Pave"/>
    <s v="NA"/>
    <x v="0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"/>
    <x v="1"/>
    <s v="WD"/>
    <s v="Normal"/>
    <n v="133000"/>
    <x v="0"/>
    <s v="-"/>
    <s v="Pre 2008"/>
    <x v="1"/>
  </r>
  <r>
    <x v="544"/>
    <n v="60"/>
    <s v="RL"/>
    <n v="58"/>
    <n v="17104"/>
    <s v="Pave"/>
    <s v="NA"/>
    <x v="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x v="2"/>
    <s v="New"/>
    <s v="Partial"/>
    <n v="179665"/>
    <x v="0"/>
    <s v="-"/>
    <s v="Pre 2008"/>
    <x v="2"/>
  </r>
  <r>
    <x v="545"/>
    <n v="50"/>
    <s v="RL"/>
    <s v="NA"/>
    <n v="13837"/>
    <s v="Pave"/>
    <s v="NA"/>
    <x v="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x v="2"/>
    <s v="WD"/>
    <s v="Normal"/>
    <n v="229000"/>
    <x v="0"/>
    <s v="-"/>
    <s v="Pre 2008"/>
    <x v="2"/>
  </r>
  <r>
    <x v="546"/>
    <n v="50"/>
    <s v="RL"/>
    <n v="70"/>
    <n v="8737"/>
    <s v="Pave"/>
    <s v="NA"/>
    <x v="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x v="1"/>
    <s v="WD"/>
    <s v="Normal"/>
    <n v="210000"/>
    <x v="1"/>
    <s v="Remodeled"/>
    <s v="Pre 2008"/>
    <x v="1"/>
  </r>
  <r>
    <x v="547"/>
    <n v="85"/>
    <s v="RL"/>
    <n v="54"/>
    <n v="7244"/>
    <s v="Pave"/>
    <s v="NA"/>
    <x v="0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1"/>
    <x v="1"/>
    <s v="WD"/>
    <s v="Normal"/>
    <n v="129500"/>
    <x v="0"/>
    <s v="-"/>
    <s v="Pre 2008"/>
    <x v="1"/>
  </r>
  <r>
    <x v="548"/>
    <n v="20"/>
    <s v="RM"/>
    <n v="49"/>
    <n v="8235"/>
    <s v="Pave"/>
    <s v="NA"/>
    <x v="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1"/>
    <x v="0"/>
    <s v="WD"/>
    <s v="Normal"/>
    <n v="125000"/>
    <x v="0"/>
    <s v="Remodeled"/>
    <s v="Post 2008"/>
    <x v="0"/>
  </r>
  <r>
    <x v="549"/>
    <n v="60"/>
    <s v="FV"/>
    <n v="75"/>
    <n v="9375"/>
    <s v="Pave"/>
    <s v="NA"/>
    <x v="0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3"/>
    <x v="3"/>
    <s v="WD"/>
    <s v="Normal"/>
    <n v="263000"/>
    <x v="0"/>
    <s v="Remodeled"/>
    <s v="Post 2008"/>
    <x v="3"/>
  </r>
  <r>
    <x v="550"/>
    <n v="120"/>
    <s v="RL"/>
    <n v="53"/>
    <n v="4043"/>
    <s v="Pave"/>
    <s v="NA"/>
    <x v="0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3"/>
    <x v="0"/>
    <s v="COD"/>
    <s v="Abnorml"/>
    <n v="140000"/>
    <x v="0"/>
    <s v="-"/>
    <s v="Post 2008"/>
    <x v="0"/>
  </r>
  <r>
    <x v="551"/>
    <n v="2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1"/>
    <x v="0"/>
    <s v="WD"/>
    <s v="Normal"/>
    <n v="112500"/>
    <x v="0"/>
    <s v="-"/>
    <s v="Post 2008"/>
    <x v="0"/>
  </r>
  <r>
    <x v="552"/>
    <n v="20"/>
    <s v="RL"/>
    <n v="87"/>
    <n v="11146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2"/>
    <x v="3"/>
    <s v="WD"/>
    <s v="Normal"/>
    <n v="255500"/>
    <x v="0"/>
    <s v="-"/>
    <s v="Post 2008"/>
    <x v="3"/>
  </r>
  <r>
    <x v="553"/>
    <n v="20"/>
    <s v="RL"/>
    <n v="67"/>
    <n v="8777"/>
    <s v="Pave"/>
    <s v="NA"/>
    <x v="0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x v="3"/>
    <s v="WD"/>
    <s v="Normal"/>
    <n v="108000"/>
    <x v="0"/>
    <s v="Remodeled"/>
    <s v="Post 2008"/>
    <x v="3"/>
  </r>
  <r>
    <x v="554"/>
    <n v="60"/>
    <s v="RL"/>
    <n v="85"/>
    <n v="10625"/>
    <s v="Pave"/>
    <s v="NA"/>
    <x v="0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2"/>
    <x v="0"/>
    <s v="WD"/>
    <s v="Normal"/>
    <n v="284000"/>
    <x v="0"/>
    <s v="Remodeled"/>
    <s v="Post 2008"/>
    <x v="0"/>
  </r>
  <r>
    <x v="555"/>
    <n v="45"/>
    <s v="RM"/>
    <n v="58"/>
    <n v="6380"/>
    <s v="Pave"/>
    <s v="NA"/>
    <x v="0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2"/>
    <x v="2"/>
    <s v="WD"/>
    <s v="Normal"/>
    <n v="113000"/>
    <x v="1"/>
    <s v="Remodeled"/>
    <s v="Pre 2008"/>
    <x v="2"/>
  </r>
  <r>
    <x v="556"/>
    <n v="20"/>
    <s v="RL"/>
    <n v="69"/>
    <n v="14850"/>
    <s v="Pave"/>
    <s v="NA"/>
    <x v="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x v="2"/>
    <s v="WD"/>
    <s v="Normal"/>
    <n v="141000"/>
    <x v="0"/>
    <s v="-"/>
    <s v="Pre 2008"/>
    <x v="2"/>
  </r>
  <r>
    <x v="557"/>
    <n v="50"/>
    <s v="C (all)"/>
    <n v="60"/>
    <n v="11040"/>
    <s v="Pave"/>
    <s v="NA"/>
    <x v="0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x v="2"/>
    <s v="COD"/>
    <s v="Normal"/>
    <n v="108000"/>
    <x v="1"/>
    <s v="Remodeled"/>
    <s v="Pre 2008"/>
    <x v="2"/>
  </r>
  <r>
    <x v="558"/>
    <n v="60"/>
    <s v="RL"/>
    <n v="57"/>
    <n v="21872"/>
    <s v="Pave"/>
    <s v="NA"/>
    <x v="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2"/>
    <x v="0"/>
    <s v="WD"/>
    <s v="Normal"/>
    <n v="175000"/>
    <x v="0"/>
    <s v="Remodeled"/>
    <s v="Post 2008"/>
    <x v="0"/>
  </r>
  <r>
    <x v="559"/>
    <n v="120"/>
    <s v="RL"/>
    <s v="NA"/>
    <n v="3196"/>
    <s v="Pave"/>
    <s v="NA"/>
    <x v="0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3"/>
    <x v="2"/>
    <s v="WD"/>
    <s v="Normal"/>
    <n v="234000"/>
    <x v="0"/>
    <s v="Remodeled"/>
    <s v="Pre 2008"/>
    <x v="2"/>
  </r>
  <r>
    <x v="560"/>
    <n v="20"/>
    <s v="RL"/>
    <s v="NA"/>
    <n v="11341"/>
    <s v="Pave"/>
    <s v="NA"/>
    <x v="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x v="4"/>
    <s v="WD"/>
    <s v="Normal"/>
    <n v="121500"/>
    <x v="0"/>
    <s v="Remodeled"/>
    <s v="Post 2008"/>
    <x v="4"/>
  </r>
  <r>
    <x v="561"/>
    <n v="20"/>
    <s v="RL"/>
    <n v="77"/>
    <n v="10010"/>
    <s v="Pave"/>
    <s v="NA"/>
    <x v="0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1"/>
    <x v="2"/>
    <s v="WD"/>
    <s v="Normal"/>
    <n v="170000"/>
    <x v="0"/>
    <s v="Remodeled"/>
    <s v="Pre 2008"/>
    <x v="2"/>
  </r>
  <r>
    <x v="562"/>
    <n v="30"/>
    <s v="RL"/>
    <n v="63"/>
    <n v="13907"/>
    <s v="Pave"/>
    <s v="NA"/>
    <x v="0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2"/>
    <x v="0"/>
    <s v="WD"/>
    <s v="Normal"/>
    <n v="108000"/>
    <x v="1"/>
    <s v="Remodeled"/>
    <s v="Post 2008"/>
    <x v="0"/>
  </r>
  <r>
    <x v="563"/>
    <n v="50"/>
    <s v="RL"/>
    <n v="66"/>
    <n v="21780"/>
    <s v="Pave"/>
    <s v="NA"/>
    <x v="0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2"/>
    <x v="0"/>
    <s v="WD"/>
    <s v="Normal"/>
    <n v="185000"/>
    <x v="1"/>
    <s v="Remodeled"/>
    <s v="Post 2008"/>
    <x v="0"/>
  </r>
  <r>
    <x v="564"/>
    <n v="60"/>
    <s v="RL"/>
    <s v="NA"/>
    <n v="13346"/>
    <s v="Pave"/>
    <s v="NA"/>
    <x v="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2"/>
    <x v="2"/>
    <s v="WD"/>
    <s v="Normal"/>
    <n v="268000"/>
    <x v="0"/>
    <s v="Remodeled"/>
    <s v="Pre 2008"/>
    <x v="2"/>
  </r>
  <r>
    <x v="565"/>
    <n v="70"/>
    <s v="RL"/>
    <n v="66"/>
    <n v="6858"/>
    <s v="Pave"/>
    <s v="NA"/>
    <x v="0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x v="4"/>
    <s v="WD"/>
    <s v="Normal"/>
    <n v="128000"/>
    <x v="1"/>
    <s v="Remodeled"/>
    <s v="Post 2008"/>
    <x v="4"/>
  </r>
  <r>
    <x v="566"/>
    <n v="60"/>
    <s v="RL"/>
    <n v="77"/>
    <n v="11198"/>
    <s v="Pave"/>
    <s v="NA"/>
    <x v="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1"/>
    <x v="0"/>
    <s v="WD"/>
    <s v="Normal"/>
    <n v="325000"/>
    <x v="0"/>
    <s v="Remodeled"/>
    <s v="Post 2008"/>
    <x v="0"/>
  </r>
  <r>
    <x v="567"/>
    <n v="20"/>
    <s v="RL"/>
    <n v="70"/>
    <n v="10171"/>
    <s v="Pave"/>
    <s v="NA"/>
    <x v="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0"/>
    <x v="4"/>
    <s v="WD"/>
    <s v="Normal"/>
    <n v="214000"/>
    <x v="0"/>
    <s v="-"/>
    <s v="Post 2008"/>
    <x v="4"/>
  </r>
  <r>
    <x v="568"/>
    <n v="50"/>
    <s v="RL"/>
    <n v="79"/>
    <n v="12327"/>
    <s v="Pave"/>
    <s v="NA"/>
    <x v="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x v="3"/>
    <s v="WD"/>
    <s v="Normal"/>
    <n v="316600"/>
    <x v="0"/>
    <s v="Remodeled"/>
    <s v="Post 2008"/>
    <x v="3"/>
  </r>
  <r>
    <x v="569"/>
    <n v="90"/>
    <s v="RL"/>
    <s v="NA"/>
    <n v="7032"/>
    <s v="Pave"/>
    <s v="NA"/>
    <x v="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3"/>
    <x v="2"/>
    <s v="WD"/>
    <s v="Normal"/>
    <n v="135960"/>
    <x v="0"/>
    <s v="-"/>
    <s v="Pre 2008"/>
    <x v="2"/>
  </r>
  <r>
    <x v="570"/>
    <n v="90"/>
    <s v="RL"/>
    <n v="74"/>
    <n v="13101"/>
    <s v="Pave"/>
    <s v="NA"/>
    <x v="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3"/>
    <x v="0"/>
    <s v="WD"/>
    <s v="Normal"/>
    <n v="142600"/>
    <x v="0"/>
    <s v="-"/>
    <s v="Post 2008"/>
    <x v="0"/>
  </r>
  <r>
    <x v="571"/>
    <n v="20"/>
    <s v="RL"/>
    <n v="60"/>
    <n v="7332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3"/>
    <x v="2"/>
    <s v="WD"/>
    <s v="Abnorml"/>
    <n v="120000"/>
    <x v="0"/>
    <s v="-"/>
    <s v="Pre 2008"/>
    <x v="2"/>
  </r>
  <r>
    <x v="572"/>
    <n v="60"/>
    <s v="RL"/>
    <n v="83"/>
    <n v="13159"/>
    <s v="Pave"/>
    <s v="NA"/>
    <x v="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2"/>
    <x v="3"/>
    <s v="New"/>
    <s v="Partial"/>
    <n v="224500"/>
    <x v="0"/>
    <s v="-"/>
    <s v="Post 2008"/>
    <x v="3"/>
  </r>
  <r>
    <x v="573"/>
    <n v="80"/>
    <s v="RL"/>
    <n v="76"/>
    <n v="9967"/>
    <s v="Pave"/>
    <s v="NA"/>
    <x v="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3"/>
    <x v="1"/>
    <s v="WD"/>
    <s v="Normal"/>
    <n v="170000"/>
    <x v="0"/>
    <s v="-"/>
    <s v="Pre 2008"/>
    <x v="1"/>
  </r>
  <r>
    <x v="574"/>
    <n v="80"/>
    <s v="RL"/>
    <n v="70"/>
    <n v="10500"/>
    <s v="Pave"/>
    <s v="NA"/>
    <x v="0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3"/>
    <x v="1"/>
    <s v="WD"/>
    <s v="Normal"/>
    <n v="139000"/>
    <x v="0"/>
    <s v="Remodeled"/>
    <s v="Pre 2008"/>
    <x v="1"/>
  </r>
  <r>
    <x v="575"/>
    <n v="50"/>
    <s v="RL"/>
    <n v="80"/>
    <n v="8480"/>
    <s v="Pave"/>
    <s v="NA"/>
    <x v="0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3"/>
    <x v="0"/>
    <s v="COD"/>
    <s v="Abnorml"/>
    <n v="118500"/>
    <x v="0"/>
    <s v="Remodeled"/>
    <s v="Post 2008"/>
    <x v="0"/>
  </r>
  <r>
    <x v="576"/>
    <n v="50"/>
    <s v="RL"/>
    <n v="52"/>
    <n v="6292"/>
    <s v="Pave"/>
    <s v="NA"/>
    <x v="0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2"/>
    <x v="3"/>
    <s v="WD"/>
    <s v="Normal"/>
    <n v="145000"/>
    <x v="1"/>
    <s v="Remodeled"/>
    <s v="Post 2008"/>
    <x v="3"/>
  </r>
  <r>
    <x v="577"/>
    <n v="80"/>
    <s v="RL"/>
    <n v="96"/>
    <n v="11777"/>
    <s v="Pave"/>
    <s v="NA"/>
    <x v="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x v="2"/>
    <s v="WD"/>
    <s v="Abnorml"/>
    <n v="164500"/>
    <x v="0"/>
    <s v="-"/>
    <s v="Pre 2008"/>
    <x v="2"/>
  </r>
  <r>
    <x v="578"/>
    <n v="160"/>
    <s v="FV"/>
    <n v="34"/>
    <n v="3604"/>
    <s v="Pave"/>
    <s v="Pave"/>
    <x v="0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x v="0"/>
    <s v="WD"/>
    <s v="Abnorml"/>
    <n v="146000"/>
    <x v="0"/>
    <s v="-"/>
    <s v="Post 2008"/>
    <x v="0"/>
  </r>
  <r>
    <x v="579"/>
    <n v="50"/>
    <s v="RM"/>
    <n v="81"/>
    <n v="12150"/>
    <s v="Pave"/>
    <s v="Grvl"/>
    <x v="0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3"/>
    <x v="0"/>
    <s v="WD"/>
    <s v="Normal"/>
    <n v="131500"/>
    <x v="0"/>
    <s v="-"/>
    <s v="Post 2008"/>
    <x v="0"/>
  </r>
  <r>
    <x v="580"/>
    <n v="20"/>
    <s v="RL"/>
    <s v="NA"/>
    <n v="14585"/>
    <s v="Pave"/>
    <s v="NA"/>
    <x v="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"/>
    <x v="1"/>
    <s v="WD"/>
    <s v="Normal"/>
    <n v="181900"/>
    <x v="0"/>
    <s v="Remodeled"/>
    <s v="Pre 2008"/>
    <x v="1"/>
  </r>
  <r>
    <x v="581"/>
    <n v="20"/>
    <s v="RL"/>
    <n v="98"/>
    <n v="12704"/>
    <s v="Pave"/>
    <s v="NA"/>
    <x v="0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2"/>
    <x v="3"/>
    <s v="New"/>
    <s v="Partial"/>
    <n v="253293"/>
    <x v="0"/>
    <s v="Remodeled"/>
    <s v="Post 2008"/>
    <x v="3"/>
  </r>
  <r>
    <x v="582"/>
    <n v="90"/>
    <s v="RL"/>
    <n v="81"/>
    <n v="11841"/>
    <s v="Grvl"/>
    <s v="NA"/>
    <x v="0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x v="1"/>
    <s v="WD"/>
    <s v="Normal"/>
    <n v="118500"/>
    <x v="0"/>
    <s v="-"/>
    <s v="Pre 2008"/>
    <x v="1"/>
  </r>
  <r>
    <x v="583"/>
    <n v="75"/>
    <s v="RM"/>
    <n v="75"/>
    <n v="13500"/>
    <s v="Pave"/>
    <s v="NA"/>
    <x v="0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2"/>
    <x v="0"/>
    <s v="WD"/>
    <s v="Normal"/>
    <n v="325000"/>
    <x v="1"/>
    <s v="Remodeled"/>
    <s v="Post 2008"/>
    <x v="0"/>
  </r>
  <r>
    <x v="584"/>
    <n v="50"/>
    <s v="RM"/>
    <n v="51"/>
    <n v="6120"/>
    <s v="Pave"/>
    <s v="NA"/>
    <x v="0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2"/>
    <x v="3"/>
    <s v="WD"/>
    <s v="Normal"/>
    <n v="133000"/>
    <x v="1"/>
    <s v="Remodeled"/>
    <s v="Post 2008"/>
    <x v="3"/>
  </r>
  <r>
    <x v="585"/>
    <n v="20"/>
    <s v="RL"/>
    <n v="88"/>
    <n v="11443"/>
    <s v="Pave"/>
    <s v="NA"/>
    <x v="0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0"/>
    <x v="2"/>
    <s v="New"/>
    <s v="Partial"/>
    <n v="369900"/>
    <x v="0"/>
    <s v="Remodeled"/>
    <s v="Pre 2008"/>
    <x v="2"/>
  </r>
  <r>
    <x v="586"/>
    <n v="30"/>
    <s v="RL"/>
    <n v="55"/>
    <n v="10267"/>
    <s v="Pave"/>
    <s v="NA"/>
    <x v="0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x v="0"/>
    <s v="WD"/>
    <s v="Normal"/>
    <n v="130000"/>
    <x v="1"/>
    <s v="Remodeled"/>
    <s v="Post 2008"/>
    <x v="0"/>
  </r>
  <r>
    <x v="587"/>
    <n v="85"/>
    <s v="RL"/>
    <n v="74"/>
    <n v="8740"/>
    <s v="Pave"/>
    <s v="NA"/>
    <x v="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2"/>
    <x v="3"/>
    <s v="WD"/>
    <s v="Normal"/>
    <n v="137000"/>
    <x v="0"/>
    <s v="-"/>
    <s v="Post 2008"/>
    <x v="3"/>
  </r>
  <r>
    <x v="588"/>
    <n v="20"/>
    <s v="RL"/>
    <n v="65"/>
    <n v="25095"/>
    <s v="Pave"/>
    <s v="NA"/>
    <x v="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1"/>
    <x v="3"/>
    <s v="WD"/>
    <s v="Partial"/>
    <n v="143000"/>
    <x v="0"/>
    <s v="Remodeled"/>
    <s v="Post 2008"/>
    <x v="3"/>
  </r>
  <r>
    <x v="589"/>
    <n v="40"/>
    <s v="RM"/>
    <n v="50"/>
    <n v="9100"/>
    <s v="Pave"/>
    <s v="NA"/>
    <x v="0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2"/>
    <x v="0"/>
    <s v="WD"/>
    <s v="Normal"/>
    <n v="79500"/>
    <x v="1"/>
    <s v="Remodeled"/>
    <s v="Post 2008"/>
    <x v="0"/>
  </r>
  <r>
    <x v="590"/>
    <n v="60"/>
    <s v="RL"/>
    <n v="64"/>
    <n v="8320"/>
    <s v="Pave"/>
    <s v="NA"/>
    <x v="0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x v="0"/>
    <s v="WD"/>
    <s v="Normal"/>
    <n v="185900"/>
    <x v="0"/>
    <s v="-"/>
    <s v="Post 2008"/>
    <x v="0"/>
  </r>
  <r>
    <x v="591"/>
    <n v="60"/>
    <s v="RL"/>
    <n v="97"/>
    <n v="13478"/>
    <s v="Pave"/>
    <s v="NA"/>
    <x v="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1"/>
    <x v="3"/>
    <s v="ConLI"/>
    <s v="Normal"/>
    <n v="451950"/>
    <x v="0"/>
    <s v="-"/>
    <s v="Post 2008"/>
    <x v="3"/>
  </r>
  <r>
    <x v="592"/>
    <n v="20"/>
    <s v="RL"/>
    <n v="60"/>
    <n v="6600"/>
    <s v="Pave"/>
    <s v="NA"/>
    <x v="0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1"/>
    <x v="0"/>
    <s v="WD"/>
    <s v="Normal"/>
    <n v="138000"/>
    <x v="0"/>
    <s v="Remodeled"/>
    <s v="Post 2008"/>
    <x v="0"/>
  </r>
  <r>
    <x v="593"/>
    <n v="120"/>
    <s v="RM"/>
    <s v="NA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x v="3"/>
    <s v="WD"/>
    <s v="Normal"/>
    <n v="140000"/>
    <x v="0"/>
    <s v="-"/>
    <s v="Post 2008"/>
    <x v="3"/>
  </r>
  <r>
    <x v="594"/>
    <n v="20"/>
    <s v="RL"/>
    <n v="88"/>
    <n v="7990"/>
    <s v="Pave"/>
    <s v="NA"/>
    <x v="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1"/>
    <x v="0"/>
    <s v="WD"/>
    <s v="Normal"/>
    <n v="110000"/>
    <x v="0"/>
    <s v="-"/>
    <s v="Post 2008"/>
    <x v="0"/>
  </r>
  <r>
    <x v="595"/>
    <n v="20"/>
    <s v="RL"/>
    <n v="69"/>
    <n v="11302"/>
    <s v="Pave"/>
    <s v="NA"/>
    <x v="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2"/>
    <x v="2"/>
    <s v="New"/>
    <s v="Partial"/>
    <n v="319000"/>
    <x v="0"/>
    <s v="Remodeled"/>
    <s v="Pre 2008"/>
    <x v="2"/>
  </r>
  <r>
    <x v="596"/>
    <n v="70"/>
    <s v="RM"/>
    <n v="60"/>
    <n v="3600"/>
    <s v="Pave"/>
    <s v="Grvl"/>
    <x v="0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3"/>
    <x v="2"/>
    <s v="WD"/>
    <s v="Normal"/>
    <n v="114504"/>
    <x v="1"/>
    <s v="Remodeled"/>
    <s v="Pre 2008"/>
    <x v="2"/>
  </r>
  <r>
    <x v="597"/>
    <n v="120"/>
    <s v="RL"/>
    <n v="53"/>
    <n v="3922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x v="1"/>
    <s v="New"/>
    <s v="Partial"/>
    <n v="194201"/>
    <x v="0"/>
    <s v="Remodeled"/>
    <s v="Pre 2008"/>
    <x v="1"/>
  </r>
  <r>
    <x v="598"/>
    <n v="20"/>
    <s v="RL"/>
    <n v="80"/>
    <n v="12984"/>
    <s v="Pave"/>
    <s v="NA"/>
    <x v="0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0"/>
    <x v="2"/>
    <s v="WD"/>
    <s v="Normal"/>
    <n v="217500"/>
    <x v="0"/>
    <s v="-"/>
    <s v="Pre 2008"/>
    <x v="2"/>
  </r>
  <r>
    <x v="599"/>
    <n v="160"/>
    <s v="RM"/>
    <n v="24"/>
    <n v="1950"/>
    <s v="Pave"/>
    <s v="NA"/>
    <x v="0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2"/>
    <x v="0"/>
    <s v="COD"/>
    <s v="Normal"/>
    <n v="151000"/>
    <x v="0"/>
    <s v="-"/>
    <s v="Post 2008"/>
    <x v="0"/>
  </r>
  <r>
    <x v="600"/>
    <n v="60"/>
    <s v="RL"/>
    <n v="74"/>
    <n v="10927"/>
    <s v="Pave"/>
    <s v="NA"/>
    <x v="0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"/>
    <x v="2"/>
    <s v="WD"/>
    <s v="Normal"/>
    <n v="275000"/>
    <x v="0"/>
    <s v="-"/>
    <s v="Pre 2008"/>
    <x v="2"/>
  </r>
  <r>
    <x v="601"/>
    <n v="50"/>
    <s v="RM"/>
    <n v="50"/>
    <n v="9000"/>
    <s v="Pave"/>
    <s v="NA"/>
    <x v="0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3"/>
    <x v="1"/>
    <s v="WD"/>
    <s v="Normal"/>
    <n v="141000"/>
    <x v="1"/>
    <s v="Remodeled"/>
    <s v="Pre 2008"/>
    <x v="1"/>
  </r>
  <r>
    <x v="602"/>
    <n v="60"/>
    <s v="RL"/>
    <n v="80"/>
    <n v="10041"/>
    <s v="Pave"/>
    <s v="NA"/>
    <x v="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x v="2"/>
    <s v="WD"/>
    <s v="Abnorml"/>
    <n v="220000"/>
    <x v="0"/>
    <s v="-"/>
    <s v="Pre 2008"/>
    <x v="2"/>
  </r>
  <r>
    <x v="603"/>
    <n v="160"/>
    <s v="FV"/>
    <n v="30"/>
    <n v="3182"/>
    <s v="Pave"/>
    <s v="Pave"/>
    <x v="0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1"/>
    <x v="4"/>
    <s v="WD"/>
    <s v="Normal"/>
    <n v="151000"/>
    <x v="0"/>
    <s v="Remodeled"/>
    <s v="Post 2008"/>
    <x v="4"/>
  </r>
  <r>
    <x v="604"/>
    <n v="20"/>
    <s v="RL"/>
    <n v="88"/>
    <n v="12803"/>
    <s v="Pave"/>
    <s v="NA"/>
    <x v="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x v="0"/>
    <s v="WD"/>
    <s v="Normal"/>
    <n v="221000"/>
    <x v="0"/>
    <s v="-"/>
    <s v="Post 2008"/>
    <x v="0"/>
  </r>
  <r>
    <x v="605"/>
    <n v="60"/>
    <s v="RL"/>
    <n v="85"/>
    <n v="13600"/>
    <s v="Pave"/>
    <s v="NA"/>
    <x v="0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3"/>
    <x v="3"/>
    <s v="WD"/>
    <s v="Normal"/>
    <n v="205000"/>
    <x v="0"/>
    <s v="Remodeled"/>
    <s v="Post 2008"/>
    <x v="3"/>
  </r>
  <r>
    <x v="606"/>
    <n v="20"/>
    <s v="RL"/>
    <n v="82"/>
    <n v="12464"/>
    <s v="Pave"/>
    <s v="NA"/>
    <x v="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3"/>
    <x v="3"/>
    <s v="WD"/>
    <s v="Normal"/>
    <n v="152000"/>
    <x v="0"/>
    <s v="-"/>
    <s v="Post 2008"/>
    <x v="3"/>
  </r>
  <r>
    <x v="607"/>
    <n v="20"/>
    <s v="RL"/>
    <n v="78"/>
    <n v="7800"/>
    <s v="Pave"/>
    <s v="NA"/>
    <x v="0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2"/>
    <x v="2"/>
    <s v="WD"/>
    <s v="Normal"/>
    <n v="225000"/>
    <x v="0"/>
    <s v="Remodeled"/>
    <s v="Pre 2008"/>
    <x v="2"/>
  </r>
  <r>
    <x v="608"/>
    <n v="70"/>
    <s v="RL"/>
    <n v="78"/>
    <n v="12168"/>
    <s v="Pave"/>
    <s v="NA"/>
    <x v="0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x v="1"/>
    <s v="WD"/>
    <s v="Alloca"/>
    <n v="359100"/>
    <x v="1"/>
    <s v="Remodeled"/>
    <s v="Pre 2008"/>
    <x v="1"/>
  </r>
  <r>
    <x v="609"/>
    <n v="20"/>
    <s v="RL"/>
    <n v="61"/>
    <n v="7943"/>
    <s v="Pave"/>
    <s v="NA"/>
    <x v="0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1"/>
    <x v="1"/>
    <s v="WD"/>
    <s v="Normal"/>
    <n v="118500"/>
    <x v="0"/>
    <s v="-"/>
    <s v="Pre 2008"/>
    <x v="1"/>
  </r>
  <r>
    <x v="610"/>
    <n v="60"/>
    <s v="RL"/>
    <s v="NA"/>
    <n v="11050"/>
    <s v="Pave"/>
    <s v="NA"/>
    <x v="0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x v="3"/>
    <s v="WD"/>
    <s v="Normal"/>
    <n v="313000"/>
    <x v="0"/>
    <s v="-"/>
    <s v="Post 2008"/>
    <x v="3"/>
  </r>
  <r>
    <x v="611"/>
    <n v="80"/>
    <s v="RL"/>
    <s v="NA"/>
    <n v="10395"/>
    <s v="Pave"/>
    <s v="NA"/>
    <x v="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2"/>
    <x v="1"/>
    <s v="WD"/>
    <s v="Normal"/>
    <n v="148000"/>
    <x v="0"/>
    <s v="-"/>
    <s v="Pre 2008"/>
    <x v="1"/>
  </r>
  <r>
    <x v="612"/>
    <n v="60"/>
    <s v="RL"/>
    <s v="NA"/>
    <n v="11885"/>
    <s v="Pave"/>
    <s v="NA"/>
    <x v="0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3"/>
    <x v="3"/>
    <s v="WD"/>
    <s v="Normal"/>
    <n v="261500"/>
    <x v="0"/>
    <s v="-"/>
    <s v="Post 2008"/>
    <x v="3"/>
  </r>
  <r>
    <x v="613"/>
    <n v="20"/>
    <s v="RL"/>
    <n v="70"/>
    <n v="8402"/>
    <s v="Pave"/>
    <s v="NA"/>
    <x v="0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3"/>
    <x v="1"/>
    <s v="New"/>
    <s v="Partial"/>
    <n v="147000"/>
    <x v="0"/>
    <s v="-"/>
    <s v="Pre 2008"/>
    <x v="1"/>
  </r>
  <r>
    <x v="614"/>
    <n v="180"/>
    <s v="RM"/>
    <n v="21"/>
    <n v="1491"/>
    <s v="Pave"/>
    <s v="NA"/>
    <x v="0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x v="4"/>
    <s v="WD"/>
    <s v="Normal"/>
    <n v="75500"/>
    <x v="0"/>
    <s v="-"/>
    <s v="Post 2008"/>
    <x v="4"/>
  </r>
  <r>
    <x v="615"/>
    <n v="85"/>
    <s v="RL"/>
    <n v="80"/>
    <n v="8800"/>
    <s v="Pave"/>
    <s v="NA"/>
    <x v="0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x v="4"/>
    <s v="WD"/>
    <s v="Abnorml"/>
    <n v="137500"/>
    <x v="0"/>
    <s v="-"/>
    <s v="Post 2008"/>
    <x v="4"/>
  </r>
  <r>
    <x v="616"/>
    <n v="60"/>
    <s v="RL"/>
    <s v="NA"/>
    <n v="7861"/>
    <s v="Pave"/>
    <s v="NA"/>
    <x v="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"/>
    <x v="2"/>
    <s v="WD"/>
    <s v="Normal"/>
    <n v="183200"/>
    <x v="0"/>
    <s v="Remodeled"/>
    <s v="Pre 2008"/>
    <x v="2"/>
  </r>
  <r>
    <x v="617"/>
    <n v="45"/>
    <s v="RL"/>
    <n v="59"/>
    <n v="7227"/>
    <s v="Pave"/>
    <s v="NA"/>
    <x v="0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1"/>
    <x v="0"/>
    <s v="WD"/>
    <s v="Normal"/>
    <n v="105500"/>
    <x v="0"/>
    <s v="-"/>
    <s v="Post 2008"/>
    <x v="0"/>
  </r>
  <r>
    <x v="618"/>
    <n v="20"/>
    <s v="RL"/>
    <n v="90"/>
    <n v="11694"/>
    <s v="Pave"/>
    <s v="NA"/>
    <x v="0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2"/>
    <x v="1"/>
    <s v="New"/>
    <s v="Partial"/>
    <n v="314813"/>
    <x v="0"/>
    <s v="-"/>
    <s v="Pre 2008"/>
    <x v="1"/>
  </r>
  <r>
    <x v="619"/>
    <n v="60"/>
    <s v="RL"/>
    <n v="85"/>
    <n v="12244"/>
    <s v="Pave"/>
    <s v="NA"/>
    <x v="0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2"/>
    <x v="0"/>
    <s v="WD"/>
    <s v="Normal"/>
    <n v="305000"/>
    <x v="0"/>
    <s v="-"/>
    <s v="Post 2008"/>
    <x v="0"/>
  </r>
  <r>
    <x v="620"/>
    <n v="30"/>
    <s v="RL"/>
    <n v="45"/>
    <n v="8248"/>
    <s v="Pave"/>
    <s v="Grvl"/>
    <x v="0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x v="0"/>
    <s v="WD"/>
    <s v="Normal"/>
    <n v="67000"/>
    <x v="1"/>
    <s v="Remodeled"/>
    <s v="Post 2008"/>
    <x v="0"/>
  </r>
  <r>
    <x v="621"/>
    <n v="60"/>
    <s v="RL"/>
    <n v="90"/>
    <n v="10800"/>
    <s v="Pave"/>
    <s v="NA"/>
    <x v="0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1"/>
    <x v="0"/>
    <s v="WD"/>
    <s v="Normal"/>
    <n v="240000"/>
    <x v="0"/>
    <s v="Remodeled"/>
    <s v="Post 2008"/>
    <x v="0"/>
  </r>
  <r>
    <x v="622"/>
    <n v="20"/>
    <s v="RL"/>
    <n v="71"/>
    <n v="7064"/>
    <s v="Pave"/>
    <s v="NA"/>
    <x v="0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2"/>
    <x v="3"/>
    <s v="WD"/>
    <s v="Normal"/>
    <n v="135000"/>
    <x v="0"/>
    <s v="-"/>
    <s v="Post 2008"/>
    <x v="3"/>
  </r>
  <r>
    <x v="623"/>
    <n v="160"/>
    <s v="FV"/>
    <s v="NA"/>
    <n v="2117"/>
    <s v="Pave"/>
    <s v="NA"/>
    <x v="0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x v="1"/>
    <s v="WD"/>
    <s v="Normal"/>
    <n v="168500"/>
    <x v="0"/>
    <s v="-"/>
    <s v="Pre 2008"/>
    <x v="1"/>
  </r>
  <r>
    <x v="624"/>
    <n v="60"/>
    <s v="RL"/>
    <n v="80"/>
    <n v="10400"/>
    <s v="Pave"/>
    <s v="NA"/>
    <x v="0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3"/>
    <x v="2"/>
    <s v="WD"/>
    <s v="Normal"/>
    <n v="165150"/>
    <x v="0"/>
    <s v="-"/>
    <s v="Pre 2008"/>
    <x v="2"/>
  </r>
  <r>
    <x v="625"/>
    <n v="20"/>
    <s v="RL"/>
    <n v="87"/>
    <n v="10000"/>
    <s v="Pave"/>
    <s v="NA"/>
    <x v="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x v="4"/>
    <s v="WD"/>
    <s v="Normal"/>
    <n v="160000"/>
    <x v="0"/>
    <s v="-"/>
    <s v="Post 2008"/>
    <x v="4"/>
  </r>
  <r>
    <x v="626"/>
    <n v="20"/>
    <s v="RL"/>
    <s v="NA"/>
    <n v="12342"/>
    <s v="Pave"/>
    <s v="NA"/>
    <x v="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2"/>
    <x v="1"/>
    <s v="WD"/>
    <s v="Normal"/>
    <n v="139900"/>
    <x v="0"/>
    <s v="Remodeled"/>
    <s v="Pre 2008"/>
    <x v="1"/>
  </r>
  <r>
    <x v="627"/>
    <n v="80"/>
    <s v="RL"/>
    <n v="80"/>
    <n v="9600"/>
    <s v="Pave"/>
    <s v="NA"/>
    <x v="0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0"/>
    <x v="4"/>
    <s v="WD"/>
    <s v="Normal"/>
    <n v="153000"/>
    <x v="0"/>
    <s v="Remodeled"/>
    <s v="Post 2008"/>
    <x v="4"/>
  </r>
  <r>
    <x v="628"/>
    <n v="60"/>
    <s v="RL"/>
    <n v="70"/>
    <n v="11606"/>
    <s v="Pave"/>
    <s v="NA"/>
    <x v="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x v="1"/>
    <s v="WD"/>
    <s v="Family"/>
    <n v="135000"/>
    <x v="0"/>
    <s v="-"/>
    <s v="Pre 2008"/>
    <x v="1"/>
  </r>
  <r>
    <x v="629"/>
    <n v="80"/>
    <s v="RL"/>
    <n v="82"/>
    <n v="9020"/>
    <s v="Pave"/>
    <s v="NA"/>
    <x v="0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1"/>
    <x v="0"/>
    <s v="WD"/>
    <s v="Normal"/>
    <n v="168500"/>
    <x v="0"/>
    <s v="-"/>
    <s v="Post 2008"/>
    <x v="0"/>
  </r>
  <r>
    <x v="630"/>
    <n v="70"/>
    <s v="RM"/>
    <n v="50"/>
    <n v="9000"/>
    <s v="Pave"/>
    <s v="Grvl"/>
    <x v="0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"/>
    <x v="2"/>
    <s v="WD"/>
    <s v="Abnorml"/>
    <n v="124000"/>
    <x v="1"/>
    <s v="Remodeled"/>
    <s v="Pre 2008"/>
    <x v="2"/>
  </r>
  <r>
    <x v="631"/>
    <n v="120"/>
    <s v="RL"/>
    <n v="34"/>
    <n v="4590"/>
    <s v="Pave"/>
    <s v="NA"/>
    <x v="0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2"/>
    <x v="1"/>
    <s v="WD"/>
    <s v="Normal"/>
    <n v="209500"/>
    <x v="0"/>
    <s v="-"/>
    <s v="Pre 2008"/>
    <x v="1"/>
  </r>
  <r>
    <x v="632"/>
    <n v="20"/>
    <s v="RL"/>
    <n v="85"/>
    <n v="11900"/>
    <s v="Pave"/>
    <s v="NA"/>
    <x v="0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1"/>
    <x v="3"/>
    <s v="WD"/>
    <s v="Family"/>
    <n v="82500"/>
    <x v="0"/>
    <s v="-"/>
    <s v="Post 2008"/>
    <x v="3"/>
  </r>
  <r>
    <x v="633"/>
    <n v="20"/>
    <s v="RL"/>
    <n v="80"/>
    <n v="9250"/>
    <s v="Pave"/>
    <s v="NA"/>
    <x v="0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2"/>
    <x v="1"/>
    <s v="WD"/>
    <s v="Normal"/>
    <n v="139400"/>
    <x v="0"/>
    <s v="Remodeled"/>
    <s v="Pre 2008"/>
    <x v="1"/>
  </r>
  <r>
    <x v="634"/>
    <n v="90"/>
    <s v="RL"/>
    <n v="64"/>
    <n v="6979"/>
    <s v="Pave"/>
    <s v="NA"/>
    <x v="0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1"/>
    <x v="4"/>
    <s v="WD"/>
    <s v="Normal"/>
    <n v="144000"/>
    <x v="0"/>
    <s v="-"/>
    <s v="Post 2008"/>
    <x v="4"/>
  </r>
  <r>
    <x v="635"/>
    <n v="190"/>
    <s v="RH"/>
    <n v="60"/>
    <n v="10896"/>
    <s v="Pave"/>
    <s v="Pave"/>
    <x v="0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0"/>
    <x v="1"/>
    <s v="WD"/>
    <s v="Abnorml"/>
    <n v="200000"/>
    <x v="1"/>
    <s v="Remodeled"/>
    <s v="Pre 2008"/>
    <x v="1"/>
  </r>
  <r>
    <x v="636"/>
    <n v="30"/>
    <s v="RM"/>
    <n v="51"/>
    <n v="6120"/>
    <s v="Pave"/>
    <s v="NA"/>
    <x v="0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x v="3"/>
    <s v="ConLw"/>
    <s v="Normal"/>
    <n v="60000"/>
    <x v="1"/>
    <s v="Remodeled"/>
    <s v="Post 2008"/>
    <x v="3"/>
  </r>
  <r>
    <x v="637"/>
    <n v="190"/>
    <s v="RM"/>
    <n v="50"/>
    <n v="6000"/>
    <s v="Pave"/>
    <s v="NA"/>
    <x v="0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3"/>
    <x v="3"/>
    <s v="WD"/>
    <s v="Normal"/>
    <n v="93000"/>
    <x v="0"/>
    <s v="-"/>
    <s v="Post 2008"/>
    <x v="3"/>
  </r>
  <r>
    <x v="638"/>
    <n v="30"/>
    <s v="RL"/>
    <n v="67"/>
    <n v="8777"/>
    <s v="Pave"/>
    <s v="NA"/>
    <x v="0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x v="0"/>
    <s v="WD"/>
    <s v="Normal"/>
    <n v="85000"/>
    <x v="1"/>
    <s v="Remodeled"/>
    <s v="Post 2008"/>
    <x v="0"/>
  </r>
  <r>
    <x v="639"/>
    <n v="120"/>
    <s v="RL"/>
    <n v="53"/>
    <n v="3982"/>
    <s v="Pave"/>
    <s v="NA"/>
    <x v="0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3"/>
    <x v="2"/>
    <s v="New"/>
    <s v="Partial"/>
    <n v="264561"/>
    <x v="0"/>
    <s v="-"/>
    <s v="Pre 2008"/>
    <x v="2"/>
  </r>
  <r>
    <x v="640"/>
    <n v="120"/>
    <s v="RL"/>
    <n v="62"/>
    <n v="12677"/>
    <s v="Pave"/>
    <s v="NA"/>
    <x v="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1"/>
    <x v="0"/>
    <s v="WD"/>
    <s v="Normal"/>
    <n v="274000"/>
    <x v="0"/>
    <s v="Remodeled"/>
    <s v="Post 2008"/>
    <x v="0"/>
  </r>
  <r>
    <x v="641"/>
    <n v="60"/>
    <s v="FV"/>
    <s v="NA"/>
    <n v="7050"/>
    <s v="Pave"/>
    <s v="NA"/>
    <x v="0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x v="1"/>
    <s v="WD"/>
    <s v="Normal"/>
    <n v="226000"/>
    <x v="0"/>
    <s v="-"/>
    <s v="Pre 2008"/>
    <x v="1"/>
  </r>
  <r>
    <x v="642"/>
    <n v="80"/>
    <s v="RL"/>
    <n v="75"/>
    <n v="13860"/>
    <s v="Pave"/>
    <s v="NA"/>
    <x v="0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2"/>
    <x v="3"/>
    <s v="WD"/>
    <s v="Normal"/>
    <n v="345000"/>
    <x v="0"/>
    <s v="Remodeled"/>
    <s v="Post 2008"/>
    <x v="3"/>
  </r>
  <r>
    <x v="643"/>
    <n v="60"/>
    <s v="RL"/>
    <n v="80"/>
    <n v="10793"/>
    <s v="Pave"/>
    <s v="NA"/>
    <x v="0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1"/>
    <x v="1"/>
    <s v="WD"/>
    <s v="Normal"/>
    <n v="152000"/>
    <x v="0"/>
    <s v="-"/>
    <s v="Pre 2008"/>
    <x v="1"/>
  </r>
  <r>
    <x v="644"/>
    <n v="20"/>
    <s v="FV"/>
    <n v="85"/>
    <n v="9187"/>
    <s v="Pave"/>
    <s v="NA"/>
    <x v="0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3"/>
    <x v="3"/>
    <s v="New"/>
    <s v="Partial"/>
    <n v="370878"/>
    <x v="0"/>
    <s v="-"/>
    <s v="Post 2008"/>
    <x v="3"/>
  </r>
  <r>
    <x v="645"/>
    <n v="20"/>
    <s v="RL"/>
    <s v="NA"/>
    <n v="10530"/>
    <s v="Pave"/>
    <s v="NA"/>
    <x v="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0"/>
    <x v="1"/>
    <s v="WD"/>
    <s v="Normal"/>
    <n v="143250"/>
    <x v="0"/>
    <s v="-"/>
    <s v="Pre 2008"/>
    <x v="1"/>
  </r>
  <r>
    <x v="646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2"/>
    <x v="0"/>
    <s v="WD"/>
    <s v="Normal"/>
    <n v="98300"/>
    <x v="0"/>
    <s v="-"/>
    <s v="Post 2008"/>
    <x v="0"/>
  </r>
  <r>
    <x v="647"/>
    <n v="20"/>
    <s v="RL"/>
    <n v="85"/>
    <n v="10452"/>
    <s v="Pave"/>
    <s v="NA"/>
    <x v="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1"/>
    <x v="0"/>
    <s v="WD"/>
    <s v="Normal"/>
    <n v="155000"/>
    <x v="0"/>
    <s v="-"/>
    <s v="Post 2008"/>
    <x v="0"/>
  </r>
  <r>
    <x v="648"/>
    <n v="60"/>
    <s v="RL"/>
    <n v="70"/>
    <n v="7700"/>
    <s v="Pave"/>
    <s v="NA"/>
    <x v="0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1"/>
    <x v="4"/>
    <s v="WD"/>
    <s v="Normal"/>
    <n v="155000"/>
    <x v="0"/>
    <s v="-"/>
    <s v="Post 2008"/>
    <x v="4"/>
  </r>
  <r>
    <x v="649"/>
    <n v="180"/>
    <s v="RM"/>
    <n v="21"/>
    <n v="1936"/>
    <s v="Pave"/>
    <s v="NA"/>
    <x v="0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3"/>
    <x v="1"/>
    <s v="WD"/>
    <s v="Normal"/>
    <n v="84500"/>
    <x v="0"/>
    <s v="-"/>
    <s v="Pre 2008"/>
    <x v="1"/>
  </r>
  <r>
    <x v="650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205950"/>
    <x v="0"/>
    <s v="-"/>
    <s v="Post 2008"/>
    <x v="0"/>
  </r>
  <r>
    <x v="651"/>
    <n v="70"/>
    <s v="RL"/>
    <n v="60"/>
    <n v="9084"/>
    <s v="Pave"/>
    <s v="NA"/>
    <x v="0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3"/>
    <x v="3"/>
    <s v="WD"/>
    <s v="Normal"/>
    <n v="108000"/>
    <x v="1"/>
    <s v="Remodeled"/>
    <s v="Post 2008"/>
    <x v="3"/>
  </r>
  <r>
    <x v="652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2"/>
    <x v="3"/>
    <s v="WD"/>
    <s v="Normal"/>
    <n v="191000"/>
    <x v="0"/>
    <s v="-"/>
    <s v="Post 2008"/>
    <x v="3"/>
  </r>
  <r>
    <x v="653"/>
    <n v="50"/>
    <s v="RM"/>
    <n v="60"/>
    <n v="10320"/>
    <s v="Pave"/>
    <s v="Grvl"/>
    <x v="0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1"/>
    <x v="0"/>
    <s v="WD"/>
    <s v="Normal"/>
    <n v="135000"/>
    <x v="1"/>
    <s v="Remodeled"/>
    <s v="Post 2008"/>
    <x v="0"/>
  </r>
  <r>
    <x v="654"/>
    <n v="20"/>
    <s v="RL"/>
    <n v="91"/>
    <n v="10437"/>
    <s v="Pave"/>
    <s v="NA"/>
    <x v="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2"/>
    <x v="0"/>
    <s v="WD"/>
    <s v="Normal"/>
    <n v="350000"/>
    <x v="0"/>
    <s v="-"/>
    <s v="Post 2008"/>
    <x v="0"/>
  </r>
  <r>
    <x v="655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0"/>
    <x v="4"/>
    <s v="WD"/>
    <s v="Family"/>
    <n v="88000"/>
    <x v="0"/>
    <s v="-"/>
    <s v="Post 2008"/>
    <x v="4"/>
  </r>
  <r>
    <x v="656"/>
    <n v="20"/>
    <s v="RL"/>
    <n v="72"/>
    <n v="10007"/>
    <s v="Pave"/>
    <s v="NA"/>
    <x v="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2"/>
    <x v="0"/>
    <s v="WD"/>
    <s v="Normal"/>
    <n v="145500"/>
    <x v="0"/>
    <s v="Remodeled"/>
    <s v="Post 2008"/>
    <x v="0"/>
  </r>
  <r>
    <x v="657"/>
    <n v="70"/>
    <s v="RL"/>
    <n v="60"/>
    <n v="7200"/>
    <s v="Pave"/>
    <s v="NA"/>
    <x v="0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x v="0"/>
    <s v="WD"/>
    <s v="Normal"/>
    <n v="149000"/>
    <x v="1"/>
    <s v="Remodeled"/>
    <s v="Post 2008"/>
    <x v="0"/>
  </r>
  <r>
    <x v="658"/>
    <n v="50"/>
    <s v="RL"/>
    <n v="78"/>
    <n v="17503"/>
    <s v="Pave"/>
    <s v="NA"/>
    <x v="0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0"/>
    <x v="4"/>
    <s v="WD"/>
    <s v="Abnorml"/>
    <n v="97500"/>
    <x v="0"/>
    <s v="Remodeled"/>
    <s v="Post 2008"/>
    <x v="4"/>
  </r>
  <r>
    <x v="659"/>
    <n v="20"/>
    <s v="RL"/>
    <n v="75"/>
    <n v="9937"/>
    <s v="Pave"/>
    <s v="NA"/>
    <x v="0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0"/>
    <x v="3"/>
    <s v="WD"/>
    <s v="Normal"/>
    <n v="167000"/>
    <x v="0"/>
    <s v="Remodeled"/>
    <s v="Post 2008"/>
    <x v="3"/>
  </r>
  <r>
    <x v="660"/>
    <n v="60"/>
    <s v="RL"/>
    <s v="NA"/>
    <n v="12384"/>
    <s v="Pave"/>
    <s v="NA"/>
    <x v="0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3"/>
    <x v="1"/>
    <s v="WD"/>
    <s v="Normal"/>
    <n v="197900"/>
    <x v="0"/>
    <s v="-"/>
    <s v="Pre 2008"/>
    <x v="1"/>
  </r>
  <r>
    <x v="661"/>
    <n v="60"/>
    <s v="RL"/>
    <n v="52"/>
    <n v="46589"/>
    <s v="Pave"/>
    <s v="NA"/>
    <x v="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2"/>
    <x v="3"/>
    <s v="WD"/>
    <s v="Normal"/>
    <n v="402000"/>
    <x v="0"/>
    <s v="Remodeled"/>
    <s v="Post 2008"/>
    <x v="3"/>
  </r>
  <r>
    <x v="662"/>
    <n v="20"/>
    <s v="RL"/>
    <n v="120"/>
    <n v="13560"/>
    <s v="Pave"/>
    <s v="NA"/>
    <x v="0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2"/>
    <x v="3"/>
    <s v="WD"/>
    <s v="Normal"/>
    <n v="110000"/>
    <x v="0"/>
    <s v="-"/>
    <s v="Post 2008"/>
    <x v="3"/>
  </r>
  <r>
    <x v="663"/>
    <n v="85"/>
    <s v="RL"/>
    <n v="90"/>
    <n v="10012"/>
    <s v="Pave"/>
    <s v="NA"/>
    <x v="0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1"/>
    <x v="0"/>
    <s v="WD"/>
    <s v="Normal"/>
    <n v="137500"/>
    <x v="0"/>
    <s v="-"/>
    <s v="Post 2008"/>
    <x v="0"/>
  </r>
  <r>
    <x v="664"/>
    <n v="20"/>
    <s v="RL"/>
    <n v="49"/>
    <n v="20896"/>
    <s v="Pave"/>
    <s v="NA"/>
    <x v="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0"/>
    <x v="2"/>
    <s v="New"/>
    <s v="Partial"/>
    <n v="423000"/>
    <x v="0"/>
    <s v="Remodeled"/>
    <s v="Pre 2008"/>
    <x v="2"/>
  </r>
  <r>
    <x v="665"/>
    <n v="60"/>
    <s v="RL"/>
    <n v="106"/>
    <n v="11194"/>
    <s v="Pave"/>
    <s v="NA"/>
    <x v="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3"/>
    <x v="2"/>
    <s v="WD"/>
    <s v="Normal"/>
    <n v="230500"/>
    <x v="0"/>
    <s v="-"/>
    <s v="Pre 2008"/>
    <x v="2"/>
  </r>
  <r>
    <x v="666"/>
    <n v="60"/>
    <s v="RL"/>
    <s v="NA"/>
    <n v="18450"/>
    <s v="Pave"/>
    <s v="NA"/>
    <x v="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2"/>
    <x v="1"/>
    <s v="WD"/>
    <s v="Abnorml"/>
    <n v="129000"/>
    <x v="0"/>
    <s v="Remodeled"/>
    <s v="Pre 2008"/>
    <x v="1"/>
  </r>
  <r>
    <x v="667"/>
    <n v="20"/>
    <s v="RL"/>
    <n v="65"/>
    <n v="8125"/>
    <s v="Pave"/>
    <s v="NA"/>
    <x v="0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3"/>
    <x v="0"/>
    <s v="WD"/>
    <s v="Normal"/>
    <n v="193500"/>
    <x v="0"/>
    <s v="Remodeled"/>
    <s v="Post 2008"/>
    <x v="0"/>
  </r>
  <r>
    <x v="668"/>
    <n v="20"/>
    <s v="RL"/>
    <s v="NA"/>
    <n v="14175"/>
    <s v="Pave"/>
    <s v="NA"/>
    <x v="0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3"/>
    <x v="2"/>
    <s v="WD"/>
    <s v="Normal"/>
    <n v="168000"/>
    <x v="0"/>
    <s v="Remodeled"/>
    <s v="Pre 2008"/>
    <x v="2"/>
  </r>
  <r>
    <x v="669"/>
    <n v="30"/>
    <s v="RL"/>
    <n v="80"/>
    <n v="11600"/>
    <s v="Pave"/>
    <s v="NA"/>
    <x v="0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2"/>
    <x v="2"/>
    <s v="WD"/>
    <s v="Normal"/>
    <n v="137500"/>
    <x v="1"/>
    <s v="Remodeled"/>
    <s v="Pre 2008"/>
    <x v="2"/>
  </r>
  <r>
    <x v="670"/>
    <n v="60"/>
    <s v="RL"/>
    <n v="64"/>
    <n v="8633"/>
    <s v="Pave"/>
    <s v="NA"/>
    <x v="0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x v="3"/>
    <s v="WD"/>
    <s v="Normal"/>
    <n v="173500"/>
    <x v="0"/>
    <s v="-"/>
    <s v="Post 2008"/>
    <x v="3"/>
  </r>
  <r>
    <x v="671"/>
    <n v="70"/>
    <s v="RH"/>
    <n v="54"/>
    <n v="6629"/>
    <s v="Pave"/>
    <s v="NA"/>
    <x v="0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2"/>
    <x v="3"/>
    <s v="WD"/>
    <s v="Normal"/>
    <n v="103600"/>
    <x v="1"/>
    <s v="Remodeled"/>
    <s v="Post 2008"/>
    <x v="3"/>
  </r>
  <r>
    <x v="672"/>
    <n v="20"/>
    <s v="RL"/>
    <s v="NA"/>
    <n v="11250"/>
    <s v="Pave"/>
    <s v="NA"/>
    <x v="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"/>
    <x v="2"/>
    <s v="WD"/>
    <s v="Normal"/>
    <n v="165000"/>
    <x v="0"/>
    <s v="-"/>
    <s v="Pre 2008"/>
    <x v="2"/>
  </r>
  <r>
    <x v="673"/>
    <n v="20"/>
    <s v="RL"/>
    <n v="110"/>
    <n v="14442"/>
    <s v="Pave"/>
    <s v="NA"/>
    <x v="0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"/>
    <x v="1"/>
    <s v="WD"/>
    <s v="Normal"/>
    <n v="257500"/>
    <x v="0"/>
    <s v="Remodeled"/>
    <s v="Pre 2008"/>
    <x v="1"/>
  </r>
  <r>
    <x v="674"/>
    <n v="20"/>
    <s v="RL"/>
    <n v="80"/>
    <n v="9200"/>
    <s v="Pave"/>
    <s v="NA"/>
    <x v="0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2"/>
    <x v="0"/>
    <s v="WD"/>
    <s v="Normal"/>
    <n v="140000"/>
    <x v="0"/>
    <s v="-"/>
    <s v="Post 2008"/>
    <x v="0"/>
  </r>
  <r>
    <x v="675"/>
    <n v="160"/>
    <s v="RL"/>
    <n v="24"/>
    <n v="2289"/>
    <s v="Pave"/>
    <s v="NA"/>
    <x v="0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1"/>
    <x v="3"/>
    <s v="WD"/>
    <s v="Normal"/>
    <n v="148500"/>
    <x v="0"/>
    <s v="-"/>
    <s v="Post 2008"/>
    <x v="3"/>
  </r>
  <r>
    <x v="676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x v="2"/>
    <s v="WD"/>
    <s v="Normal"/>
    <n v="87000"/>
    <x v="1"/>
    <s v="Remodeled"/>
    <s v="Pre 2008"/>
    <x v="2"/>
  </r>
  <r>
    <x v="677"/>
    <n v="30"/>
    <s v="RL"/>
    <n v="52"/>
    <n v="9022"/>
    <s v="Pave"/>
    <s v="NA"/>
    <x v="0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x v="3"/>
    <s v="WD"/>
    <s v="Normal"/>
    <n v="109500"/>
    <x v="1"/>
    <s v="Remodeled"/>
    <s v="Post 2008"/>
    <x v="3"/>
  </r>
  <r>
    <x v="678"/>
    <n v="20"/>
    <s v="RL"/>
    <n v="80"/>
    <n v="11844"/>
    <s v="Pave"/>
    <s v="NA"/>
    <x v="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2"/>
    <x v="3"/>
    <s v="New"/>
    <s v="Partial"/>
    <n v="372500"/>
    <x v="0"/>
    <s v="-"/>
    <s v="Post 2008"/>
    <x v="3"/>
  </r>
  <r>
    <x v="679"/>
    <n v="20"/>
    <s v="RL"/>
    <s v="NA"/>
    <n v="9945"/>
    <s v="Pave"/>
    <s v="NA"/>
    <x v="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3"/>
    <x v="1"/>
    <s v="WD"/>
    <s v="Normal"/>
    <n v="128500"/>
    <x v="0"/>
    <s v="-"/>
    <s v="Pre 2008"/>
    <x v="1"/>
  </r>
  <r>
    <x v="680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x v="4"/>
    <s v="WD"/>
    <s v="Normal"/>
    <n v="143000"/>
    <x v="0"/>
    <s v="-"/>
    <s v="Post 2008"/>
    <x v="4"/>
  </r>
  <r>
    <x v="681"/>
    <n v="50"/>
    <s v="RH"/>
    <n v="55"/>
    <n v="4500"/>
    <s v="Pave"/>
    <s v="Pave"/>
    <x v="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2"/>
    <x v="3"/>
    <s v="WD"/>
    <s v="Abnorml"/>
    <n v="159434"/>
    <x v="1"/>
    <s v="Remodeled"/>
    <s v="Post 2008"/>
    <x v="3"/>
  </r>
  <r>
    <x v="682"/>
    <n v="120"/>
    <s v="RL"/>
    <s v="NA"/>
    <n v="2887"/>
    <s v="Pave"/>
    <s v="NA"/>
    <x v="0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3"/>
    <x v="0"/>
    <s v="WD"/>
    <s v="Normal"/>
    <n v="173000"/>
    <x v="0"/>
    <s v="Remodeled"/>
    <s v="Post 2008"/>
    <x v="0"/>
  </r>
  <r>
    <x v="683"/>
    <n v="20"/>
    <s v="RL"/>
    <n v="90"/>
    <n v="11248"/>
    <s v="Pave"/>
    <s v="NA"/>
    <x v="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2"/>
    <x v="1"/>
    <s v="WD"/>
    <s v="Normal"/>
    <n v="285000"/>
    <x v="0"/>
    <s v="-"/>
    <s v="Pre 2008"/>
    <x v="1"/>
  </r>
  <r>
    <x v="684"/>
    <n v="60"/>
    <s v="RL"/>
    <n v="58"/>
    <n v="16770"/>
    <s v="Pave"/>
    <s v="NA"/>
    <x v="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1"/>
    <x v="4"/>
    <s v="WD"/>
    <s v="Normal"/>
    <n v="221000"/>
    <x v="0"/>
    <s v="-"/>
    <s v="Post 2008"/>
    <x v="4"/>
  </r>
  <r>
    <x v="685"/>
    <n v="160"/>
    <s v="RL"/>
    <s v="NA"/>
    <n v="5062"/>
    <s v="Pave"/>
    <s v="NA"/>
    <x v="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x v="1"/>
    <s v="WD"/>
    <s v="Normal"/>
    <n v="207500"/>
    <x v="0"/>
    <s v="-"/>
    <s v="Pre 2008"/>
    <x v="1"/>
  </r>
  <r>
    <x v="686"/>
    <n v="60"/>
    <s v="FV"/>
    <n v="84"/>
    <n v="10207"/>
    <s v="Pave"/>
    <s v="NA"/>
    <x v="0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2"/>
    <x v="1"/>
    <s v="New"/>
    <s v="Partial"/>
    <n v="227875"/>
    <x v="0"/>
    <s v="-"/>
    <s v="Pre 2008"/>
    <x v="1"/>
  </r>
  <r>
    <x v="687"/>
    <n v="160"/>
    <s v="FV"/>
    <s v="NA"/>
    <n v="5105"/>
    <s v="Pave"/>
    <s v="NA"/>
    <x v="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0"/>
    <x v="1"/>
    <s v="WD"/>
    <s v="Normal"/>
    <n v="148800"/>
    <x v="0"/>
    <s v="-"/>
    <s v="Pre 2008"/>
    <x v="1"/>
  </r>
  <r>
    <x v="688"/>
    <n v="20"/>
    <s v="RL"/>
    <n v="60"/>
    <n v="8089"/>
    <s v="Pave"/>
    <s v="NA"/>
    <x v="0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3"/>
    <x v="1"/>
    <s v="New"/>
    <s v="Partial"/>
    <n v="392000"/>
    <x v="0"/>
    <s v="-"/>
    <s v="Pre 2008"/>
    <x v="1"/>
  </r>
  <r>
    <x v="689"/>
    <n v="120"/>
    <s v="RL"/>
    <n v="61"/>
    <n v="7577"/>
    <s v="Pave"/>
    <s v="NA"/>
    <x v="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"/>
    <x v="1"/>
    <s v="WD"/>
    <s v="Normal"/>
    <n v="194700"/>
    <x v="0"/>
    <s v="Remodeled"/>
    <s v="Pre 2008"/>
    <x v="1"/>
  </r>
  <r>
    <x v="690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x v="0"/>
    <s v="WD"/>
    <s v="Normal"/>
    <n v="141000"/>
    <x v="0"/>
    <s v="-"/>
    <s v="Post 2008"/>
    <x v="0"/>
  </r>
  <r>
    <x v="691"/>
    <n v="60"/>
    <s v="RL"/>
    <n v="104"/>
    <n v="21535"/>
    <s v="Pave"/>
    <s v="NA"/>
    <x v="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0"/>
    <x v="1"/>
    <s v="WD"/>
    <s v="Normal"/>
    <n v="755000"/>
    <x v="0"/>
    <s v="Remodeled"/>
    <s v="Pre 2008"/>
    <x v="1"/>
  </r>
  <r>
    <x v="692"/>
    <n v="60"/>
    <s v="RL"/>
    <n v="42"/>
    <n v="26178"/>
    <s v="Pave"/>
    <s v="NA"/>
    <x v="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1"/>
    <x v="2"/>
    <s v="WD"/>
    <s v="Normal"/>
    <n v="335000"/>
    <x v="0"/>
    <s v="Remodeled"/>
    <s v="Pre 2008"/>
    <x v="2"/>
  </r>
  <r>
    <x v="693"/>
    <n v="30"/>
    <s v="RL"/>
    <n v="60"/>
    <n v="5400"/>
    <s v="Pave"/>
    <s v="NA"/>
    <x v="0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3"/>
    <x v="2"/>
    <s v="WD"/>
    <s v="Abnorml"/>
    <n v="108480"/>
    <x v="1"/>
    <s v="Remodeled"/>
    <s v="Pre 2008"/>
    <x v="2"/>
  </r>
  <r>
    <x v="694"/>
    <n v="50"/>
    <s v="RM"/>
    <n v="51"/>
    <n v="6120"/>
    <s v="Pave"/>
    <s v="NA"/>
    <x v="0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1"/>
    <x v="3"/>
    <s v="WD"/>
    <s v="Normal"/>
    <n v="141500"/>
    <x v="1"/>
    <s v="Remodeled"/>
    <s v="Post 2008"/>
    <x v="3"/>
  </r>
  <r>
    <x v="695"/>
    <n v="20"/>
    <s v="RL"/>
    <n v="54"/>
    <n v="13811"/>
    <s v="Pave"/>
    <s v="NA"/>
    <x v="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2"/>
    <x v="2"/>
    <s v="WD"/>
    <s v="Normal"/>
    <n v="176000"/>
    <x v="0"/>
    <s v="-"/>
    <s v="Pre 2008"/>
    <x v="2"/>
  </r>
  <r>
    <x v="696"/>
    <n v="30"/>
    <s v="RM"/>
    <n v="50"/>
    <n v="6000"/>
    <s v="Pave"/>
    <s v="NA"/>
    <x v="0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"/>
    <x v="2"/>
    <s v="WD"/>
    <s v="Normal"/>
    <n v="89000"/>
    <x v="1"/>
    <s v="Remodeled"/>
    <s v="Pre 2008"/>
    <x v="2"/>
  </r>
  <r>
    <x v="697"/>
    <n v="20"/>
    <s v="RL"/>
    <n v="57"/>
    <n v="6420"/>
    <s v="Pave"/>
    <s v="NA"/>
    <x v="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x v="2"/>
    <s v="WD"/>
    <s v="Normal"/>
    <n v="123500"/>
    <x v="0"/>
    <s v="-"/>
    <s v="Pre 2008"/>
    <x v="2"/>
  </r>
  <r>
    <x v="698"/>
    <n v="20"/>
    <s v="RL"/>
    <n v="65"/>
    <n v="8450"/>
    <s v="Pave"/>
    <s v="NA"/>
    <x v="0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1"/>
    <x v="4"/>
    <s v="WD"/>
    <s v="Normal"/>
    <n v="138500"/>
    <x v="0"/>
    <s v="Remodeled"/>
    <s v="Post 2008"/>
    <x v="4"/>
  </r>
  <r>
    <x v="699"/>
    <n v="120"/>
    <s v="FV"/>
    <n v="59"/>
    <n v="4282"/>
    <s v="Pave"/>
    <s v="Pave"/>
    <x v="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2"/>
    <x v="0"/>
    <s v="WD"/>
    <s v="Normal"/>
    <n v="196000"/>
    <x v="0"/>
    <s v="-"/>
    <s v="Post 2008"/>
    <x v="0"/>
  </r>
  <r>
    <x v="700"/>
    <n v="20"/>
    <s v="RL"/>
    <n v="85"/>
    <n v="14331"/>
    <s v="Pave"/>
    <s v="NA"/>
    <x v="0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x v="2"/>
    <s v="WD"/>
    <s v="Normal"/>
    <n v="312500"/>
    <x v="0"/>
    <s v="-"/>
    <s v="Pre 2008"/>
    <x v="2"/>
  </r>
  <r>
    <x v="701"/>
    <n v="20"/>
    <s v="RL"/>
    <n v="80"/>
    <n v="9600"/>
    <s v="Pave"/>
    <s v="NA"/>
    <x v="0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2"/>
    <x v="2"/>
    <s v="COD"/>
    <s v="Normal"/>
    <n v="140000"/>
    <x v="0"/>
    <s v="-"/>
    <s v="Pre 2008"/>
    <x v="2"/>
  </r>
  <r>
    <x v="702"/>
    <n v="60"/>
    <s v="RL"/>
    <n v="82"/>
    <n v="12438"/>
    <s v="Pave"/>
    <s v="NA"/>
    <x v="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2"/>
    <x v="2"/>
    <s v="New"/>
    <s v="Partial"/>
    <n v="361919"/>
    <x v="0"/>
    <s v="-"/>
    <s v="Pre 2008"/>
    <x v="2"/>
  </r>
  <r>
    <x v="703"/>
    <n v="190"/>
    <s v="RM"/>
    <n v="76"/>
    <n v="7630"/>
    <s v="Pave"/>
    <s v="NA"/>
    <x v="0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x v="4"/>
    <s v="WD"/>
    <s v="Normal"/>
    <n v="140000"/>
    <x v="1"/>
    <s v="Remodeled"/>
    <s v="Post 2008"/>
    <x v="4"/>
  </r>
  <r>
    <x v="704"/>
    <n v="20"/>
    <s v="RL"/>
    <n v="70"/>
    <n v="840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x v="4"/>
    <s v="WD"/>
    <s v="Normal"/>
    <n v="213000"/>
    <x v="0"/>
    <s v="Remodeled"/>
    <s v="Post 2008"/>
    <x v="4"/>
  </r>
  <r>
    <x v="705"/>
    <n v="190"/>
    <s v="RM"/>
    <n v="70"/>
    <n v="5600"/>
    <s v="Pave"/>
    <s v="NA"/>
    <x v="0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2"/>
    <x v="4"/>
    <s v="WD"/>
    <s v="Normal"/>
    <n v="55000"/>
    <x v="1"/>
    <s v="Remodeled"/>
    <s v="Post 2008"/>
    <x v="4"/>
  </r>
  <r>
    <x v="706"/>
    <n v="20"/>
    <s v="RL"/>
    <s v="NA"/>
    <n v="115149"/>
    <s v="Pave"/>
    <s v="NA"/>
    <x v="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"/>
    <x v="1"/>
    <s v="WD"/>
    <s v="Normal"/>
    <n v="302000"/>
    <x v="0"/>
    <s v="Remodeled"/>
    <s v="Pre 2008"/>
    <x v="1"/>
  </r>
  <r>
    <x v="707"/>
    <n v="120"/>
    <s v="RL"/>
    <n v="48"/>
    <n v="6240"/>
    <s v="Pave"/>
    <s v="NA"/>
    <x v="0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x v="3"/>
    <s v="WD"/>
    <s v="Normal"/>
    <n v="254000"/>
    <x v="0"/>
    <s v="-"/>
    <s v="Post 2008"/>
    <x v="3"/>
  </r>
  <r>
    <x v="708"/>
    <n v="60"/>
    <s v="RL"/>
    <n v="65"/>
    <n v="9018"/>
    <s v="Pave"/>
    <s v="NA"/>
    <x v="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2"/>
    <x v="1"/>
    <s v="New"/>
    <s v="Partial"/>
    <n v="179540"/>
    <x v="0"/>
    <s v="-"/>
    <s v="Pre 2008"/>
    <x v="1"/>
  </r>
  <r>
    <x v="709"/>
    <n v="20"/>
    <s v="RL"/>
    <s v="NA"/>
    <n v="7162"/>
    <s v="Pave"/>
    <s v="NA"/>
    <x v="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x v="0"/>
    <s v="WD"/>
    <s v="Abnorml"/>
    <n v="109900"/>
    <x v="0"/>
    <s v="-"/>
    <s v="Post 2008"/>
    <x v="0"/>
  </r>
  <r>
    <x v="710"/>
    <n v="30"/>
    <s v="RL"/>
    <n v="56"/>
    <n v="4130"/>
    <s v="Pave"/>
    <s v="NA"/>
    <x v="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2"/>
    <x v="0"/>
    <s v="WD"/>
    <s v="Normal"/>
    <n v="52000"/>
    <x v="1"/>
    <s v="Remodeled"/>
    <s v="Post 2008"/>
    <x v="0"/>
  </r>
  <r>
    <x v="711"/>
    <n v="50"/>
    <s v="C (all)"/>
    <n v="66"/>
    <n v="8712"/>
    <s v="Pave"/>
    <s v="Pave"/>
    <x v="0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0"/>
    <x v="4"/>
    <s v="WD"/>
    <s v="Abnorml"/>
    <n v="102776"/>
    <x v="1"/>
    <s v="Remodeled"/>
    <s v="Post 2008"/>
    <x v="4"/>
  </r>
  <r>
    <x v="712"/>
    <n v="120"/>
    <s v="RL"/>
    <n v="40"/>
    <n v="4671"/>
    <s v="Pave"/>
    <s v="NA"/>
    <x v="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3"/>
    <x v="0"/>
    <s v="WD"/>
    <s v="Normal"/>
    <n v="189000"/>
    <x v="0"/>
    <s v="Remodeled"/>
    <s v="Post 2008"/>
    <x v="0"/>
  </r>
  <r>
    <x v="713"/>
    <n v="190"/>
    <s v="RL"/>
    <n v="60"/>
    <n v="9873"/>
    <s v="Pave"/>
    <s v="NA"/>
    <x v="0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x v="2"/>
    <s v="WD"/>
    <s v="Normal"/>
    <n v="129000"/>
    <x v="0"/>
    <s v="-"/>
    <s v="Pre 2008"/>
    <x v="2"/>
  </r>
  <r>
    <x v="714"/>
    <n v="60"/>
    <s v="RL"/>
    <s v="NA"/>
    <n v="13517"/>
    <s v="Pave"/>
    <s v="NA"/>
    <x v="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0"/>
    <x v="4"/>
    <s v="WD"/>
    <s v="Normal"/>
    <n v="130500"/>
    <x v="0"/>
    <s v="Remodeled"/>
    <s v="Post 2008"/>
    <x v="4"/>
  </r>
  <r>
    <x v="715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2"/>
    <x v="3"/>
    <s v="WD"/>
    <s v="Normal"/>
    <n v="165000"/>
    <x v="0"/>
    <s v="-"/>
    <s v="Post 2008"/>
    <x v="3"/>
  </r>
  <r>
    <x v="716"/>
    <n v="70"/>
    <s v="RM"/>
    <n v="60"/>
    <n v="10800"/>
    <s v="Pave"/>
    <s v="Grvl"/>
    <x v="0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2"/>
    <x v="1"/>
    <s v="WD"/>
    <s v="Normal"/>
    <n v="159500"/>
    <x v="1"/>
    <s v="Remodeled"/>
    <s v="Pre 2008"/>
    <x v="1"/>
  </r>
  <r>
    <x v="717"/>
    <n v="20"/>
    <s v="RL"/>
    <n v="80"/>
    <n v="10000"/>
    <s v="Pave"/>
    <s v="NA"/>
    <x v="0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3"/>
    <x v="0"/>
    <s v="WD"/>
    <s v="Normal"/>
    <n v="157000"/>
    <x v="0"/>
    <s v="Remodeled"/>
    <s v="Post 2008"/>
    <x v="0"/>
  </r>
  <r>
    <x v="718"/>
    <n v="60"/>
    <s v="RL"/>
    <n v="96"/>
    <n v="10542"/>
    <s v="Pave"/>
    <s v="NA"/>
    <x v="0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2"/>
    <x v="0"/>
    <s v="WD"/>
    <s v="Normal"/>
    <n v="341000"/>
    <x v="0"/>
    <s v="Remodeled"/>
    <s v="Post 2008"/>
    <x v="0"/>
  </r>
  <r>
    <x v="719"/>
    <n v="20"/>
    <s v="RL"/>
    <n v="69"/>
    <n v="9920"/>
    <s v="Pave"/>
    <s v="NA"/>
    <x v="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x v="2"/>
    <s v="WD"/>
    <s v="Normal"/>
    <n v="128500"/>
    <x v="0"/>
    <s v="-"/>
    <s v="Pre 2008"/>
    <x v="2"/>
  </r>
  <r>
    <x v="720"/>
    <n v="120"/>
    <s v="RL"/>
    <s v="NA"/>
    <n v="6563"/>
    <s v="Pave"/>
    <s v="NA"/>
    <x v="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3"/>
    <x v="2"/>
    <s v="WD"/>
    <s v="Normal"/>
    <n v="275000"/>
    <x v="0"/>
    <s v="-"/>
    <s v="Pre 2008"/>
    <x v="2"/>
  </r>
  <r>
    <x v="721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x v="4"/>
    <s v="WD"/>
    <s v="Normal"/>
    <n v="143000"/>
    <x v="0"/>
    <s v="-"/>
    <s v="Post 2008"/>
    <x v="4"/>
  </r>
  <r>
    <x v="722"/>
    <n v="20"/>
    <s v="RL"/>
    <n v="70"/>
    <n v="8120"/>
    <s v="Pave"/>
    <s v="NA"/>
    <x v="0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2"/>
    <x v="3"/>
    <s v="WD"/>
    <s v="Normal"/>
    <n v="124500"/>
    <x v="0"/>
    <s v="-"/>
    <s v="Post 2008"/>
    <x v="3"/>
  </r>
  <r>
    <x v="723"/>
    <n v="50"/>
    <s v="RL"/>
    <n v="60"/>
    <n v="8172"/>
    <s v="Pave"/>
    <s v="NA"/>
    <x v="0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x v="0"/>
    <s v="WD"/>
    <s v="Normal"/>
    <n v="135000"/>
    <x v="0"/>
    <s v="Remodeled"/>
    <s v="Post 2008"/>
    <x v="0"/>
  </r>
  <r>
    <x v="724"/>
    <n v="20"/>
    <s v="RL"/>
    <n v="86"/>
    <n v="13286"/>
    <s v="Pave"/>
    <s v="NA"/>
    <x v="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x v="3"/>
    <s v="WD"/>
    <s v="Normal"/>
    <n v="320000"/>
    <x v="0"/>
    <s v="Remodeled"/>
    <s v="Post 2008"/>
    <x v="3"/>
  </r>
  <r>
    <x v="725"/>
    <n v="20"/>
    <s v="RL"/>
    <n v="60"/>
    <n v="6960"/>
    <s v="Pave"/>
    <s v="NA"/>
    <x v="0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3"/>
    <x v="3"/>
    <s v="WD"/>
    <s v="Normal"/>
    <n v="120500"/>
    <x v="0"/>
    <s v="-"/>
    <s v="Post 2008"/>
    <x v="3"/>
  </r>
  <r>
    <x v="726"/>
    <n v="20"/>
    <s v="RL"/>
    <s v="NA"/>
    <n v="21695"/>
    <s v="Pave"/>
    <s v="NA"/>
    <x v="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x v="3"/>
    <s v="WD"/>
    <s v="Normal"/>
    <n v="222000"/>
    <x v="0"/>
    <s v="Remodeled"/>
    <s v="Post 2008"/>
    <x v="3"/>
  </r>
  <r>
    <x v="727"/>
    <n v="20"/>
    <s v="RL"/>
    <n v="64"/>
    <n v="7314"/>
    <s v="Pave"/>
    <s v="NA"/>
    <x v="0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x v="3"/>
    <s v="WD"/>
    <s v="Normal"/>
    <n v="194500"/>
    <x v="0"/>
    <s v="-"/>
    <s v="Post 2008"/>
    <x v="3"/>
  </r>
  <r>
    <x v="728"/>
    <n v="90"/>
    <s v="RL"/>
    <n v="85"/>
    <n v="11475"/>
    <s v="Pave"/>
    <s v="NA"/>
    <x v="0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2"/>
    <x v="3"/>
    <s v="COD"/>
    <s v="Abnorml"/>
    <n v="110000"/>
    <x v="0"/>
    <s v="-"/>
    <s v="Post 2008"/>
    <x v="3"/>
  </r>
  <r>
    <x v="729"/>
    <n v="30"/>
    <s v="RM"/>
    <n v="52"/>
    <n v="6240"/>
    <s v="Pave"/>
    <s v="Grvl"/>
    <x v="0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0"/>
    <x v="3"/>
    <s v="WD"/>
    <s v="Normal"/>
    <n v="103000"/>
    <x v="1"/>
    <s v="Remodeled"/>
    <s v="Post 2008"/>
    <x v="3"/>
  </r>
  <r>
    <x v="730"/>
    <n v="120"/>
    <s v="RL"/>
    <n v="39"/>
    <n v="5389"/>
    <s v="Pave"/>
    <s v="NA"/>
    <x v="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0"/>
    <x v="4"/>
    <s v="WD"/>
    <s v="Normal"/>
    <n v="236500"/>
    <x v="0"/>
    <s v="Remodeled"/>
    <s v="Post 2008"/>
    <x v="4"/>
  </r>
  <r>
    <x v="731"/>
    <n v="80"/>
    <s v="RL"/>
    <n v="73"/>
    <n v="9590"/>
    <s v="Pave"/>
    <s v="NA"/>
    <x v="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x v="1"/>
    <s v="WD"/>
    <s v="Normal"/>
    <n v="187500"/>
    <x v="0"/>
    <s v="-"/>
    <s v="Pre 2008"/>
    <x v="1"/>
  </r>
  <r>
    <x v="732"/>
    <n v="60"/>
    <s v="RL"/>
    <n v="75"/>
    <n v="11404"/>
    <s v="Pave"/>
    <s v="NA"/>
    <x v="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2"/>
    <x v="0"/>
    <s v="WD"/>
    <s v="Normal"/>
    <n v="222500"/>
    <x v="0"/>
    <s v="Remodeled"/>
    <s v="Post 2008"/>
    <x v="0"/>
  </r>
  <r>
    <x v="733"/>
    <n v="20"/>
    <s v="RL"/>
    <n v="80"/>
    <n v="10000"/>
    <s v="Pave"/>
    <s v="NA"/>
    <x v="0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0"/>
    <x v="3"/>
    <s v="WD"/>
    <s v="Normal"/>
    <n v="131400"/>
    <x v="0"/>
    <s v="Remodeled"/>
    <s v="Post 2008"/>
    <x v="3"/>
  </r>
  <r>
    <x v="734"/>
    <n v="20"/>
    <s v="RL"/>
    <s v="NA"/>
    <n v="8978"/>
    <s v="Pave"/>
    <s v="NA"/>
    <x v="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x v="1"/>
    <s v="WD"/>
    <s v="Family"/>
    <n v="108000"/>
    <x v="0"/>
    <s v="-"/>
    <s v="Pre 2008"/>
    <x v="1"/>
  </r>
  <r>
    <x v="735"/>
    <n v="75"/>
    <s v="RM"/>
    <n v="60"/>
    <n v="10800"/>
    <s v="Pave"/>
    <s v="NA"/>
    <x v="0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3"/>
    <x v="2"/>
    <s v="WD"/>
    <s v="Normal"/>
    <n v="163000"/>
    <x v="1"/>
    <s v="Remodeled"/>
    <s v="Pre 2008"/>
    <x v="2"/>
  </r>
  <r>
    <x v="736"/>
    <n v="90"/>
    <s v="RL"/>
    <n v="60"/>
    <n v="8544"/>
    <s v="Pave"/>
    <s v="NA"/>
    <x v="0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93500"/>
    <x v="0"/>
    <s v="-"/>
    <s v="Pre 2008"/>
    <x v="2"/>
  </r>
  <r>
    <x v="737"/>
    <n v="60"/>
    <s v="RL"/>
    <n v="72"/>
    <n v="10463"/>
    <s v="Pave"/>
    <s v="NA"/>
    <x v="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"/>
    <x v="2"/>
    <s v="WD"/>
    <s v="Normal"/>
    <n v="239900"/>
    <x v="0"/>
    <s v="-"/>
    <s v="Pre 2008"/>
    <x v="2"/>
  </r>
  <r>
    <x v="738"/>
    <n v="90"/>
    <s v="RL"/>
    <n v="60"/>
    <n v="10800"/>
    <s v="Pave"/>
    <s v="NA"/>
    <x v="0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0"/>
    <x v="3"/>
    <s v="WD"/>
    <s v="Alloca"/>
    <n v="179000"/>
    <x v="0"/>
    <s v="Remodeled"/>
    <s v="Post 2008"/>
    <x v="3"/>
  </r>
  <r>
    <x v="739"/>
    <n v="60"/>
    <s v="RL"/>
    <n v="65"/>
    <n v="9313"/>
    <s v="Pave"/>
    <s v="NA"/>
    <x v="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1"/>
    <x v="3"/>
    <s v="WD"/>
    <s v="Normal"/>
    <n v="190000"/>
    <x v="0"/>
    <s v="-"/>
    <s v="Post 2008"/>
    <x v="3"/>
  </r>
  <r>
    <x v="740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x v="1"/>
    <s v="WD"/>
    <s v="Abnorml"/>
    <n v="132000"/>
    <x v="1"/>
    <s v="Remodeled"/>
    <s v="Pre 2008"/>
    <x v="1"/>
  </r>
  <r>
    <x v="741"/>
    <n v="20"/>
    <s v="RL"/>
    <n v="65"/>
    <n v="6768"/>
    <s v="Pave"/>
    <s v="NA"/>
    <x v="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x v="0"/>
    <s v="WD"/>
    <s v="Normal"/>
    <n v="142000"/>
    <x v="0"/>
    <s v="Remodeled"/>
    <s v="Post 2008"/>
    <x v="0"/>
  </r>
  <r>
    <x v="742"/>
    <n v="20"/>
    <s v="RL"/>
    <n v="65"/>
    <n v="8450"/>
    <s v="Pave"/>
    <s v="NA"/>
    <x v="0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3"/>
    <x v="1"/>
    <s v="WD"/>
    <s v="Normal"/>
    <n v="179000"/>
    <x v="0"/>
    <s v="Remodeled"/>
    <s v="Pre 2008"/>
    <x v="1"/>
  </r>
  <r>
    <x v="743"/>
    <n v="80"/>
    <s v="RL"/>
    <n v="70"/>
    <n v="12886"/>
    <s v="Pave"/>
    <s v="NA"/>
    <x v="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3"/>
    <x v="3"/>
    <s v="WD"/>
    <s v="Normal"/>
    <n v="175000"/>
    <x v="0"/>
    <s v="Remodeled"/>
    <s v="Post 2008"/>
    <x v="3"/>
  </r>
  <r>
    <x v="744"/>
    <n v="120"/>
    <s v="RL"/>
    <n v="41"/>
    <n v="5395"/>
    <s v="Pave"/>
    <s v="NA"/>
    <x v="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3"/>
    <x v="0"/>
    <s v="WD"/>
    <s v="Normal"/>
    <n v="180000"/>
    <x v="0"/>
    <s v="-"/>
    <s v="Post 2008"/>
    <x v="0"/>
  </r>
  <r>
    <x v="745"/>
    <n v="60"/>
    <s v="RL"/>
    <s v="NA"/>
    <n v="8963"/>
    <s v="Pave"/>
    <s v="NA"/>
    <x v="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2"/>
    <x v="0"/>
    <s v="WD"/>
    <s v="Normal"/>
    <n v="299800"/>
    <x v="0"/>
    <s v="Remodeled"/>
    <s v="Post 2008"/>
    <x v="0"/>
  </r>
  <r>
    <x v="746"/>
    <n v="60"/>
    <s v="RL"/>
    <s v="NA"/>
    <n v="8795"/>
    <s v="Pave"/>
    <s v="NA"/>
    <x v="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1"/>
    <x v="3"/>
    <s v="WD"/>
    <s v="Normal"/>
    <n v="236000"/>
    <x v="0"/>
    <s v="-"/>
    <s v="Post 2008"/>
    <x v="3"/>
  </r>
  <r>
    <x v="747"/>
    <n v="70"/>
    <s v="RM"/>
    <n v="65"/>
    <n v="11700"/>
    <s v="Pave"/>
    <s v="Pave"/>
    <x v="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x v="3"/>
    <s v="WD"/>
    <s v="Normal"/>
    <n v="265979"/>
    <x v="1"/>
    <s v="Remodeled"/>
    <s v="Post 2008"/>
    <x v="3"/>
  </r>
  <r>
    <x v="748"/>
    <n v="20"/>
    <s v="RL"/>
    <n v="59"/>
    <n v="10593"/>
    <s v="Pave"/>
    <s v="NA"/>
    <x v="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0"/>
    <x v="4"/>
    <s v="WD"/>
    <s v="Normal"/>
    <n v="260400"/>
    <x v="0"/>
    <s v="-"/>
    <s v="Post 2008"/>
    <x v="4"/>
  </r>
  <r>
    <x v="749"/>
    <n v="50"/>
    <s v="RL"/>
    <n v="50"/>
    <n v="8405"/>
    <s v="Pave"/>
    <s v="NA"/>
    <x v="0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1"/>
    <x v="3"/>
    <s v="WD"/>
    <s v="Normal"/>
    <n v="98000"/>
    <x v="1"/>
    <s v="Remodeled"/>
    <s v="Post 2008"/>
    <x v="3"/>
  </r>
  <r>
    <x v="750"/>
    <n v="50"/>
    <s v="RM"/>
    <n v="55"/>
    <n v="8800"/>
    <s v="Pave"/>
    <s v="Grvl"/>
    <x v="0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1"/>
    <x v="4"/>
    <s v="WD"/>
    <s v="Normal"/>
    <n v="96500"/>
    <x v="1"/>
    <s v="Remodeled"/>
    <s v="Post 2008"/>
    <x v="4"/>
  </r>
  <r>
    <x v="751"/>
    <n v="60"/>
    <s v="RL"/>
    <s v="NA"/>
    <n v="7750"/>
    <s v="Pave"/>
    <s v="NA"/>
    <x v="0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2"/>
    <x v="1"/>
    <s v="WD"/>
    <s v="Normal"/>
    <n v="162000"/>
    <x v="0"/>
    <s v="-"/>
    <s v="Pre 2008"/>
    <x v="1"/>
  </r>
  <r>
    <x v="752"/>
    <n v="20"/>
    <s v="RL"/>
    <n v="79"/>
    <n v="9236"/>
    <s v="Pave"/>
    <s v="NA"/>
    <x v="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2"/>
    <x v="2"/>
    <s v="WD"/>
    <s v="Normal"/>
    <n v="217000"/>
    <x v="0"/>
    <s v="-"/>
    <s v="Pre 2008"/>
    <x v="2"/>
  </r>
  <r>
    <x v="753"/>
    <n v="60"/>
    <s v="RL"/>
    <n v="80"/>
    <n v="10240"/>
    <s v="Pave"/>
    <s v="NA"/>
    <x v="0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0"/>
    <x v="2"/>
    <s v="WD"/>
    <s v="Normal"/>
    <n v="275500"/>
    <x v="0"/>
    <s v="-"/>
    <s v="Pre 2008"/>
    <x v="2"/>
  </r>
  <r>
    <x v="754"/>
    <n v="20"/>
    <s v="RL"/>
    <n v="61"/>
    <n v="7930"/>
    <s v="Pave"/>
    <s v="NA"/>
    <x v="0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2"/>
    <x v="3"/>
    <s v="WD"/>
    <s v="Normal"/>
    <n v="156000"/>
    <x v="0"/>
    <s v="Remodeled"/>
    <s v="Post 2008"/>
    <x v="3"/>
  </r>
  <r>
    <x v="755"/>
    <n v="160"/>
    <s v="FV"/>
    <n v="34"/>
    <n v="3230"/>
    <s v="Pave"/>
    <s v="Pave"/>
    <x v="0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0"/>
    <x v="3"/>
    <s v="WD"/>
    <s v="Normal"/>
    <n v="172500"/>
    <x v="0"/>
    <s v="-"/>
    <s v="Post 2008"/>
    <x v="3"/>
  </r>
  <r>
    <x v="756"/>
    <n v="60"/>
    <s v="RL"/>
    <n v="68"/>
    <n v="10769"/>
    <s v="Pave"/>
    <s v="NA"/>
    <x v="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1"/>
    <x v="3"/>
    <s v="WD"/>
    <s v="Normal"/>
    <n v="212000"/>
    <x v="0"/>
    <s v="-"/>
    <s v="Post 2008"/>
    <x v="3"/>
  </r>
  <r>
    <x v="757"/>
    <n v="60"/>
    <s v="RL"/>
    <s v="NA"/>
    <n v="11616"/>
    <s v="Pave"/>
    <s v="NA"/>
    <x v="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1"/>
    <x v="4"/>
    <s v="WD"/>
    <s v="Abnorml"/>
    <n v="158900"/>
    <x v="0"/>
    <s v="-"/>
    <s v="Post 2008"/>
    <x v="4"/>
  </r>
  <r>
    <x v="758"/>
    <n v="160"/>
    <s v="FV"/>
    <n v="24"/>
    <n v="2280"/>
    <s v="Pave"/>
    <s v="Pave"/>
    <x v="0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2"/>
    <x v="0"/>
    <s v="WD"/>
    <s v="Normal"/>
    <n v="179400"/>
    <x v="0"/>
    <s v="-"/>
    <s v="Post 2008"/>
    <x v="0"/>
  </r>
  <r>
    <x v="759"/>
    <n v="60"/>
    <s v="RL"/>
    <n v="65"/>
    <n v="12257"/>
    <s v="Pave"/>
    <s v="NA"/>
    <x v="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3"/>
    <x v="1"/>
    <s v="WD"/>
    <s v="Normal"/>
    <n v="290000"/>
    <x v="0"/>
    <s v="-"/>
    <s v="Pre 2008"/>
    <x v="1"/>
  </r>
  <r>
    <x v="760"/>
    <n v="20"/>
    <s v="RL"/>
    <n v="70"/>
    <n v="9100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3"/>
    <x v="3"/>
    <s v="WD"/>
    <s v="Normal"/>
    <n v="127500"/>
    <x v="0"/>
    <s v="-"/>
    <s v="Post 2008"/>
    <x v="3"/>
  </r>
  <r>
    <x v="761"/>
    <n v="30"/>
    <s v="RM"/>
    <n v="60"/>
    <n v="6911"/>
    <s v="Pave"/>
    <s v="NA"/>
    <x v="0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x v="3"/>
    <s v="WD"/>
    <s v="Normal"/>
    <n v="100000"/>
    <x v="1"/>
    <s v="Remodeled"/>
    <s v="Post 2008"/>
    <x v="3"/>
  </r>
  <r>
    <x v="762"/>
    <n v="60"/>
    <s v="FV"/>
    <n v="72"/>
    <n v="8640"/>
    <s v="Pave"/>
    <s v="NA"/>
    <x v="0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1"/>
    <x v="4"/>
    <s v="Con"/>
    <s v="Normal"/>
    <n v="215200"/>
    <x v="0"/>
    <s v="-"/>
    <s v="Post 2008"/>
    <x v="4"/>
  </r>
  <r>
    <x v="763"/>
    <n v="60"/>
    <s v="RL"/>
    <n v="82"/>
    <n v="9430"/>
    <s v="Pave"/>
    <s v="NA"/>
    <x v="0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2"/>
    <x v="3"/>
    <s v="WD"/>
    <s v="Normal"/>
    <n v="337000"/>
    <x v="0"/>
    <s v="-"/>
    <s v="Post 2008"/>
    <x v="3"/>
  </r>
  <r>
    <x v="764"/>
    <n v="120"/>
    <s v="RL"/>
    <n v="30"/>
    <n v="9549"/>
    <s v="Pave"/>
    <s v="NA"/>
    <x v="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1"/>
    <x v="2"/>
    <s v="WD"/>
    <s v="Normal"/>
    <n v="270000"/>
    <x v="0"/>
    <s v="Remodeled"/>
    <s v="Pre 2008"/>
    <x v="2"/>
  </r>
  <r>
    <x v="765"/>
    <n v="20"/>
    <s v="RL"/>
    <n v="75"/>
    <n v="14587"/>
    <s v="Pave"/>
    <s v="NA"/>
    <x v="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2"/>
    <x v="0"/>
    <s v="New"/>
    <s v="Partial"/>
    <n v="264132"/>
    <x v="0"/>
    <s v="-"/>
    <s v="Post 2008"/>
    <x v="0"/>
  </r>
  <r>
    <x v="766"/>
    <n v="60"/>
    <s v="RL"/>
    <n v="80"/>
    <n v="10421"/>
    <s v="Pave"/>
    <s v="NA"/>
    <x v="0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0"/>
    <x v="4"/>
    <s v="WD"/>
    <s v="Normal"/>
    <n v="196500"/>
    <x v="0"/>
    <s v="-"/>
    <s v="Post 2008"/>
    <x v="4"/>
  </r>
  <r>
    <x v="767"/>
    <n v="50"/>
    <s v="RL"/>
    <n v="75"/>
    <n v="12508"/>
    <s v="Pave"/>
    <s v="NA"/>
    <x v="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2"/>
    <x v="0"/>
    <s v="WD"/>
    <s v="Normal"/>
    <n v="160000"/>
    <x v="1"/>
    <s v="Remodeled"/>
    <s v="Post 2008"/>
    <x v="0"/>
  </r>
  <r>
    <x v="768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3"/>
    <x v="2"/>
    <s v="WD"/>
    <s v="Normal"/>
    <n v="216837"/>
    <x v="0"/>
    <s v="Remodeled"/>
    <s v="Pre 2008"/>
    <x v="2"/>
  </r>
  <r>
    <x v="769"/>
    <n v="60"/>
    <s v="RL"/>
    <n v="47"/>
    <n v="53504"/>
    <s v="Pave"/>
    <s v="NA"/>
    <x v="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1"/>
    <x v="4"/>
    <s v="WD"/>
    <s v="Normal"/>
    <n v="538000"/>
    <x v="0"/>
    <s v="-"/>
    <s v="Post 2008"/>
    <x v="4"/>
  </r>
  <r>
    <x v="770"/>
    <n v="85"/>
    <s v="RL"/>
    <s v="NA"/>
    <n v="7252"/>
    <s v="Pave"/>
    <s v="NA"/>
    <x v="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1"/>
    <x v="3"/>
    <s v="WD"/>
    <s v="Normal"/>
    <n v="134900"/>
    <x v="0"/>
    <s v="-"/>
    <s v="Post 2008"/>
    <x v="3"/>
  </r>
  <r>
    <x v="771"/>
    <n v="20"/>
    <s v="RL"/>
    <n v="67"/>
    <n v="8877"/>
    <s v="Pave"/>
    <s v="NA"/>
    <x v="0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1"/>
    <x v="2"/>
    <s v="COD"/>
    <s v="Normal"/>
    <n v="102000"/>
    <x v="0"/>
    <s v="-"/>
    <s v="Pre 2008"/>
    <x v="2"/>
  </r>
  <r>
    <x v="772"/>
    <n v="80"/>
    <s v="RL"/>
    <n v="94"/>
    <n v="7819"/>
    <s v="Pave"/>
    <s v="NA"/>
    <x v="0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0"/>
    <x v="4"/>
    <s v="WD"/>
    <s v="Abnorml"/>
    <n v="107000"/>
    <x v="0"/>
    <s v="-"/>
    <s v="Post 2008"/>
    <x v="4"/>
  </r>
  <r>
    <x v="773"/>
    <n v="20"/>
    <s v="RL"/>
    <n v="70"/>
    <n v="10150"/>
    <s v="Pave"/>
    <s v="NA"/>
    <x v="0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2"/>
    <x v="1"/>
    <s v="COD"/>
    <s v="Normal"/>
    <n v="114500"/>
    <x v="0"/>
    <s v="-"/>
    <s v="Pre 2008"/>
    <x v="1"/>
  </r>
  <r>
    <x v="774"/>
    <n v="20"/>
    <s v="RL"/>
    <n v="110"/>
    <n v="14226"/>
    <s v="Pave"/>
    <s v="NA"/>
    <x v="0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2"/>
    <x v="1"/>
    <s v="New"/>
    <s v="Partial"/>
    <n v="395000"/>
    <x v="0"/>
    <s v="-"/>
    <s v="Pre 2008"/>
    <x v="1"/>
  </r>
  <r>
    <x v="775"/>
    <n v="120"/>
    <s v="RM"/>
    <n v="32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1"/>
    <x v="3"/>
    <s v="WD"/>
    <s v="Normal"/>
    <n v="162000"/>
    <x v="0"/>
    <s v="-"/>
    <s v="Post 2008"/>
    <x v="3"/>
  </r>
  <r>
    <x v="776"/>
    <n v="20"/>
    <s v="RL"/>
    <n v="86"/>
    <n v="11210"/>
    <s v="Pave"/>
    <s v="NA"/>
    <x v="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2"/>
    <x v="2"/>
    <s v="New"/>
    <s v="Partial"/>
    <n v="221500"/>
    <x v="0"/>
    <s v="Remodeled"/>
    <s v="Pre 2008"/>
    <x v="2"/>
  </r>
  <r>
    <x v="777"/>
    <n v="20"/>
    <s v="RL"/>
    <n v="100"/>
    <n v="13350"/>
    <s v="Pave"/>
    <s v="NA"/>
    <x v="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"/>
    <x v="2"/>
    <s v="WD"/>
    <s v="Normal"/>
    <n v="142500"/>
    <x v="0"/>
    <s v="-"/>
    <s v="Pre 2008"/>
    <x v="2"/>
  </r>
  <r>
    <x v="778"/>
    <n v="90"/>
    <s v="RH"/>
    <n v="60"/>
    <n v="8400"/>
    <s v="Pave"/>
    <s v="NA"/>
    <x v="0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3"/>
    <x v="1"/>
    <s v="WD"/>
    <s v="Normal"/>
    <n v="144000"/>
    <x v="0"/>
    <s v="-"/>
    <s v="Pre 2008"/>
    <x v="1"/>
  </r>
  <r>
    <x v="779"/>
    <n v="90"/>
    <s v="RL"/>
    <n v="78"/>
    <n v="10530"/>
    <s v="Pave"/>
    <s v="NA"/>
    <x v="0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x v="2"/>
    <s v="WD"/>
    <s v="Normal"/>
    <n v="135000"/>
    <x v="0"/>
    <s v="-"/>
    <s v="Pre 2008"/>
    <x v="2"/>
  </r>
  <r>
    <x v="780"/>
    <n v="20"/>
    <s v="RL"/>
    <n v="63"/>
    <n v="7875"/>
    <s v="Pave"/>
    <s v="NA"/>
    <x v="0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"/>
    <x v="1"/>
    <s v="WD"/>
    <s v="Normal"/>
    <n v="176000"/>
    <x v="0"/>
    <s v="Remodeled"/>
    <s v="Pre 2008"/>
    <x v="1"/>
  </r>
  <r>
    <x v="781"/>
    <n v="60"/>
    <s v="RL"/>
    <n v="65"/>
    <n v="7153"/>
    <s v="Pave"/>
    <s v="NA"/>
    <x v="0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2"/>
    <x v="2"/>
    <s v="WD"/>
    <s v="Normal"/>
    <n v="175900"/>
    <x v="0"/>
    <s v="-"/>
    <s v="Pre 2008"/>
    <x v="2"/>
  </r>
  <r>
    <x v="782"/>
    <n v="20"/>
    <s v="RL"/>
    <n v="67"/>
    <n v="16285"/>
    <s v="Pave"/>
    <s v="NA"/>
    <x v="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1"/>
    <x v="3"/>
    <s v="WD"/>
    <s v="Normal"/>
    <n v="187100"/>
    <x v="0"/>
    <s v="Remodeled"/>
    <s v="Post 2008"/>
    <x v="3"/>
  </r>
  <r>
    <x v="783"/>
    <n v="85"/>
    <s v="RL"/>
    <s v="NA"/>
    <n v="9101"/>
    <s v="Pave"/>
    <s v="NA"/>
    <x v="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2"/>
    <x v="3"/>
    <s v="WD"/>
    <s v="Normal"/>
    <n v="165500"/>
    <x v="0"/>
    <s v="-"/>
    <s v="Post 2008"/>
    <x v="3"/>
  </r>
  <r>
    <x v="784"/>
    <n v="75"/>
    <s v="RM"/>
    <n v="35"/>
    <n v="6300"/>
    <s v="Pave"/>
    <s v="Grvl"/>
    <x v="0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1"/>
    <x v="0"/>
    <s v="WD"/>
    <s v="Normal"/>
    <n v="128000"/>
    <x v="1"/>
    <s v="Remodeled"/>
    <s v="Post 2008"/>
    <x v="0"/>
  </r>
  <r>
    <x v="785"/>
    <n v="20"/>
    <s v="RL"/>
    <s v="NA"/>
    <n v="9790"/>
    <s v="Pave"/>
    <s v="NA"/>
    <x v="0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x v="3"/>
    <s v="WD"/>
    <s v="Normal"/>
    <n v="161500"/>
    <x v="0"/>
    <s v="-"/>
    <s v="Post 2008"/>
    <x v="3"/>
  </r>
  <r>
    <x v="786"/>
    <n v="50"/>
    <s v="RM"/>
    <n v="60"/>
    <n v="10800"/>
    <s v="Pave"/>
    <s v="NA"/>
    <x v="0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1"/>
    <x v="4"/>
    <s v="WD"/>
    <s v="Normal"/>
    <n v="139000"/>
    <x v="1"/>
    <s v="Remodeled"/>
    <s v="Post 2008"/>
    <x v="4"/>
  </r>
  <r>
    <x v="787"/>
    <n v="60"/>
    <s v="RL"/>
    <n v="76"/>
    <n v="10142"/>
    <s v="Pave"/>
    <s v="NA"/>
    <x v="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0"/>
    <x v="4"/>
    <s v="WD"/>
    <s v="Normal"/>
    <n v="233000"/>
    <x v="0"/>
    <s v="-"/>
    <s v="Post 2008"/>
    <x v="4"/>
  </r>
  <r>
    <x v="788"/>
    <n v="20"/>
    <s v="RM"/>
    <n v="50"/>
    <n v="6000"/>
    <s v="Pave"/>
    <s v="NA"/>
    <x v="0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2"/>
    <x v="0"/>
    <s v="WD"/>
    <s v="Normal"/>
    <n v="107900"/>
    <x v="0"/>
    <s v="Remodeled"/>
    <s v="Post 2008"/>
    <x v="0"/>
  </r>
  <r>
    <x v="789"/>
    <n v="60"/>
    <s v="RL"/>
    <s v="NA"/>
    <n v="12205"/>
    <s v="Pave"/>
    <s v="NA"/>
    <x v="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2"/>
    <x v="1"/>
    <s v="WD"/>
    <s v="Normal"/>
    <n v="187500"/>
    <x v="0"/>
    <s v="Remodeled"/>
    <s v="Pre 2008"/>
    <x v="1"/>
  </r>
  <r>
    <x v="790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x v="3"/>
    <s v="WD"/>
    <s v="Normal"/>
    <n v="160200"/>
    <x v="0"/>
    <s v="Remodeled"/>
    <s v="Post 2008"/>
    <x v="3"/>
  </r>
  <r>
    <x v="791"/>
    <n v="80"/>
    <s v="RL"/>
    <s v="NA"/>
    <n v="11333"/>
    <s v="Pave"/>
    <s v="NA"/>
    <x v="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x v="1"/>
    <s v="WD"/>
    <s v="Normal"/>
    <n v="146800"/>
    <x v="0"/>
    <s v="-"/>
    <s v="Pre 2008"/>
    <x v="1"/>
  </r>
  <r>
    <x v="792"/>
    <n v="60"/>
    <s v="RL"/>
    <n v="92"/>
    <n v="9920"/>
    <s v="Pave"/>
    <s v="NA"/>
    <x v="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"/>
    <x v="1"/>
    <s v="WD"/>
    <s v="Normal"/>
    <n v="269790"/>
    <x v="0"/>
    <s v="Remodeled"/>
    <s v="Pre 2008"/>
    <x v="1"/>
  </r>
  <r>
    <x v="793"/>
    <n v="20"/>
    <s v="RL"/>
    <n v="76"/>
    <n v="9158"/>
    <s v="Pave"/>
    <s v="NA"/>
    <x v="0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"/>
    <x v="1"/>
    <s v="New"/>
    <s v="Partial"/>
    <n v="225000"/>
    <x v="0"/>
    <s v="-"/>
    <s v="Pre 2008"/>
    <x v="1"/>
  </r>
  <r>
    <x v="794"/>
    <n v="60"/>
    <s v="RL"/>
    <s v="NA"/>
    <n v="10832"/>
    <s v="Pave"/>
    <s v="NA"/>
    <x v="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3"/>
    <x v="0"/>
    <s v="WD"/>
    <s v="Normal"/>
    <n v="194500"/>
    <x v="0"/>
    <s v="Remodeled"/>
    <s v="Post 2008"/>
    <x v="0"/>
  </r>
  <r>
    <x v="795"/>
    <n v="60"/>
    <s v="RL"/>
    <n v="70"/>
    <n v="8400"/>
    <s v="Pave"/>
    <s v="NA"/>
    <x v="0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1"/>
    <x v="4"/>
    <s v="WD"/>
    <s v="Normal"/>
    <n v="171000"/>
    <x v="0"/>
    <s v="Remodeled"/>
    <s v="Post 2008"/>
    <x v="4"/>
  </r>
  <r>
    <x v="796"/>
    <n v="20"/>
    <s v="RL"/>
    <n v="71"/>
    <n v="8197"/>
    <s v="Pave"/>
    <s v="NA"/>
    <x v="0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1"/>
    <x v="1"/>
    <s v="WD"/>
    <s v="Normal"/>
    <n v="143500"/>
    <x v="0"/>
    <s v="-"/>
    <s v="Pre 2008"/>
    <x v="1"/>
  </r>
  <r>
    <x v="797"/>
    <n v="20"/>
    <s v="RL"/>
    <n v="57"/>
    <n v="7677"/>
    <s v="Pave"/>
    <s v="NA"/>
    <x v="0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x v="0"/>
    <s v="WD"/>
    <s v="Abnorml"/>
    <n v="110000"/>
    <x v="0"/>
    <s v="-"/>
    <s v="Post 2008"/>
    <x v="0"/>
  </r>
  <r>
    <x v="798"/>
    <n v="60"/>
    <s v="RL"/>
    <n v="104"/>
    <n v="13518"/>
    <s v="Pave"/>
    <s v="NA"/>
    <x v="0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2"/>
    <x v="3"/>
    <s v="New"/>
    <s v="Partial"/>
    <n v="485000"/>
    <x v="0"/>
    <s v="Remodeled"/>
    <s v="Post 2008"/>
    <x v="3"/>
  </r>
  <r>
    <x v="799"/>
    <n v="50"/>
    <s v="RL"/>
    <n v="60"/>
    <n v="7200"/>
    <s v="Pave"/>
    <s v="NA"/>
    <x v="0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"/>
    <x v="1"/>
    <s v="WD"/>
    <s v="Normal"/>
    <n v="175000"/>
    <x v="1"/>
    <s v="Remodeled"/>
    <s v="Pre 2008"/>
    <x v="1"/>
  </r>
  <r>
    <x v="800"/>
    <n v="60"/>
    <s v="RL"/>
    <n v="79"/>
    <n v="12798"/>
    <s v="Pave"/>
    <s v="NA"/>
    <x v="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x v="0"/>
    <s v="WD"/>
    <s v="Normal"/>
    <n v="200000"/>
    <x v="0"/>
    <s v="-"/>
    <s v="Post 2008"/>
    <x v="0"/>
  </r>
  <r>
    <x v="801"/>
    <n v="30"/>
    <s v="RM"/>
    <n v="40"/>
    <n v="4800"/>
    <s v="Pave"/>
    <s v="NA"/>
    <x v="0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2"/>
    <x v="1"/>
    <s v="WD"/>
    <s v="Normal"/>
    <n v="109900"/>
    <x v="1"/>
    <s v="Remodeled"/>
    <s v="Pre 2008"/>
    <x v="1"/>
  </r>
  <r>
    <x v="802"/>
    <n v="60"/>
    <s v="RL"/>
    <n v="63"/>
    <n v="8199"/>
    <s v="Pave"/>
    <s v="NA"/>
    <x v="0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3"/>
    <x v="0"/>
    <s v="WD"/>
    <s v="Normal"/>
    <n v="189000"/>
    <x v="0"/>
    <s v="-"/>
    <s v="Post 2008"/>
    <x v="0"/>
  </r>
  <r>
    <x v="803"/>
    <n v="60"/>
    <s v="RL"/>
    <n v="107"/>
    <n v="13891"/>
    <s v="Pave"/>
    <s v="NA"/>
    <x v="0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0"/>
    <x v="3"/>
    <s v="New"/>
    <s v="Partial"/>
    <n v="582933"/>
    <x v="0"/>
    <s v="Remodeled"/>
    <s v="Post 2008"/>
    <x v="3"/>
  </r>
  <r>
    <x v="804"/>
    <n v="20"/>
    <s v="RL"/>
    <n v="75"/>
    <n v="9000"/>
    <s v="Pave"/>
    <s v="NA"/>
    <x v="0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"/>
    <x v="2"/>
    <s v="WD"/>
    <s v="Family"/>
    <n v="118000"/>
    <x v="0"/>
    <s v="-"/>
    <s v="Pre 2008"/>
    <x v="2"/>
  </r>
  <r>
    <x v="805"/>
    <n v="20"/>
    <s v="RL"/>
    <n v="91"/>
    <n v="12274"/>
    <s v="Pave"/>
    <s v="NA"/>
    <x v="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2"/>
    <x v="0"/>
    <s v="New"/>
    <s v="Partial"/>
    <n v="227680"/>
    <x v="0"/>
    <s v="-"/>
    <s v="Post 2008"/>
    <x v="0"/>
  </r>
  <r>
    <x v="806"/>
    <n v="80"/>
    <s v="RL"/>
    <n v="75"/>
    <n v="9750"/>
    <s v="Pave"/>
    <s v="NA"/>
    <x v="0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3"/>
    <x v="2"/>
    <s v="WD"/>
    <s v="Normal"/>
    <n v="135500"/>
    <x v="0"/>
    <s v="-"/>
    <s v="Pre 2008"/>
    <x v="2"/>
  </r>
  <r>
    <x v="807"/>
    <n v="70"/>
    <s v="RL"/>
    <n v="144"/>
    <n v="21384"/>
    <s v="Pave"/>
    <s v="NA"/>
    <x v="0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x v="3"/>
    <s v="WD"/>
    <s v="Normal"/>
    <n v="223500"/>
    <x v="1"/>
    <s v="Remodeled"/>
    <s v="Post 2008"/>
    <x v="3"/>
  </r>
  <r>
    <x v="808"/>
    <n v="80"/>
    <s v="RL"/>
    <n v="85"/>
    <n v="13400"/>
    <s v="Pave"/>
    <s v="NA"/>
    <x v="0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"/>
    <x v="2"/>
    <s v="WD"/>
    <s v="Normal"/>
    <n v="159950"/>
    <x v="0"/>
    <s v="-"/>
    <s v="Pre 2008"/>
    <x v="2"/>
  </r>
  <r>
    <x v="809"/>
    <n v="75"/>
    <s v="RM"/>
    <n v="90"/>
    <n v="8100"/>
    <s v="Pave"/>
    <s v="NA"/>
    <x v="0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3"/>
    <x v="3"/>
    <s v="WD"/>
    <s v="Normal"/>
    <n v="106000"/>
    <x v="1"/>
    <s v="Remodeled"/>
    <s v="Post 2008"/>
    <x v="3"/>
  </r>
  <r>
    <x v="810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0"/>
    <x v="2"/>
    <s v="WD"/>
    <s v="Normal"/>
    <n v="181000"/>
    <x v="0"/>
    <s v="Remodeled"/>
    <s v="Pre 2008"/>
    <x v="2"/>
  </r>
  <r>
    <x v="811"/>
    <n v="120"/>
    <s v="RM"/>
    <s v="NA"/>
    <n v="4438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"/>
    <x v="0"/>
    <s v="ConLD"/>
    <s v="Normal"/>
    <n v="144500"/>
    <x v="0"/>
    <s v="-"/>
    <s v="Post 2008"/>
    <x v="0"/>
  </r>
  <r>
    <x v="812"/>
    <n v="20"/>
    <s v="C (all)"/>
    <n v="66"/>
    <n v="8712"/>
    <s v="Grvl"/>
    <s v="NA"/>
    <x v="0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1"/>
    <x v="4"/>
    <s v="WD"/>
    <s v="Alloca"/>
    <n v="55993"/>
    <x v="0"/>
    <s v="-"/>
    <s v="Post 2008"/>
    <x v="4"/>
  </r>
  <r>
    <x v="813"/>
    <n v="20"/>
    <s v="RL"/>
    <n v="75"/>
    <n v="9750"/>
    <s v="Pave"/>
    <s v="NA"/>
    <x v="0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1"/>
    <x v="1"/>
    <s v="COD"/>
    <s v="Normal"/>
    <n v="157900"/>
    <x v="0"/>
    <s v="-"/>
    <s v="Pre 2008"/>
    <x v="1"/>
  </r>
  <r>
    <x v="814"/>
    <n v="50"/>
    <s v="RL"/>
    <n v="45"/>
    <n v="8248"/>
    <s v="Pave"/>
    <s v="Grvl"/>
    <x v="0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2"/>
    <x v="2"/>
    <s v="WD"/>
    <s v="Normal"/>
    <n v="116000"/>
    <x v="1"/>
    <s v="Remodeled"/>
    <s v="Pre 2008"/>
    <x v="2"/>
  </r>
  <r>
    <x v="815"/>
    <n v="20"/>
    <s v="RL"/>
    <n v="48"/>
    <n v="12137"/>
    <s v="Pave"/>
    <s v="NA"/>
    <x v="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x v="4"/>
    <s v="WD"/>
    <s v="Normal"/>
    <n v="224900"/>
    <x v="0"/>
    <s v="-"/>
    <s v="Post 2008"/>
    <x v="4"/>
  </r>
  <r>
    <x v="816"/>
    <n v="20"/>
    <s v="RL"/>
    <s v="NA"/>
    <n v="11425"/>
    <s v="Pave"/>
    <s v="NA"/>
    <x v="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2"/>
    <x v="2"/>
    <s v="WD"/>
    <s v="Normal"/>
    <n v="137000"/>
    <x v="0"/>
    <s v="-"/>
    <s v="Pre 2008"/>
    <x v="2"/>
  </r>
  <r>
    <x v="817"/>
    <n v="20"/>
    <s v="RL"/>
    <s v="NA"/>
    <n v="13265"/>
    <s v="Pave"/>
    <s v="NA"/>
    <x v="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2"/>
    <x v="0"/>
    <s v="WD"/>
    <s v="Normal"/>
    <n v="271000"/>
    <x v="0"/>
    <s v="-"/>
    <s v="Post 2008"/>
    <x v="0"/>
  </r>
  <r>
    <x v="818"/>
    <n v="80"/>
    <s v="RL"/>
    <n v="80"/>
    <n v="8816"/>
    <s v="Pave"/>
    <s v="NA"/>
    <x v="0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1"/>
    <x v="4"/>
    <s v="WD"/>
    <s v="Normal"/>
    <n v="155000"/>
    <x v="0"/>
    <s v="-"/>
    <s v="Post 2008"/>
    <x v="4"/>
  </r>
  <r>
    <x v="819"/>
    <n v="120"/>
    <s v="RL"/>
    <n v="44"/>
    <n v="6371"/>
    <s v="Pave"/>
    <s v="NA"/>
    <x v="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1"/>
    <x v="4"/>
    <s v="New"/>
    <s v="Partial"/>
    <n v="224000"/>
    <x v="0"/>
    <s v="Remodeled"/>
    <s v="Post 2008"/>
    <x v="4"/>
  </r>
  <r>
    <x v="820"/>
    <n v="60"/>
    <s v="RL"/>
    <n v="72"/>
    <n v="7226"/>
    <s v="Pave"/>
    <s v="NA"/>
    <x v="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1"/>
    <x v="0"/>
    <s v="WD"/>
    <s v="Normal"/>
    <n v="183000"/>
    <x v="0"/>
    <s v="-"/>
    <s v="Post 2008"/>
    <x v="0"/>
  </r>
  <r>
    <x v="821"/>
    <n v="20"/>
    <s v="RM"/>
    <n v="60"/>
    <n v="6000"/>
    <s v="Pave"/>
    <s v="Pave"/>
    <x v="0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x v="3"/>
    <s v="WD"/>
    <s v="Normal"/>
    <n v="93000"/>
    <x v="0"/>
    <s v="-"/>
    <s v="Post 2008"/>
    <x v="3"/>
  </r>
  <r>
    <x v="822"/>
    <n v="60"/>
    <s v="RL"/>
    <s v="NA"/>
    <n v="12394"/>
    <s v="Pave"/>
    <s v="NA"/>
    <x v="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3"/>
    <x v="1"/>
    <s v="WD"/>
    <s v="Family"/>
    <n v="225000"/>
    <x v="0"/>
    <s v="-"/>
    <s v="Pre 2008"/>
    <x v="1"/>
  </r>
  <r>
    <x v="823"/>
    <n v="50"/>
    <s v="RL"/>
    <n v="60"/>
    <n v="9900"/>
    <s v="Pave"/>
    <s v="NA"/>
    <x v="0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2"/>
    <x v="3"/>
    <s v="WD"/>
    <s v="Normal"/>
    <n v="139500"/>
    <x v="1"/>
    <s v="Remodeled"/>
    <s v="Post 2008"/>
    <x v="3"/>
  </r>
  <r>
    <x v="824"/>
    <n v="20"/>
    <s v="FV"/>
    <n v="81"/>
    <n v="1121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"/>
    <x v="2"/>
    <s v="New"/>
    <s v="Partial"/>
    <n v="232600"/>
    <x v="0"/>
    <s v="-"/>
    <s v="Pre 2008"/>
    <x v="2"/>
  </r>
  <r>
    <x v="825"/>
    <n v="20"/>
    <s v="RL"/>
    <n v="114"/>
    <n v="14803"/>
    <s v="Pave"/>
    <s v="NA"/>
    <x v="0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1"/>
    <x v="0"/>
    <s v="New"/>
    <s v="Partial"/>
    <n v="385000"/>
    <x v="0"/>
    <s v="Remodeled"/>
    <s v="Post 2008"/>
    <x v="0"/>
  </r>
  <r>
    <x v="826"/>
    <n v="45"/>
    <s v="RM"/>
    <n v="50"/>
    <n v="6130"/>
    <s v="Pave"/>
    <s v="NA"/>
    <x v="0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x v="0"/>
    <s v="WD"/>
    <s v="Normal"/>
    <n v="109500"/>
    <x v="1"/>
    <s v="Remodeled"/>
    <s v="Post 2008"/>
    <x v="0"/>
  </r>
  <r>
    <x v="827"/>
    <n v="20"/>
    <s v="RL"/>
    <n v="65"/>
    <n v="8529"/>
    <s v="Pave"/>
    <s v="NA"/>
    <x v="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1"/>
    <x v="3"/>
    <s v="WD"/>
    <s v="Normal"/>
    <n v="189000"/>
    <x v="0"/>
    <s v="-"/>
    <s v="Post 2008"/>
    <x v="3"/>
  </r>
  <r>
    <x v="828"/>
    <n v="60"/>
    <s v="RL"/>
    <s v="NA"/>
    <n v="28698"/>
    <s v="Pave"/>
    <s v="NA"/>
    <x v="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1"/>
    <x v="3"/>
    <s v="WD"/>
    <s v="Abnorml"/>
    <n v="185000"/>
    <x v="0"/>
    <s v="-"/>
    <s v="Post 2008"/>
    <x v="3"/>
  </r>
  <r>
    <x v="829"/>
    <n v="160"/>
    <s v="FV"/>
    <n v="24"/>
    <n v="2544"/>
    <s v="Pave"/>
    <s v="Pave"/>
    <x v="0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2"/>
    <x v="2"/>
    <s v="WD"/>
    <s v="Normal"/>
    <n v="147400"/>
    <x v="0"/>
    <s v="-"/>
    <s v="Pre 2008"/>
    <x v="2"/>
  </r>
  <r>
    <x v="830"/>
    <n v="20"/>
    <s v="RL"/>
    <n v="80"/>
    <n v="11900"/>
    <s v="Pave"/>
    <s v="NA"/>
    <x v="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1"/>
    <x v="0"/>
    <s v="WD"/>
    <s v="Normal"/>
    <n v="166000"/>
    <x v="0"/>
    <s v="-"/>
    <s v="Post 2008"/>
    <x v="0"/>
  </r>
  <r>
    <x v="831"/>
    <n v="160"/>
    <s v="FV"/>
    <n v="30"/>
    <n v="3180"/>
    <s v="Pave"/>
    <s v="Pave"/>
    <x v="0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"/>
    <x v="2"/>
    <s v="WD"/>
    <s v="Normal"/>
    <n v="151000"/>
    <x v="0"/>
    <s v="-"/>
    <s v="Pre 2008"/>
    <x v="2"/>
  </r>
  <r>
    <x v="832"/>
    <n v="60"/>
    <s v="RL"/>
    <n v="44"/>
    <n v="9548"/>
    <s v="Pave"/>
    <s v="NA"/>
    <x v="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0"/>
    <x v="4"/>
    <s v="WD"/>
    <s v="Normal"/>
    <n v="237000"/>
    <x v="0"/>
    <s v="-"/>
    <s v="Post 2008"/>
    <x v="4"/>
  </r>
  <r>
    <x v="833"/>
    <n v="20"/>
    <s v="RL"/>
    <n v="100"/>
    <n v="10004"/>
    <s v="Pave"/>
    <s v="NA"/>
    <x v="0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x v="3"/>
    <s v="WD"/>
    <s v="Normal"/>
    <n v="167000"/>
    <x v="0"/>
    <s v="-"/>
    <s v="Post 2008"/>
    <x v="3"/>
  </r>
  <r>
    <x v="834"/>
    <n v="20"/>
    <s v="RL"/>
    <n v="75"/>
    <n v="7875"/>
    <s v="Pave"/>
    <s v="NA"/>
    <x v="0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x v="0"/>
    <s v="WD"/>
    <s v="Normal"/>
    <n v="139950"/>
    <x v="0"/>
    <s v="-"/>
    <s v="Post 2008"/>
    <x v="0"/>
  </r>
  <r>
    <x v="835"/>
    <n v="20"/>
    <s v="RL"/>
    <n v="60"/>
    <n v="9600"/>
    <s v="Pave"/>
    <s v="NA"/>
    <x v="0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x v="4"/>
    <s v="WD"/>
    <s v="Normal"/>
    <n v="128000"/>
    <x v="0"/>
    <s v="Remodeled"/>
    <s v="Post 2008"/>
    <x v="4"/>
  </r>
  <r>
    <x v="836"/>
    <n v="30"/>
    <s v="RM"/>
    <n v="90"/>
    <n v="8100"/>
    <s v="Pave"/>
    <s v="Pave"/>
    <x v="0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"/>
    <x v="1"/>
    <s v="COD"/>
    <s v="Normal"/>
    <n v="153500"/>
    <x v="0"/>
    <s v="Remodeled"/>
    <s v="Pre 2008"/>
    <x v="1"/>
  </r>
  <r>
    <x v="837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3"/>
    <x v="0"/>
    <s v="WD"/>
    <s v="Normal"/>
    <n v="100000"/>
    <x v="0"/>
    <s v="-"/>
    <s v="Post 2008"/>
    <x v="0"/>
  </r>
  <r>
    <x v="838"/>
    <n v="20"/>
    <s v="RL"/>
    <n v="75"/>
    <n v="9525"/>
    <s v="Pave"/>
    <s v="NA"/>
    <x v="0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1"/>
    <x v="0"/>
    <s v="WD"/>
    <s v="Normal"/>
    <n v="144000"/>
    <x v="0"/>
    <s v="Remodeled"/>
    <s v="Post 2008"/>
    <x v="0"/>
  </r>
  <r>
    <x v="839"/>
    <n v="50"/>
    <s v="RL"/>
    <n v="70"/>
    <n v="11767"/>
    <s v="Pave"/>
    <s v="NA"/>
    <x v="0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130500"/>
    <x v="0"/>
    <s v="Remodeled"/>
    <s v="Post 2008"/>
    <x v="0"/>
  </r>
  <r>
    <x v="840"/>
    <n v="70"/>
    <s v="RH"/>
    <s v="NA"/>
    <n v="12155"/>
    <s v="Pave"/>
    <s v="NA"/>
    <x v="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0"/>
    <x v="0"/>
    <s v="WD"/>
    <s v="Normal"/>
    <n v="140000"/>
    <x v="1"/>
    <s v="Remodeled"/>
    <s v="Post 2008"/>
    <x v="0"/>
  </r>
  <r>
    <x v="841"/>
    <n v="70"/>
    <s v="RM"/>
    <n v="60"/>
    <n v="10440"/>
    <s v="Pave"/>
    <s v="Grvl"/>
    <x v="0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1"/>
    <x v="0"/>
    <s v="WD"/>
    <s v="Normal"/>
    <n v="157500"/>
    <x v="1"/>
    <s v="Remodeled"/>
    <s v="Post 2008"/>
    <x v="0"/>
  </r>
  <r>
    <x v="842"/>
    <n v="80"/>
    <s v="RL"/>
    <n v="82"/>
    <n v="9020"/>
    <s v="Pave"/>
    <s v="NA"/>
    <x v="0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x v="0"/>
    <s v="WD"/>
    <s v="Normal"/>
    <n v="174900"/>
    <x v="0"/>
    <s v="-"/>
    <s v="Post 2008"/>
    <x v="0"/>
  </r>
  <r>
    <x v="843"/>
    <n v="90"/>
    <s v="RL"/>
    <n v="80"/>
    <n v="8000"/>
    <s v="Pave"/>
    <s v="NA"/>
    <x v="0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2"/>
    <x v="1"/>
    <s v="WD"/>
    <s v="Normal"/>
    <n v="141000"/>
    <x v="0"/>
    <s v="-"/>
    <s v="Pre 2008"/>
    <x v="1"/>
  </r>
  <r>
    <x v="844"/>
    <n v="50"/>
    <s v="RM"/>
    <n v="100"/>
    <n v="12665"/>
    <s v="Pave"/>
    <s v="Grvl"/>
    <x v="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1"/>
    <x v="0"/>
    <s v="WD"/>
    <s v="Normal"/>
    <n v="153900"/>
    <x v="1"/>
    <s v="Remodeled"/>
    <s v="Post 2008"/>
    <x v="0"/>
  </r>
  <r>
    <x v="845"/>
    <n v="85"/>
    <s v="RL"/>
    <s v="NA"/>
    <n v="16647"/>
    <s v="Pave"/>
    <s v="NA"/>
    <x v="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0"/>
    <x v="1"/>
    <s v="WD"/>
    <s v="Normal"/>
    <n v="171000"/>
    <x v="0"/>
    <s v="Remodeled"/>
    <s v="Pre 2008"/>
    <x v="1"/>
  </r>
  <r>
    <x v="846"/>
    <n v="60"/>
    <s v="RL"/>
    <n v="75"/>
    <n v="9317"/>
    <s v="Pave"/>
    <s v="NA"/>
    <x v="0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2"/>
    <x v="3"/>
    <s v="WD"/>
    <s v="Normal"/>
    <n v="213000"/>
    <x v="0"/>
    <s v="-"/>
    <s v="Post 2008"/>
    <x v="3"/>
  </r>
  <r>
    <x v="847"/>
    <n v="20"/>
    <s v="RL"/>
    <n v="36"/>
    <n v="15523"/>
    <s v="Pave"/>
    <s v="NA"/>
    <x v="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2"/>
    <x v="3"/>
    <s v="WD"/>
    <s v="Normal"/>
    <n v="133500"/>
    <x v="0"/>
    <s v="-"/>
    <s v="Post 2008"/>
    <x v="3"/>
  </r>
  <r>
    <x v="848"/>
    <n v="50"/>
    <s v="RL"/>
    <n v="75"/>
    <n v="45600"/>
    <s v="Pave"/>
    <s v="NA"/>
    <x v="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x v="0"/>
    <s v="WD"/>
    <s v="Normal"/>
    <n v="240000"/>
    <x v="1"/>
    <s v="Remodeled"/>
    <s v="Post 2008"/>
    <x v="0"/>
  </r>
  <r>
    <x v="849"/>
    <n v="80"/>
    <s v="RL"/>
    <n v="80"/>
    <n v="9600"/>
    <s v="Pave"/>
    <s v="NA"/>
    <x v="0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2"/>
    <x v="1"/>
    <s v="WD"/>
    <s v="Normal"/>
    <n v="187000"/>
    <x v="0"/>
    <s v="Remodeled"/>
    <s v="Pre 2008"/>
    <x v="1"/>
  </r>
  <r>
    <x v="850"/>
    <n v="120"/>
    <s v="RM"/>
    <n v="36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3"/>
    <x v="1"/>
    <s v="WD"/>
    <s v="Normal"/>
    <n v="131500"/>
    <x v="0"/>
    <s v="-"/>
    <s v="Pre 2008"/>
    <x v="1"/>
  </r>
  <r>
    <x v="851"/>
    <n v="120"/>
    <s v="RL"/>
    <s v="NA"/>
    <n v="3196"/>
    <s v="Pave"/>
    <s v="NA"/>
    <x v="0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x v="2"/>
    <s v="WD"/>
    <s v="Normal"/>
    <n v="215000"/>
    <x v="0"/>
    <s v="-"/>
    <s v="Pre 2008"/>
    <x v="2"/>
  </r>
  <r>
    <x v="852"/>
    <n v="75"/>
    <s v="RL"/>
    <n v="53"/>
    <n v="7128"/>
    <s v="Pave"/>
    <s v="NA"/>
    <x v="0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2"/>
    <x v="1"/>
    <s v="WD"/>
    <s v="Normal"/>
    <n v="164000"/>
    <x v="1"/>
    <s v="Remodeled"/>
    <s v="Pre 2008"/>
    <x v="1"/>
  </r>
  <r>
    <x v="853"/>
    <n v="80"/>
    <s v="RL"/>
    <s v="NA"/>
    <n v="12095"/>
    <s v="Pave"/>
    <s v="NA"/>
    <x v="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2"/>
    <x v="3"/>
    <s v="WD"/>
    <s v="Normal"/>
    <n v="158000"/>
    <x v="0"/>
    <s v="-"/>
    <s v="Post 2008"/>
    <x v="3"/>
  </r>
  <r>
    <x v="854"/>
    <n v="20"/>
    <s v="RL"/>
    <n v="102"/>
    <n v="17920"/>
    <s v="Pave"/>
    <s v="NA"/>
    <x v="0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2"/>
    <x v="2"/>
    <s v="WD"/>
    <s v="Abnorml"/>
    <n v="170000"/>
    <x v="0"/>
    <s v="Remodeled"/>
    <s v="Pre 2008"/>
    <x v="2"/>
  </r>
  <r>
    <x v="855"/>
    <n v="20"/>
    <s v="RL"/>
    <s v="NA"/>
    <n v="6897"/>
    <s v="Pave"/>
    <s v="NA"/>
    <x v="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1"/>
    <x v="4"/>
    <s v="WD"/>
    <s v="Normal"/>
    <n v="127000"/>
    <x v="0"/>
    <s v="Remodeled"/>
    <s v="Post 2008"/>
    <x v="4"/>
  </r>
  <r>
    <x v="856"/>
    <n v="80"/>
    <s v="RL"/>
    <s v="NA"/>
    <n v="10970"/>
    <s v="Pave"/>
    <s v="NA"/>
    <x v="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3"/>
    <x v="0"/>
    <s v="WD"/>
    <s v="Normal"/>
    <n v="147000"/>
    <x v="0"/>
    <s v="-"/>
    <s v="Post 2008"/>
    <x v="0"/>
  </r>
  <r>
    <x v="857"/>
    <n v="60"/>
    <s v="RL"/>
    <n v="65"/>
    <n v="8125"/>
    <s v="Pave"/>
    <s v="NA"/>
    <x v="0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0"/>
    <x v="3"/>
    <s v="WD"/>
    <s v="Normal"/>
    <n v="174000"/>
    <x v="0"/>
    <s v="Remodeled"/>
    <s v="Post 2008"/>
    <x v="3"/>
  </r>
  <r>
    <x v="858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1"/>
    <x v="3"/>
    <s v="WD"/>
    <s v="Family"/>
    <n v="152000"/>
    <x v="0"/>
    <s v="-"/>
    <s v="Post 2008"/>
    <x v="3"/>
  </r>
  <r>
    <x v="859"/>
    <n v="60"/>
    <s v="RL"/>
    <s v="NA"/>
    <n v="11029"/>
    <s v="Pave"/>
    <s v="NA"/>
    <x v="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2"/>
    <x v="2"/>
    <s v="WD"/>
    <s v="Normal"/>
    <n v="250000"/>
    <x v="0"/>
    <s v="Remodeled"/>
    <s v="Pre 2008"/>
    <x v="2"/>
  </r>
  <r>
    <x v="860"/>
    <n v="50"/>
    <s v="RL"/>
    <n v="55"/>
    <n v="7642"/>
    <s v="Pave"/>
    <s v="NA"/>
    <x v="0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"/>
    <x v="1"/>
    <s v="WD"/>
    <s v="Normal"/>
    <n v="189950"/>
    <x v="1"/>
    <s v="Remodeled"/>
    <s v="Pre 2008"/>
    <x v="1"/>
  </r>
  <r>
    <x v="861"/>
    <n v="190"/>
    <s v="RL"/>
    <n v="75"/>
    <n v="11625"/>
    <s v="Pave"/>
    <s v="NA"/>
    <x v="0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131500"/>
    <x v="0"/>
    <s v="-"/>
    <s v="Post 2008"/>
    <x v="4"/>
  </r>
  <r>
    <x v="862"/>
    <n v="20"/>
    <s v="RL"/>
    <n v="81"/>
    <n v="9672"/>
    <s v="Pave"/>
    <s v="NA"/>
    <x v="0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x v="4"/>
    <s v="WD"/>
    <s v="Normal"/>
    <n v="152000"/>
    <x v="0"/>
    <s v="Remodeled"/>
    <s v="Post 2008"/>
    <x v="4"/>
  </r>
  <r>
    <x v="863"/>
    <n v="20"/>
    <s v="RL"/>
    <n v="70"/>
    <n v="7931"/>
    <s v="Pave"/>
    <s v="NA"/>
    <x v="0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2"/>
    <x v="3"/>
    <s v="WD"/>
    <s v="Normal"/>
    <n v="132500"/>
    <x v="0"/>
    <s v="-"/>
    <s v="Post 2008"/>
    <x v="3"/>
  </r>
  <r>
    <x v="864"/>
    <n v="20"/>
    <s v="FV"/>
    <n v="72"/>
    <n v="8640"/>
    <s v="Pave"/>
    <s v="NA"/>
    <x v="0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x v="0"/>
    <s v="New"/>
    <s v="Partial"/>
    <n v="250580"/>
    <x v="0"/>
    <s v="Remodeled"/>
    <s v="Post 2008"/>
    <x v="0"/>
  </r>
  <r>
    <x v="865"/>
    <n v="20"/>
    <s v="RL"/>
    <s v="NA"/>
    <n v="8750"/>
    <s v="Pave"/>
    <s v="NA"/>
    <x v="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2"/>
    <x v="3"/>
    <s v="WD"/>
    <s v="Normal"/>
    <n v="148500"/>
    <x v="0"/>
    <s v="-"/>
    <s v="Post 2008"/>
    <x v="3"/>
  </r>
  <r>
    <x v="866"/>
    <n v="20"/>
    <s v="RL"/>
    <n v="67"/>
    <n v="10656"/>
    <s v="Pave"/>
    <s v="NA"/>
    <x v="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3"/>
    <x v="1"/>
    <s v="New"/>
    <s v="Partial"/>
    <n v="248900"/>
    <x v="0"/>
    <s v="Remodeled"/>
    <s v="Pre 2008"/>
    <x v="1"/>
  </r>
  <r>
    <x v="867"/>
    <n v="20"/>
    <s v="RL"/>
    <n v="85"/>
    <n v="6970"/>
    <s v="Pave"/>
    <s v="NA"/>
    <x v="0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x v="1"/>
    <s v="WD"/>
    <s v="Normal"/>
    <n v="129000"/>
    <x v="0"/>
    <s v="-"/>
    <s v="Pre 2008"/>
    <x v="1"/>
  </r>
  <r>
    <x v="868"/>
    <n v="60"/>
    <s v="RL"/>
    <s v="NA"/>
    <n v="14762"/>
    <s v="Pave"/>
    <s v="NA"/>
    <x v="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x v="2"/>
    <s v="WD"/>
    <s v="Normal"/>
    <n v="169000"/>
    <x v="0"/>
    <s v="Remodeled"/>
    <s v="Pre 2008"/>
    <x v="2"/>
  </r>
  <r>
    <x v="869"/>
    <n v="60"/>
    <s v="RL"/>
    <n v="80"/>
    <n v="9938"/>
    <s v="Pave"/>
    <s v="NA"/>
    <x v="0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1"/>
    <x v="4"/>
    <s v="WD"/>
    <s v="Normal"/>
    <n v="236000"/>
    <x v="0"/>
    <s v="Remodeled"/>
    <s v="Post 2008"/>
    <x v="4"/>
  </r>
  <r>
    <x v="870"/>
    <n v="20"/>
    <s v="RL"/>
    <n v="60"/>
    <n v="6600"/>
    <s v="Pave"/>
    <s v="NA"/>
    <x v="0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2"/>
    <x v="3"/>
    <s v="WD"/>
    <s v="Normal"/>
    <n v="109500"/>
    <x v="0"/>
    <s v="-"/>
    <s v="Post 2008"/>
    <x v="3"/>
  </r>
  <r>
    <x v="871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1"/>
    <x v="4"/>
    <s v="WD"/>
    <s v="Normal"/>
    <n v="200500"/>
    <x v="0"/>
    <s v="-"/>
    <s v="Post 2008"/>
    <x v="4"/>
  </r>
  <r>
    <x v="872"/>
    <n v="20"/>
    <s v="RL"/>
    <n v="74"/>
    <n v="8892"/>
    <s v="Pave"/>
    <s v="NA"/>
    <x v="0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3"/>
    <x v="0"/>
    <s v="WD"/>
    <s v="Normal"/>
    <n v="116000"/>
    <x v="0"/>
    <s v="Remodeled"/>
    <s v="Post 2008"/>
    <x v="0"/>
  </r>
  <r>
    <x v="873"/>
    <n v="40"/>
    <s v="RL"/>
    <n v="60"/>
    <n v="12144"/>
    <s v="Pave"/>
    <s v="NA"/>
    <x v="0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x v="3"/>
    <s v="WD"/>
    <s v="Normal"/>
    <n v="133000"/>
    <x v="0"/>
    <s v="Remodeled"/>
    <s v="Post 2008"/>
    <x v="3"/>
  </r>
  <r>
    <x v="874"/>
    <n v="50"/>
    <s v="RM"/>
    <n v="52"/>
    <n v="5720"/>
    <s v="Pave"/>
    <s v="NA"/>
    <x v="0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2"/>
    <x v="3"/>
    <s v="WD"/>
    <s v="Abnorml"/>
    <n v="66500"/>
    <x v="1"/>
    <s v="Remodeled"/>
    <s v="Post 2008"/>
    <x v="3"/>
  </r>
  <r>
    <x v="875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2"/>
    <x v="1"/>
    <s v="New"/>
    <s v="Partial"/>
    <n v="303477"/>
    <x v="0"/>
    <s v="-"/>
    <s v="Pre 2008"/>
    <x v="1"/>
  </r>
  <r>
    <x v="876"/>
    <n v="20"/>
    <s v="RL"/>
    <n v="94"/>
    <n v="25286"/>
    <s v="Pave"/>
    <s v="NA"/>
    <x v="0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0"/>
    <x v="1"/>
    <s v="WD"/>
    <s v="Normal"/>
    <n v="132250"/>
    <x v="0"/>
    <s v="-"/>
    <s v="Pre 2008"/>
    <x v="1"/>
  </r>
  <r>
    <x v="877"/>
    <n v="60"/>
    <s v="RL"/>
    <n v="74"/>
    <n v="8834"/>
    <s v="Pave"/>
    <s v="NA"/>
    <x v="0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1"/>
    <x v="3"/>
    <s v="WD"/>
    <s v="Normal"/>
    <n v="350000"/>
    <x v="0"/>
    <s v="Remodeled"/>
    <s v="Post 2008"/>
    <x v="3"/>
  </r>
  <r>
    <x v="878"/>
    <n v="85"/>
    <s v="RL"/>
    <n v="88"/>
    <n v="11782"/>
    <s v="Pave"/>
    <s v="NA"/>
    <x v="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1"/>
    <x v="4"/>
    <s v="WD"/>
    <s v="Normal"/>
    <n v="148000"/>
    <x v="0"/>
    <s v="Remodeled"/>
    <s v="Post 2008"/>
    <x v="4"/>
  </r>
  <r>
    <x v="879"/>
    <n v="20"/>
    <s v="RL"/>
    <s v="NA"/>
    <n v="7000"/>
    <s v="Pave"/>
    <s v="NA"/>
    <x v="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2"/>
    <x v="3"/>
    <s v="WD"/>
    <s v="Normal"/>
    <n v="136500"/>
    <x v="0"/>
    <s v="Remodeled"/>
    <s v="Post 2008"/>
    <x v="3"/>
  </r>
  <r>
    <x v="880"/>
    <n v="20"/>
    <s v="RL"/>
    <n v="60"/>
    <n v="7024"/>
    <s v="Pave"/>
    <s v="NA"/>
    <x v="0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"/>
    <x v="1"/>
    <s v="WD"/>
    <s v="Normal"/>
    <n v="157000"/>
    <x v="0"/>
    <s v="Remodeled"/>
    <s v="Pre 2008"/>
    <x v="1"/>
  </r>
  <r>
    <x v="881"/>
    <n v="50"/>
    <s v="RL"/>
    <n v="44"/>
    <n v="13758"/>
    <s v="Pave"/>
    <s v="NA"/>
    <x v="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1"/>
    <x v="1"/>
    <s v="WD"/>
    <s v="Normal"/>
    <n v="187500"/>
    <x v="0"/>
    <s v="Remodeled"/>
    <s v="Pre 2008"/>
    <x v="1"/>
  </r>
  <r>
    <x v="882"/>
    <n v="60"/>
    <s v="RL"/>
    <s v="NA"/>
    <n v="9636"/>
    <s v="Pave"/>
    <s v="NA"/>
    <x v="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x v="3"/>
    <s v="WD"/>
    <s v="Normal"/>
    <n v="178000"/>
    <x v="0"/>
    <s v="Remodeled"/>
    <s v="Post 2008"/>
    <x v="3"/>
  </r>
  <r>
    <x v="883"/>
    <n v="75"/>
    <s v="RL"/>
    <n v="60"/>
    <n v="6204"/>
    <s v="Pave"/>
    <s v="NA"/>
    <x v="0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0"/>
    <x v="2"/>
    <s v="WD"/>
    <s v="Normal"/>
    <n v="118500"/>
    <x v="1"/>
    <s v="Remodeled"/>
    <s v="Pre 2008"/>
    <x v="2"/>
  </r>
  <r>
    <x v="884"/>
    <n v="20"/>
    <s v="RL"/>
    <n v="65"/>
    <n v="7150"/>
    <s v="Pave"/>
    <s v="NA"/>
    <x v="0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2"/>
    <x v="3"/>
    <s v="WD"/>
    <s v="Normal"/>
    <n v="100000"/>
    <x v="0"/>
    <s v="-"/>
    <s v="Post 2008"/>
    <x v="3"/>
  </r>
  <r>
    <x v="885"/>
    <n v="120"/>
    <s v="FV"/>
    <n v="50"/>
    <n v="5119"/>
    <s v="Pave"/>
    <s v="NA"/>
    <x v="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0"/>
    <x v="0"/>
    <s v="CWD"/>
    <s v="Abnorml"/>
    <n v="328900"/>
    <x v="0"/>
    <s v="Remodeled"/>
    <s v="Post 2008"/>
    <x v="0"/>
  </r>
  <r>
    <x v="886"/>
    <n v="90"/>
    <s v="RL"/>
    <n v="70"/>
    <n v="8393"/>
    <s v="Pave"/>
    <s v="NA"/>
    <x v="0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"/>
    <x v="2"/>
    <s v="WD"/>
    <s v="Family"/>
    <n v="145000"/>
    <x v="0"/>
    <s v="Remodeled"/>
    <s v="Pre 2008"/>
    <x v="2"/>
  </r>
  <r>
    <x v="887"/>
    <n v="50"/>
    <s v="RL"/>
    <n v="59"/>
    <n v="16466"/>
    <s v="Pave"/>
    <s v="NA"/>
    <x v="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1"/>
    <x v="0"/>
    <s v="WD"/>
    <s v="Normal"/>
    <n v="135500"/>
    <x v="0"/>
    <s v="-"/>
    <s v="Post 2008"/>
    <x v="0"/>
  </r>
  <r>
    <x v="888"/>
    <n v="20"/>
    <s v="RL"/>
    <n v="95"/>
    <n v="15865"/>
    <s v="Pave"/>
    <s v="NA"/>
    <x v="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3"/>
    <x v="1"/>
    <s v="WD"/>
    <s v="Normal"/>
    <n v="268000"/>
    <x v="0"/>
    <s v="-"/>
    <s v="Pre 2008"/>
    <x v="1"/>
  </r>
  <r>
    <x v="889"/>
    <n v="20"/>
    <s v="RL"/>
    <n v="128"/>
    <n v="12160"/>
    <s v="Pave"/>
    <s v="NA"/>
    <x v="0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x v="3"/>
    <s v="WD"/>
    <s v="Normal"/>
    <n v="149500"/>
    <x v="0"/>
    <s v="-"/>
    <s v="Post 2008"/>
    <x v="3"/>
  </r>
  <r>
    <x v="890"/>
    <n v="50"/>
    <s v="RL"/>
    <n v="60"/>
    <n v="8064"/>
    <s v="Pave"/>
    <s v="NA"/>
    <x v="0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2"/>
    <x v="1"/>
    <s v="WD"/>
    <s v="Normal"/>
    <n v="122900"/>
    <x v="0"/>
    <s v="Remodeled"/>
    <s v="Pre 2008"/>
    <x v="1"/>
  </r>
  <r>
    <x v="891"/>
    <n v="60"/>
    <s v="RL"/>
    <n v="70"/>
    <n v="11184"/>
    <s v="Pave"/>
    <s v="NA"/>
    <x v="0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2"/>
    <x v="3"/>
    <s v="WD"/>
    <s v="Normal"/>
    <n v="172500"/>
    <x v="0"/>
    <s v="-"/>
    <s v="Post 2008"/>
    <x v="3"/>
  </r>
  <r>
    <x v="892"/>
    <n v="20"/>
    <s v="RL"/>
    <n v="70"/>
    <n v="8414"/>
    <s v="Pave"/>
    <s v="NA"/>
    <x v="0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x v="2"/>
    <s v="WD"/>
    <s v="Normal"/>
    <n v="154500"/>
    <x v="0"/>
    <s v="Remodeled"/>
    <s v="Pre 2008"/>
    <x v="2"/>
  </r>
  <r>
    <x v="893"/>
    <n v="20"/>
    <s v="RL"/>
    <s v="NA"/>
    <n v="13284"/>
    <s v="Pave"/>
    <s v="NA"/>
    <x v="0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1"/>
    <x v="0"/>
    <s v="WD"/>
    <s v="Normal"/>
    <n v="165000"/>
    <x v="0"/>
    <s v="-"/>
    <s v="Post 2008"/>
    <x v="0"/>
  </r>
  <r>
    <x v="894"/>
    <n v="90"/>
    <s v="RL"/>
    <n v="64"/>
    <n v="7018"/>
    <s v="Pave"/>
    <s v="NA"/>
    <x v="0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x v="3"/>
    <s v="WD"/>
    <s v="Alloca"/>
    <n v="118858"/>
    <x v="0"/>
    <s v="-"/>
    <s v="Post 2008"/>
    <x v="3"/>
  </r>
  <r>
    <x v="895"/>
    <n v="60"/>
    <s v="RL"/>
    <n v="71"/>
    <n v="7056"/>
    <s v="Pave"/>
    <s v="NA"/>
    <x v="0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3"/>
    <x v="0"/>
    <s v="WD"/>
    <s v="Normal"/>
    <n v="140000"/>
    <x v="0"/>
    <s v="-"/>
    <s v="Post 2008"/>
    <x v="0"/>
  </r>
  <r>
    <x v="896"/>
    <n v="30"/>
    <s v="RM"/>
    <n v="50"/>
    <n v="8765"/>
    <s v="Pave"/>
    <s v="Grvl"/>
    <x v="0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1"/>
    <x v="2"/>
    <s v="WD"/>
    <s v="Abnorml"/>
    <n v="106500"/>
    <x v="1"/>
    <s v="Remodeled"/>
    <s v="Pre 2008"/>
    <x v="2"/>
  </r>
  <r>
    <x v="897"/>
    <n v="90"/>
    <s v="RL"/>
    <n v="64"/>
    <n v="7018"/>
    <s v="Pave"/>
    <s v="NA"/>
    <x v="0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1"/>
    <x v="3"/>
    <s v="WD"/>
    <s v="Alloca"/>
    <n v="142953"/>
    <x v="0"/>
    <s v="-"/>
    <s v="Post 2008"/>
    <x v="3"/>
  </r>
  <r>
    <x v="898"/>
    <n v="20"/>
    <s v="RL"/>
    <n v="100"/>
    <n v="12919"/>
    <s v="Pave"/>
    <s v="NA"/>
    <x v="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0"/>
    <x v="4"/>
    <s v="New"/>
    <s v="Partial"/>
    <n v="611657"/>
    <x v="0"/>
    <s v="Remodeled"/>
    <s v="Post 2008"/>
    <x v="4"/>
  </r>
  <r>
    <x v="899"/>
    <n v="20"/>
    <s v="RL"/>
    <n v="65"/>
    <n v="6993"/>
    <s v="Pave"/>
    <s v="NA"/>
    <x v="0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135000"/>
    <x v="0"/>
    <s v="Remodeled"/>
    <s v="Pre 2008"/>
    <x v="2"/>
  </r>
  <r>
    <x v="900"/>
    <n v="20"/>
    <s v="RL"/>
    <s v="NA"/>
    <n v="7340"/>
    <s v="Pave"/>
    <s v="NA"/>
    <x v="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"/>
    <x v="1"/>
    <s v="WD"/>
    <s v="Normal"/>
    <n v="110000"/>
    <x v="0"/>
    <s v="-"/>
    <s v="Pre 2008"/>
    <x v="1"/>
  </r>
  <r>
    <x v="901"/>
    <n v="20"/>
    <s v="RL"/>
    <n v="64"/>
    <n v="8712"/>
    <s v="Pave"/>
    <s v="NA"/>
    <x v="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x v="3"/>
    <s v="WD"/>
    <s v="Normal"/>
    <n v="153000"/>
    <x v="0"/>
    <s v="Remodeled"/>
    <s v="Post 2008"/>
    <x v="3"/>
  </r>
  <r>
    <x v="902"/>
    <n v="60"/>
    <s v="RL"/>
    <n v="63"/>
    <n v="7875"/>
    <s v="Pave"/>
    <s v="NA"/>
    <x v="0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2"/>
    <x v="2"/>
    <s v="WD"/>
    <s v="Normal"/>
    <n v="180000"/>
    <x v="0"/>
    <s v="-"/>
    <s v="Pre 2008"/>
    <x v="2"/>
  </r>
  <r>
    <x v="903"/>
    <n v="20"/>
    <s v="RL"/>
    <n v="50"/>
    <n v="14859"/>
    <s v="Pave"/>
    <s v="NA"/>
    <x v="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2"/>
    <x v="2"/>
    <s v="New"/>
    <s v="Partial"/>
    <n v="240000"/>
    <x v="0"/>
    <s v="-"/>
    <s v="Pre 2008"/>
    <x v="2"/>
  </r>
  <r>
    <x v="904"/>
    <n v="20"/>
    <s v="RL"/>
    <s v="NA"/>
    <n v="6173"/>
    <s v="Pave"/>
    <s v="NA"/>
    <x v="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2"/>
    <x v="1"/>
    <s v="WD"/>
    <s v="Normal"/>
    <n v="125500"/>
    <x v="0"/>
    <s v="-"/>
    <s v="Pre 2008"/>
    <x v="1"/>
  </r>
  <r>
    <x v="905"/>
    <n v="20"/>
    <s v="RL"/>
    <n v="80"/>
    <n v="9920"/>
    <s v="Pave"/>
    <s v="NA"/>
    <x v="0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x v="4"/>
    <s v="WD"/>
    <s v="Normal"/>
    <n v="128000"/>
    <x v="0"/>
    <s v="-"/>
    <s v="Post 2008"/>
    <x v="4"/>
  </r>
  <r>
    <x v="906"/>
    <n v="20"/>
    <s v="RL"/>
    <n v="116"/>
    <n v="13501"/>
    <s v="Pave"/>
    <s v="NA"/>
    <x v="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"/>
    <x v="1"/>
    <s v="WD"/>
    <s v="Normal"/>
    <n v="255000"/>
    <x v="0"/>
    <s v="-"/>
    <s v="Pre 2008"/>
    <x v="1"/>
  </r>
  <r>
    <x v="907"/>
    <n v="50"/>
    <s v="RL"/>
    <n v="86"/>
    <n v="11500"/>
    <s v="Pave"/>
    <s v="NA"/>
    <x v="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"/>
    <x v="2"/>
    <s v="WD"/>
    <s v="Normal"/>
    <n v="250000"/>
    <x v="1"/>
    <s v="Remodeled"/>
    <s v="Pre 2008"/>
    <x v="2"/>
  </r>
  <r>
    <x v="908"/>
    <n v="20"/>
    <s v="RL"/>
    <s v="NA"/>
    <n v="8885"/>
    <s v="Pave"/>
    <s v="NA"/>
    <x v="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"/>
    <x v="2"/>
    <s v="WD"/>
    <s v="Normal"/>
    <n v="131000"/>
    <x v="0"/>
    <s v="-"/>
    <s v="Pre 2008"/>
    <x v="2"/>
  </r>
  <r>
    <x v="909"/>
    <n v="60"/>
    <s v="RL"/>
    <n v="149"/>
    <n v="12589"/>
    <s v="Pave"/>
    <s v="NA"/>
    <x v="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1"/>
    <x v="3"/>
    <s v="WD"/>
    <s v="Normal"/>
    <n v="174000"/>
    <x v="0"/>
    <s v="-"/>
    <s v="Post 2008"/>
    <x v="3"/>
  </r>
  <r>
    <x v="910"/>
    <n v="90"/>
    <s v="RL"/>
    <n v="80"/>
    <n v="11600"/>
    <s v="Pave"/>
    <s v="NA"/>
    <x v="0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0"/>
    <x v="4"/>
    <s v="WD"/>
    <s v="Normal"/>
    <n v="154300"/>
    <x v="0"/>
    <s v="-"/>
    <s v="Post 2008"/>
    <x v="4"/>
  </r>
  <r>
    <x v="911"/>
    <n v="20"/>
    <s v="RL"/>
    <s v="NA"/>
    <n v="9286"/>
    <s v="Pave"/>
    <s v="NA"/>
    <x v="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3"/>
    <x v="3"/>
    <s v="WD"/>
    <s v="Normal"/>
    <n v="143500"/>
    <x v="0"/>
    <s v="Remodeled"/>
    <s v="Post 2008"/>
    <x v="3"/>
  </r>
  <r>
    <x v="912"/>
    <n v="30"/>
    <s v="RM"/>
    <n v="51"/>
    <n v="6120"/>
    <s v="Pave"/>
    <s v="NA"/>
    <x v="0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2"/>
    <x v="2"/>
    <s v="WD"/>
    <s v="Abnorml"/>
    <n v="88000"/>
    <x v="1"/>
    <s v="Remodeled"/>
    <s v="Pre 2008"/>
    <x v="2"/>
  </r>
  <r>
    <x v="913"/>
    <n v="90"/>
    <s v="RH"/>
    <n v="82"/>
    <n v="6270"/>
    <s v="Pave"/>
    <s v="NA"/>
    <x v="0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2"/>
    <x v="1"/>
    <s v="WD"/>
    <s v="Normal"/>
    <n v="145000"/>
    <x v="0"/>
    <s v="Remodeled"/>
    <s v="Pre 2008"/>
    <x v="1"/>
  </r>
  <r>
    <x v="914"/>
    <n v="160"/>
    <s v="FV"/>
    <n v="30"/>
    <n v="3000"/>
    <s v="Pave"/>
    <s v="Pave"/>
    <x v="0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"/>
    <x v="3"/>
    <s v="New"/>
    <s v="Partial"/>
    <n v="173733"/>
    <x v="0"/>
    <s v="-"/>
    <s v="Post 2008"/>
    <x v="3"/>
  </r>
  <r>
    <x v="915"/>
    <n v="160"/>
    <s v="RM"/>
    <n v="21"/>
    <n v="2001"/>
    <s v="Pave"/>
    <s v="NA"/>
    <x v="0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0"/>
    <x v="1"/>
    <s v="WD"/>
    <s v="Normal"/>
    <n v="75000"/>
    <x v="0"/>
    <s v="-"/>
    <s v="Pre 2008"/>
    <x v="1"/>
  </r>
  <r>
    <x v="916"/>
    <n v="20"/>
    <s v="C (all)"/>
    <n v="50"/>
    <n v="9000"/>
    <s v="Pave"/>
    <s v="NA"/>
    <x v="0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3"/>
    <x v="2"/>
    <s v="WD"/>
    <s v="Abnorml"/>
    <n v="35311"/>
    <x v="0"/>
    <s v="Remodeled"/>
    <s v="Pre 2008"/>
    <x v="2"/>
  </r>
  <r>
    <x v="917"/>
    <n v="20"/>
    <s v="RL"/>
    <s v="NA"/>
    <n v="17140"/>
    <s v="Pave"/>
    <s v="NA"/>
    <x v="0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1"/>
    <x v="3"/>
    <s v="WD"/>
    <s v="Normal"/>
    <n v="135000"/>
    <x v="0"/>
    <s v="-"/>
    <s v="Post 2008"/>
    <x v="3"/>
  </r>
  <r>
    <x v="918"/>
    <n v="60"/>
    <s v="RL"/>
    <n v="103"/>
    <n v="13125"/>
    <s v="Pave"/>
    <s v="NA"/>
    <x v="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3"/>
    <x v="1"/>
    <s v="WD"/>
    <s v="Normal"/>
    <n v="238000"/>
    <x v="0"/>
    <s v="-"/>
    <s v="Pre 2008"/>
    <x v="1"/>
  </r>
  <r>
    <x v="919"/>
    <n v="20"/>
    <s v="RL"/>
    <n v="87"/>
    <n v="11029"/>
    <s v="Pave"/>
    <s v="NA"/>
    <x v="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x v="0"/>
    <s v="WD"/>
    <s v="Normal"/>
    <n v="176500"/>
    <x v="0"/>
    <s v="Remodeled"/>
    <s v="Post 2008"/>
    <x v="0"/>
  </r>
  <r>
    <x v="920"/>
    <n v="60"/>
    <s v="RL"/>
    <n v="70"/>
    <n v="8462"/>
    <s v="Pave"/>
    <s v="NA"/>
    <x v="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2"/>
    <x v="1"/>
    <s v="WD"/>
    <s v="Normal"/>
    <n v="201000"/>
    <x v="0"/>
    <s v="-"/>
    <s v="Pre 2008"/>
    <x v="1"/>
  </r>
  <r>
    <x v="921"/>
    <n v="90"/>
    <s v="RL"/>
    <n v="67"/>
    <n v="8777"/>
    <s v="Pave"/>
    <s v="NA"/>
    <x v="0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x v="0"/>
    <s v="WD"/>
    <s v="Normal"/>
    <n v="145900"/>
    <x v="1"/>
    <s v="Remodeled"/>
    <s v="Post 2008"/>
    <x v="0"/>
  </r>
  <r>
    <x v="922"/>
    <n v="20"/>
    <s v="RL"/>
    <n v="65"/>
    <n v="10237"/>
    <s v="Pave"/>
    <s v="NA"/>
    <x v="0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3"/>
    <x v="2"/>
    <s v="New"/>
    <s v="Partial"/>
    <n v="169990"/>
    <x v="0"/>
    <s v="Remodeled"/>
    <s v="Pre 2008"/>
    <x v="2"/>
  </r>
  <r>
    <x v="923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2"/>
    <x v="0"/>
    <s v="WD"/>
    <s v="Normal"/>
    <n v="193000"/>
    <x v="0"/>
    <s v="Remodeled"/>
    <s v="Post 2008"/>
    <x v="0"/>
  </r>
  <r>
    <x v="924"/>
    <n v="20"/>
    <s v="RL"/>
    <n v="79"/>
    <n v="10240"/>
    <s v="Pave"/>
    <s v="NA"/>
    <x v="0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x v="2"/>
    <s v="WD"/>
    <s v="Normal"/>
    <n v="207500"/>
    <x v="0"/>
    <s v="-"/>
    <s v="Pre 2008"/>
    <x v="2"/>
  </r>
  <r>
    <x v="925"/>
    <n v="20"/>
    <s v="RL"/>
    <s v="NA"/>
    <n v="15611"/>
    <s v="Pave"/>
    <s v="NA"/>
    <x v="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0"/>
    <x v="0"/>
    <s v="WD"/>
    <s v="Abnorml"/>
    <n v="175000"/>
    <x v="0"/>
    <s v="-"/>
    <s v="Post 2008"/>
    <x v="0"/>
  </r>
  <r>
    <x v="926"/>
    <n v="60"/>
    <s v="RL"/>
    <n v="93"/>
    <n v="11999"/>
    <s v="Pave"/>
    <s v="NA"/>
    <x v="0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x v="1"/>
    <s v="WD"/>
    <s v="Normal"/>
    <n v="285000"/>
    <x v="0"/>
    <s v="Remodeled"/>
    <s v="Pre 2008"/>
    <x v="1"/>
  </r>
  <r>
    <x v="927"/>
    <n v="60"/>
    <s v="RL"/>
    <s v="NA"/>
    <n v="9900"/>
    <s v="Pave"/>
    <s v="NA"/>
    <x v="0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1"/>
    <x v="0"/>
    <s v="WD"/>
    <s v="Normal"/>
    <n v="176000"/>
    <x v="0"/>
    <s v="-"/>
    <s v="Post 2008"/>
    <x v="0"/>
  </r>
  <r>
    <x v="928"/>
    <n v="20"/>
    <s v="RL"/>
    <s v="NA"/>
    <n v="11838"/>
    <s v="Pave"/>
    <s v="NA"/>
    <x v="0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1"/>
    <x v="3"/>
    <s v="WD"/>
    <s v="Normal"/>
    <n v="236500"/>
    <x v="0"/>
    <s v="-"/>
    <s v="Post 2008"/>
    <x v="3"/>
  </r>
  <r>
    <x v="929"/>
    <n v="60"/>
    <s v="RL"/>
    <s v="NA"/>
    <n v="13006"/>
    <s v="Pave"/>
    <s v="NA"/>
    <x v="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3"/>
    <x v="2"/>
    <s v="WD"/>
    <s v="Normal"/>
    <n v="222000"/>
    <x v="0"/>
    <s v="-"/>
    <s v="Pre 2008"/>
    <x v="2"/>
  </r>
  <r>
    <x v="930"/>
    <n v="20"/>
    <s v="RL"/>
    <n v="73"/>
    <n v="8925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2"/>
    <x v="3"/>
    <s v="WD"/>
    <s v="Normal"/>
    <n v="201000"/>
    <x v="0"/>
    <s v="-"/>
    <s v="Post 2008"/>
    <x v="3"/>
  </r>
  <r>
    <x v="931"/>
    <n v="20"/>
    <s v="RL"/>
    <n v="70"/>
    <n v="9100"/>
    <s v="Pave"/>
    <s v="NA"/>
    <x v="0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2"/>
    <x v="3"/>
    <s v="WD"/>
    <s v="Normal"/>
    <n v="117500"/>
    <x v="0"/>
    <s v="-"/>
    <s v="Post 2008"/>
    <x v="3"/>
  </r>
  <r>
    <x v="932"/>
    <n v="20"/>
    <s v="RL"/>
    <n v="84"/>
    <n v="11670"/>
    <s v="Pave"/>
    <s v="NA"/>
    <x v="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0"/>
    <x v="1"/>
    <s v="WD"/>
    <s v="Normal"/>
    <n v="320000"/>
    <x v="0"/>
    <s v="-"/>
    <s v="Pre 2008"/>
    <x v="1"/>
  </r>
  <r>
    <x v="933"/>
    <n v="20"/>
    <s v="RL"/>
    <n v="63"/>
    <n v="8487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2"/>
    <x v="3"/>
    <s v="WD"/>
    <s v="Normal"/>
    <n v="190000"/>
    <x v="0"/>
    <s v="-"/>
    <s v="Post 2008"/>
    <x v="3"/>
  </r>
  <r>
    <x v="934"/>
    <n v="20"/>
    <s v="RL"/>
    <n v="313"/>
    <n v="27650"/>
    <s v="Pave"/>
    <s v="NA"/>
    <x v="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3"/>
    <x v="0"/>
    <s v="WD"/>
    <s v="Normal"/>
    <n v="242000"/>
    <x v="0"/>
    <s v="Remodeled"/>
    <s v="Post 2008"/>
    <x v="0"/>
  </r>
  <r>
    <x v="935"/>
    <n v="30"/>
    <s v="RL"/>
    <n v="52"/>
    <n v="5825"/>
    <s v="Pave"/>
    <s v="NA"/>
    <x v="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"/>
    <x v="2"/>
    <s v="WD"/>
    <s v="Normal"/>
    <n v="79900"/>
    <x v="1"/>
    <s v="Remodeled"/>
    <s v="Pre 2008"/>
    <x v="2"/>
  </r>
  <r>
    <x v="936"/>
    <n v="20"/>
    <s v="RL"/>
    <n v="67"/>
    <n v="10083"/>
    <s v="Pave"/>
    <s v="NA"/>
    <x v="0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2"/>
    <x v="3"/>
    <s v="WD"/>
    <s v="Normal"/>
    <n v="184900"/>
    <x v="0"/>
    <s v="-"/>
    <s v="Post 2008"/>
    <x v="3"/>
  </r>
  <r>
    <x v="937"/>
    <n v="60"/>
    <s v="RL"/>
    <n v="75"/>
    <n v="967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x v="3"/>
    <s v="WD"/>
    <s v="Normal"/>
    <n v="253000"/>
    <x v="0"/>
    <s v="-"/>
    <s v="Post 2008"/>
    <x v="3"/>
  </r>
  <r>
    <x v="938"/>
    <n v="60"/>
    <s v="RL"/>
    <n v="73"/>
    <n v="8760"/>
    <s v="Pave"/>
    <s v="NA"/>
    <x v="0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2"/>
    <x v="2"/>
    <s v="New"/>
    <s v="Partial"/>
    <n v="239799"/>
    <x v="0"/>
    <s v="-"/>
    <s v="Pre 2008"/>
    <x v="2"/>
  </r>
  <r>
    <x v="939"/>
    <n v="70"/>
    <s v="RL"/>
    <s v="NA"/>
    <n v="24090"/>
    <s v="Pave"/>
    <s v="NA"/>
    <x v="0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1"/>
    <x v="4"/>
    <s v="COD"/>
    <s v="Normal"/>
    <n v="244400"/>
    <x v="1"/>
    <s v="Remodeled"/>
    <s v="Post 2008"/>
    <x v="4"/>
  </r>
  <r>
    <x v="940"/>
    <n v="90"/>
    <s v="RL"/>
    <n v="55"/>
    <n v="12640"/>
    <s v="Pave"/>
    <s v="NA"/>
    <x v="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2"/>
    <x v="2"/>
    <s v="WD"/>
    <s v="Normal"/>
    <n v="150900"/>
    <x v="0"/>
    <s v="-"/>
    <s v="Pre 2008"/>
    <x v="2"/>
  </r>
  <r>
    <x v="941"/>
    <n v="60"/>
    <s v="RL"/>
    <s v="NA"/>
    <n v="8755"/>
    <s v="Pave"/>
    <s v="NA"/>
    <x v="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1"/>
    <x v="3"/>
    <s v="WD"/>
    <s v="Normal"/>
    <n v="214000"/>
    <x v="0"/>
    <s v="-"/>
    <s v="Post 2008"/>
    <x v="3"/>
  </r>
  <r>
    <x v="942"/>
    <n v="90"/>
    <s v="RL"/>
    <n v="42"/>
    <n v="7711"/>
    <s v="Pave"/>
    <s v="NA"/>
    <x v="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2"/>
    <x v="1"/>
    <s v="Oth"/>
    <s v="Abnorml"/>
    <n v="150000"/>
    <x v="0"/>
    <s v="-"/>
    <s v="Pre 2008"/>
    <x v="1"/>
  </r>
  <r>
    <x v="943"/>
    <n v="90"/>
    <s v="RL"/>
    <n v="100"/>
    <n v="25000"/>
    <s v="Pave"/>
    <s v="NA"/>
    <x v="0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"/>
    <x v="1"/>
    <s v="WD"/>
    <s v="Normal"/>
    <n v="143000"/>
    <x v="0"/>
    <s v="-"/>
    <s v="Pre 2008"/>
    <x v="1"/>
  </r>
  <r>
    <x v="944"/>
    <n v="20"/>
    <s v="RL"/>
    <s v="NA"/>
    <n v="14375"/>
    <s v="Pave"/>
    <s v="NA"/>
    <x v="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0"/>
    <x v="3"/>
    <s v="COD"/>
    <s v="Abnorml"/>
    <n v="137500"/>
    <x v="0"/>
    <s v="-"/>
    <s v="Post 2008"/>
    <x v="3"/>
  </r>
  <r>
    <x v="945"/>
    <n v="50"/>
    <s v="RM"/>
    <n v="98"/>
    <n v="8820"/>
    <s v="Pave"/>
    <s v="NA"/>
    <x v="0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x v="3"/>
    <s v="WD"/>
    <s v="Normal"/>
    <n v="124900"/>
    <x v="1"/>
    <s v="Remodeled"/>
    <s v="Post 2008"/>
    <x v="3"/>
  </r>
  <r>
    <x v="946"/>
    <n v="80"/>
    <s v="RL"/>
    <n v="70"/>
    <n v="8163"/>
    <s v="Pave"/>
    <s v="NA"/>
    <x v="0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0"/>
    <x v="2"/>
    <s v="WD"/>
    <s v="Normal"/>
    <n v="143000"/>
    <x v="0"/>
    <s v="-"/>
    <s v="Pre 2008"/>
    <x v="2"/>
  </r>
  <r>
    <x v="947"/>
    <n v="20"/>
    <s v="RL"/>
    <n v="85"/>
    <n v="14536"/>
    <s v="Pave"/>
    <s v="NA"/>
    <x v="0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3"/>
    <x v="1"/>
    <s v="WD"/>
    <s v="Normal"/>
    <n v="270000"/>
    <x v="0"/>
    <s v="Remodeled"/>
    <s v="Pre 2008"/>
    <x v="1"/>
  </r>
  <r>
    <x v="948"/>
    <n v="60"/>
    <s v="RL"/>
    <n v="65"/>
    <n v="14006"/>
    <s v="Pave"/>
    <s v="NA"/>
    <x v="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x v="2"/>
    <s v="WD"/>
    <s v="Normal"/>
    <n v="192500"/>
    <x v="0"/>
    <s v="-"/>
    <s v="Pre 2008"/>
    <x v="2"/>
  </r>
  <r>
    <x v="949"/>
    <n v="20"/>
    <s v="RL"/>
    <n v="78"/>
    <n v="9360"/>
    <s v="Pave"/>
    <s v="NA"/>
    <x v="0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0"/>
    <x v="4"/>
    <s v="WD"/>
    <s v="Normal"/>
    <n v="197500"/>
    <x v="0"/>
    <s v="Remodeled"/>
    <s v="Post 2008"/>
    <x v="4"/>
  </r>
  <r>
    <x v="950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2"/>
    <x v="1"/>
    <s v="WD"/>
    <s v="Normal"/>
    <n v="129000"/>
    <x v="0"/>
    <s v="Remodeled"/>
    <s v="Pre 2008"/>
    <x v="1"/>
  </r>
  <r>
    <x v="951"/>
    <n v="20"/>
    <s v="RH"/>
    <n v="60"/>
    <n v="7800"/>
    <s v="Pave"/>
    <s v="NA"/>
    <x v="0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2"/>
    <x v="2"/>
    <s v="WD"/>
    <s v="Abnorml"/>
    <n v="119900"/>
    <x v="0"/>
    <s v="-"/>
    <s v="Pre 2008"/>
    <x v="2"/>
  </r>
  <r>
    <x v="952"/>
    <n v="85"/>
    <s v="RL"/>
    <n v="60"/>
    <n v="7200"/>
    <s v="Pave"/>
    <s v="NA"/>
    <x v="0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1"/>
    <x v="3"/>
    <s v="WD"/>
    <s v="Normal"/>
    <n v="133900"/>
    <x v="0"/>
    <s v="Remodeled"/>
    <s v="Post 2008"/>
    <x v="3"/>
  </r>
  <r>
    <x v="953"/>
    <n v="60"/>
    <s v="RL"/>
    <s v="NA"/>
    <n v="11075"/>
    <s v="Pave"/>
    <s v="NA"/>
    <x v="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x v="0"/>
    <s v="WD"/>
    <s v="Normal"/>
    <n v="172000"/>
    <x v="0"/>
    <s v="-"/>
    <s v="Post 2008"/>
    <x v="0"/>
  </r>
  <r>
    <x v="954"/>
    <n v="90"/>
    <s v="RL"/>
    <n v="35"/>
    <n v="9400"/>
    <s v="Pave"/>
    <s v="NA"/>
    <x v="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3"/>
    <x v="2"/>
    <s v="WD"/>
    <s v="AdjLand"/>
    <n v="127500"/>
    <x v="0"/>
    <s v="-"/>
    <s v="Pre 2008"/>
    <x v="2"/>
  </r>
  <r>
    <x v="955"/>
    <n v="90"/>
    <s v="RH"/>
    <n v="82"/>
    <n v="7136"/>
    <s v="Pave"/>
    <s v="NA"/>
    <x v="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2"/>
    <x v="1"/>
    <s v="WD"/>
    <s v="Normal"/>
    <n v="145000"/>
    <x v="0"/>
    <s v="Remodeled"/>
    <s v="Pre 2008"/>
    <x v="1"/>
  </r>
  <r>
    <x v="956"/>
    <n v="160"/>
    <s v="RM"/>
    <n v="24"/>
    <n v="1300"/>
    <s v="Pave"/>
    <s v="NA"/>
    <x v="0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x v="3"/>
    <s v="WD"/>
    <s v="Normal"/>
    <n v="124000"/>
    <x v="0"/>
    <s v="-"/>
    <s v="Post 2008"/>
    <x v="3"/>
  </r>
  <r>
    <x v="957"/>
    <n v="20"/>
    <s v="RL"/>
    <n v="70"/>
    <n v="7420"/>
    <s v="Pave"/>
    <s v="NA"/>
    <x v="0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1"/>
    <x v="1"/>
    <s v="WD"/>
    <s v="Normal"/>
    <n v="132000"/>
    <x v="0"/>
    <s v="-"/>
    <s v="Pre 2008"/>
    <x v="1"/>
  </r>
  <r>
    <x v="958"/>
    <n v="20"/>
    <s v="RL"/>
    <n v="65"/>
    <n v="8450"/>
    <s v="Pave"/>
    <s v="NA"/>
    <x v="0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3"/>
    <x v="1"/>
    <s v="WD"/>
    <s v="Normal"/>
    <n v="185000"/>
    <x v="0"/>
    <s v="-"/>
    <s v="Pre 2008"/>
    <x v="1"/>
  </r>
  <r>
    <x v="959"/>
    <n v="160"/>
    <s v="FV"/>
    <n v="24"/>
    <n v="2572"/>
    <s v="Pave"/>
    <s v="NA"/>
    <x v="0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x v="4"/>
    <s v="WD"/>
    <s v="Normal"/>
    <n v="155000"/>
    <x v="0"/>
    <s v="-"/>
    <s v="Post 2008"/>
    <x v="4"/>
  </r>
  <r>
    <x v="960"/>
    <n v="20"/>
    <s v="RL"/>
    <n v="50"/>
    <n v="7207"/>
    <s v="Pave"/>
    <s v="NA"/>
    <x v="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x v="4"/>
    <s v="WD"/>
    <s v="Normal"/>
    <n v="116500"/>
    <x v="0"/>
    <s v="Remodeled"/>
    <s v="Post 2008"/>
    <x v="4"/>
  </r>
  <r>
    <x v="961"/>
    <n v="60"/>
    <s v="RL"/>
    <s v="NA"/>
    <n v="12227"/>
    <s v="Pave"/>
    <s v="NA"/>
    <x v="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2"/>
    <x v="0"/>
    <s v="WD"/>
    <s v="Normal"/>
    <n v="272000"/>
    <x v="0"/>
    <s v="Remodeled"/>
    <s v="Post 2008"/>
    <x v="0"/>
  </r>
  <r>
    <x v="962"/>
    <n v="160"/>
    <s v="RL"/>
    <n v="24"/>
    <n v="2308"/>
    <s v="Pave"/>
    <s v="NA"/>
    <x v="0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2"/>
    <x v="1"/>
    <s v="WD"/>
    <s v="Normal"/>
    <n v="155000"/>
    <x v="0"/>
    <s v="-"/>
    <s v="Pre 2008"/>
    <x v="1"/>
  </r>
  <r>
    <x v="963"/>
    <n v="20"/>
    <s v="RL"/>
    <n v="122"/>
    <n v="11923"/>
    <s v="Pave"/>
    <s v="NA"/>
    <x v="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x v="3"/>
    <s v="WD"/>
    <s v="Normal"/>
    <n v="239000"/>
    <x v="0"/>
    <s v="-"/>
    <s v="Post 2008"/>
    <x v="3"/>
  </r>
  <r>
    <x v="964"/>
    <n v="60"/>
    <s v="RL"/>
    <n v="80"/>
    <n v="11316"/>
    <s v="Pave"/>
    <s v="NA"/>
    <x v="0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x v="4"/>
    <s v="WD"/>
    <s v="Normal"/>
    <n v="214900"/>
    <x v="0"/>
    <s v="Remodeled"/>
    <s v="Post 2008"/>
    <x v="4"/>
  </r>
  <r>
    <x v="965"/>
    <n v="60"/>
    <s v="RL"/>
    <n v="65"/>
    <n v="10237"/>
    <s v="Pave"/>
    <s v="NA"/>
    <x v="0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2"/>
    <x v="1"/>
    <s v="New"/>
    <s v="Partial"/>
    <n v="178900"/>
    <x v="0"/>
    <s v="Remodeled"/>
    <s v="Pre 2008"/>
    <x v="1"/>
  </r>
  <r>
    <x v="966"/>
    <n v="50"/>
    <s v="RL"/>
    <n v="130"/>
    <n v="9600"/>
    <s v="Pave"/>
    <s v="NA"/>
    <x v="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1"/>
    <x v="3"/>
    <s v="WD"/>
    <s v="Normal"/>
    <n v="160000"/>
    <x v="1"/>
    <s v="Remodeled"/>
    <s v="Post 2008"/>
    <x v="3"/>
  </r>
  <r>
    <x v="967"/>
    <n v="20"/>
    <s v="RL"/>
    <s v="NA"/>
    <n v="7390"/>
    <s v="Pave"/>
    <s v="NA"/>
    <x v="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2"/>
    <x v="0"/>
    <s v="WD"/>
    <s v="Normal"/>
    <n v="135000"/>
    <x v="0"/>
    <s v="-"/>
    <s v="Post 2008"/>
    <x v="0"/>
  </r>
  <r>
    <x v="968"/>
    <n v="50"/>
    <s v="RM"/>
    <n v="50"/>
    <n v="5925"/>
    <s v="Pave"/>
    <s v="NA"/>
    <x v="0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x v="3"/>
    <s v="WD"/>
    <s v="Abnorml"/>
    <n v="37900"/>
    <x v="1"/>
    <s v="Remodeled"/>
    <s v="Post 2008"/>
    <x v="3"/>
  </r>
  <r>
    <x v="969"/>
    <n v="190"/>
    <s v="RL"/>
    <n v="75"/>
    <n v="10382"/>
    <s v="Pave"/>
    <s v="NA"/>
    <x v="0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0"/>
    <x v="2"/>
    <s v="ConLD"/>
    <s v="Normal"/>
    <n v="140000"/>
    <x v="0"/>
    <s v="-"/>
    <s v="Pre 2008"/>
    <x v="2"/>
  </r>
  <r>
    <x v="970"/>
    <n v="50"/>
    <s v="RL"/>
    <n v="60"/>
    <n v="10800"/>
    <s v="Pave"/>
    <s v="NA"/>
    <x v="0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3"/>
    <x v="2"/>
    <s v="WD"/>
    <s v="Abnorml"/>
    <n v="135000"/>
    <x v="0"/>
    <s v="Remodeled"/>
    <s v="Pre 2008"/>
    <x v="2"/>
  </r>
  <r>
    <x v="971"/>
    <n v="160"/>
    <s v="RL"/>
    <n v="36"/>
    <n v="226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2"/>
    <x v="3"/>
    <s v="WD"/>
    <s v="Normal"/>
    <n v="173000"/>
    <x v="0"/>
    <s v="Remodeled"/>
    <s v="Post 2008"/>
    <x v="3"/>
  </r>
  <r>
    <x v="972"/>
    <n v="120"/>
    <s v="RL"/>
    <n v="55"/>
    <n v="7892"/>
    <s v="Pave"/>
    <s v="NA"/>
    <x v="0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1"/>
    <x v="4"/>
    <s v="WD"/>
    <s v="Normal"/>
    <n v="99500"/>
    <x v="0"/>
    <s v="-"/>
    <s v="Post 2008"/>
    <x v="4"/>
  </r>
  <r>
    <x v="973"/>
    <n v="20"/>
    <s v="FV"/>
    <n v="95"/>
    <n v="11639"/>
    <s v="Pave"/>
    <s v="NA"/>
    <x v="0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x v="0"/>
    <s v="New"/>
    <s v="Partial"/>
    <n v="182000"/>
    <x v="0"/>
    <s v="Remodeled"/>
    <s v="Post 2008"/>
    <x v="0"/>
  </r>
  <r>
    <x v="974"/>
    <n v="70"/>
    <s v="RL"/>
    <n v="60"/>
    <n v="11414"/>
    <s v="Pave"/>
    <s v="NA"/>
    <x v="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3"/>
    <x v="3"/>
    <s v="WD"/>
    <s v="Normal"/>
    <n v="167500"/>
    <x v="1"/>
    <s v="Remodeled"/>
    <s v="Post 2008"/>
    <x v="3"/>
  </r>
  <r>
    <x v="975"/>
    <n v="160"/>
    <s v="FV"/>
    <s v="NA"/>
    <n v="2651"/>
    <s v="Pave"/>
    <s v="NA"/>
    <x v="0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1"/>
    <x v="2"/>
    <s v="WD"/>
    <s v="Normal"/>
    <n v="165000"/>
    <x v="0"/>
    <s v="-"/>
    <s v="Pre 2008"/>
    <x v="2"/>
  </r>
  <r>
    <x v="976"/>
    <n v="30"/>
    <s v="RL"/>
    <n v="51"/>
    <n v="5900"/>
    <s v="Pave"/>
    <s v="NA"/>
    <x v="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2"/>
    <s v="WD"/>
    <s v="Normal"/>
    <n v="85500"/>
    <x v="1"/>
    <s v="Remodeled"/>
    <s v="Pre 2008"/>
    <x v="2"/>
  </r>
  <r>
    <x v="977"/>
    <n v="120"/>
    <s v="FV"/>
    <n v="35"/>
    <n v="4274"/>
    <s v="Pave"/>
    <s v="Pave"/>
    <x v="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3"/>
    <x v="1"/>
    <s v="New"/>
    <s v="Partial"/>
    <n v="199900"/>
    <x v="0"/>
    <s v="Remodeled"/>
    <s v="Pre 2008"/>
    <x v="1"/>
  </r>
  <r>
    <x v="978"/>
    <n v="20"/>
    <s v="RL"/>
    <n v="68"/>
    <n v="9450"/>
    <s v="Pave"/>
    <s v="NA"/>
    <x v="0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x v="1"/>
    <s v="WD"/>
    <s v="Abnorml"/>
    <n v="110000"/>
    <x v="0"/>
    <s v="-"/>
    <s v="Pre 2008"/>
    <x v="1"/>
  </r>
  <r>
    <x v="979"/>
    <n v="20"/>
    <s v="RL"/>
    <n v="80"/>
    <n v="8816"/>
    <s v="Pave"/>
    <s v="NA"/>
    <x v="0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1"/>
    <x v="3"/>
    <s v="WD"/>
    <s v="Normal"/>
    <n v="139000"/>
    <x v="0"/>
    <s v="-"/>
    <s v="Post 2008"/>
    <x v="3"/>
  </r>
  <r>
    <x v="980"/>
    <n v="85"/>
    <s v="RL"/>
    <s v="NA"/>
    <n v="12122"/>
    <s v="Pave"/>
    <s v="NA"/>
    <x v="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2"/>
    <x v="0"/>
    <s v="WD"/>
    <s v="Normal"/>
    <n v="178400"/>
    <x v="0"/>
    <s v="Remodeled"/>
    <s v="Post 2008"/>
    <x v="0"/>
  </r>
  <r>
    <x v="981"/>
    <n v="60"/>
    <s v="RL"/>
    <n v="98"/>
    <n v="12203"/>
    <s v="Pave"/>
    <s v="NA"/>
    <x v="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2"/>
    <x v="3"/>
    <s v="WD"/>
    <s v="Normal"/>
    <n v="336000"/>
    <x v="0"/>
    <s v="Remodeled"/>
    <s v="Post 2008"/>
    <x v="3"/>
  </r>
  <r>
    <x v="982"/>
    <n v="20"/>
    <s v="RL"/>
    <n v="43"/>
    <n v="3182"/>
    <s v="Pave"/>
    <s v="NA"/>
    <x v="0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0"/>
    <x v="0"/>
    <s v="WD"/>
    <s v="Normal"/>
    <n v="159895"/>
    <x v="0"/>
    <s v="-"/>
    <s v="Post 2008"/>
    <x v="0"/>
  </r>
  <r>
    <x v="983"/>
    <n v="60"/>
    <s v="RL"/>
    <s v="NA"/>
    <n v="11250"/>
    <s v="Pave"/>
    <s v="NA"/>
    <x v="0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255900"/>
    <x v="0"/>
    <s v="-"/>
    <s v="Post 2008"/>
    <x v="0"/>
  </r>
  <r>
    <x v="984"/>
    <n v="90"/>
    <s v="RL"/>
    <n v="75"/>
    <n v="10125"/>
    <s v="Pave"/>
    <s v="NA"/>
    <x v="0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2"/>
    <x v="3"/>
    <s v="COD"/>
    <s v="Normal"/>
    <n v="126000"/>
    <x v="0"/>
    <s v="-"/>
    <s v="Post 2008"/>
    <x v="3"/>
  </r>
  <r>
    <x v="985"/>
    <n v="190"/>
    <s v="RL"/>
    <n v="68"/>
    <n v="10880"/>
    <s v="Pave"/>
    <s v="NA"/>
    <x v="0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2"/>
    <x v="0"/>
    <s v="ConLD"/>
    <s v="Normal"/>
    <n v="125000"/>
    <x v="0"/>
    <s v="-"/>
    <s v="Post 2008"/>
    <x v="0"/>
  </r>
  <r>
    <x v="986"/>
    <n v="50"/>
    <s v="RM"/>
    <n v="59"/>
    <n v="5310"/>
    <s v="Pave"/>
    <s v="NA"/>
    <x v="0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"/>
    <x v="2"/>
    <s v="WD"/>
    <s v="Normal"/>
    <n v="117000"/>
    <x v="1"/>
    <s v="Remodeled"/>
    <s v="Pre 2008"/>
    <x v="2"/>
  </r>
  <r>
    <x v="987"/>
    <n v="20"/>
    <s v="RL"/>
    <n v="83"/>
    <n v="10159"/>
    <s v="Pave"/>
    <s v="NA"/>
    <x v="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1"/>
    <x v="4"/>
    <s v="New"/>
    <s v="Partial"/>
    <n v="395192"/>
    <x v="0"/>
    <s v="Remodeled"/>
    <s v="Post 2008"/>
    <x v="4"/>
  </r>
  <r>
    <x v="988"/>
    <n v="60"/>
    <s v="RL"/>
    <s v="NA"/>
    <n v="12046"/>
    <s v="Pave"/>
    <s v="NA"/>
    <x v="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"/>
    <x v="1"/>
    <s v="WD"/>
    <s v="Normal"/>
    <n v="195000"/>
    <x v="0"/>
    <s v="-"/>
    <s v="Pre 2008"/>
    <x v="1"/>
  </r>
  <r>
    <x v="989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2"/>
    <x v="2"/>
    <s v="New"/>
    <s v="Partial"/>
    <n v="197000"/>
    <x v="0"/>
    <s v="-"/>
    <s v="Pre 2008"/>
    <x v="2"/>
  </r>
  <r>
    <x v="990"/>
    <n v="60"/>
    <s v="RL"/>
    <n v="82"/>
    <n v="9452"/>
    <s v="Pave"/>
    <s v="NA"/>
    <x v="0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"/>
    <x v="2"/>
    <s v="WD"/>
    <s v="Normal"/>
    <n v="348000"/>
    <x v="0"/>
    <s v="Remodeled"/>
    <s v="Pre 2008"/>
    <x v="2"/>
  </r>
  <r>
    <x v="991"/>
    <n v="70"/>
    <s v="RM"/>
    <n v="121"/>
    <n v="17671"/>
    <s v="Pave"/>
    <s v="Grvl"/>
    <x v="0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3"/>
    <x v="3"/>
    <s v="WD"/>
    <s v="Normal"/>
    <n v="168000"/>
    <x v="1"/>
    <s v="Remodeled"/>
    <s v="Post 2008"/>
    <x v="3"/>
  </r>
  <r>
    <x v="992"/>
    <n v="60"/>
    <s v="RL"/>
    <n v="80"/>
    <n v="9760"/>
    <s v="Pave"/>
    <s v="NA"/>
    <x v="0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2"/>
    <x v="1"/>
    <s v="WD"/>
    <s v="Normal"/>
    <n v="187000"/>
    <x v="0"/>
    <s v="Remodeled"/>
    <s v="Pre 2008"/>
    <x v="1"/>
  </r>
  <r>
    <x v="993"/>
    <n v="60"/>
    <s v="RL"/>
    <n v="68"/>
    <n v="8846"/>
    <s v="Pave"/>
    <s v="NA"/>
    <x v="0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2"/>
    <x v="2"/>
    <s v="New"/>
    <s v="Partial"/>
    <n v="173900"/>
    <x v="0"/>
    <s v="Remodeled"/>
    <s v="Pre 2008"/>
    <x v="2"/>
  </r>
  <r>
    <x v="994"/>
    <n v="20"/>
    <s v="RL"/>
    <n v="96"/>
    <n v="12456"/>
    <s v="Pave"/>
    <s v="NA"/>
    <x v="0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2"/>
    <x v="3"/>
    <s v="WD"/>
    <s v="Normal"/>
    <n v="337500"/>
    <x v="0"/>
    <s v="Remodeled"/>
    <s v="Post 2008"/>
    <x v="3"/>
  </r>
  <r>
    <x v="995"/>
    <n v="50"/>
    <s v="RL"/>
    <n v="51"/>
    <n v="4712"/>
    <s v="Pave"/>
    <s v="NA"/>
    <x v="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2"/>
    <x v="2"/>
    <s v="WD"/>
    <s v="Abnorml"/>
    <n v="121600"/>
    <x v="0"/>
    <s v="Remodeled"/>
    <s v="Pre 2008"/>
    <x v="2"/>
  </r>
  <r>
    <x v="996"/>
    <n v="20"/>
    <s v="RL"/>
    <s v="NA"/>
    <n v="10659"/>
    <s v="Pave"/>
    <s v="NA"/>
    <x v="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0"/>
    <x v="2"/>
    <s v="COD"/>
    <s v="Normal"/>
    <n v="136500"/>
    <x v="0"/>
    <s v="-"/>
    <s v="Pre 2008"/>
    <x v="2"/>
  </r>
  <r>
    <x v="997"/>
    <n v="20"/>
    <s v="RL"/>
    <s v="NA"/>
    <n v="11717"/>
    <s v="Pave"/>
    <s v="NA"/>
    <x v="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x v="3"/>
    <s v="WD"/>
    <s v="Normal"/>
    <n v="185000"/>
    <x v="0"/>
    <s v="-"/>
    <s v="Post 2008"/>
    <x v="3"/>
  </r>
  <r>
    <x v="998"/>
    <n v="30"/>
    <s v="RM"/>
    <n v="60"/>
    <n v="9786"/>
    <s v="Pave"/>
    <s v="NA"/>
    <x v="0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x v="2"/>
    <s v="WD"/>
    <s v="Normal"/>
    <n v="91000"/>
    <x v="1"/>
    <s v="Remodeled"/>
    <s v="Pre 2008"/>
    <x v="2"/>
  </r>
  <r>
    <x v="999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x v="4"/>
    <s v="WD"/>
    <s v="Normal"/>
    <n v="206000"/>
    <x v="0"/>
    <s v="-"/>
    <s v="Post 2008"/>
    <x v="4"/>
  </r>
  <r>
    <x v="1000"/>
    <n v="20"/>
    <s v="RL"/>
    <n v="74"/>
    <n v="10206"/>
    <s v="Pave"/>
    <s v="NA"/>
    <x v="0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2"/>
    <x v="3"/>
    <s v="WD"/>
    <s v="Normal"/>
    <n v="82000"/>
    <x v="0"/>
    <s v="-"/>
    <s v="Post 2008"/>
    <x v="3"/>
  </r>
  <r>
    <x v="1001"/>
    <n v="30"/>
    <s v="RL"/>
    <n v="60"/>
    <n v="5400"/>
    <s v="Pave"/>
    <s v="NA"/>
    <x v="0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0"/>
    <x v="1"/>
    <s v="WD"/>
    <s v="Abnorml"/>
    <n v="86000"/>
    <x v="1"/>
    <s v="Remodeled"/>
    <s v="Pre 2008"/>
    <x v="1"/>
  </r>
  <r>
    <x v="1002"/>
    <n v="20"/>
    <s v="RL"/>
    <n v="75"/>
    <n v="11957"/>
    <s v="Pave"/>
    <s v="NA"/>
    <x v="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2"/>
    <x v="0"/>
    <s v="WD"/>
    <s v="Normal"/>
    <n v="232000"/>
    <x v="0"/>
    <s v="-"/>
    <s v="Post 2008"/>
    <x v="0"/>
  </r>
  <r>
    <x v="1003"/>
    <n v="90"/>
    <s v="RL"/>
    <s v="NA"/>
    <n v="11500"/>
    <s v="Pave"/>
    <s v="NA"/>
    <x v="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"/>
    <x v="1"/>
    <s v="WD"/>
    <s v="Normal"/>
    <n v="136905"/>
    <x v="0"/>
    <s v="-"/>
    <s v="Pre 2008"/>
    <x v="1"/>
  </r>
  <r>
    <x v="1004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x v="3"/>
    <s v="WD"/>
    <s v="Normal"/>
    <n v="181000"/>
    <x v="0"/>
    <s v="Remodeled"/>
    <s v="Post 2008"/>
    <x v="3"/>
  </r>
  <r>
    <x v="1005"/>
    <n v="80"/>
    <s v="RL"/>
    <n v="65"/>
    <n v="8385"/>
    <s v="Pave"/>
    <s v="NA"/>
    <x v="0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3"/>
    <x v="0"/>
    <s v="WD"/>
    <s v="Normal"/>
    <n v="149900"/>
    <x v="0"/>
    <s v="-"/>
    <s v="Post 2008"/>
    <x v="0"/>
  </r>
  <r>
    <x v="1006"/>
    <n v="20"/>
    <s v="RL"/>
    <s v="NA"/>
    <n v="12155"/>
    <s v="Pave"/>
    <s v="NA"/>
    <x v="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0"/>
    <x v="1"/>
    <s v="WD"/>
    <s v="Normal"/>
    <n v="163500"/>
    <x v="0"/>
    <s v="-"/>
    <s v="Pre 2008"/>
    <x v="1"/>
  </r>
  <r>
    <x v="1007"/>
    <n v="160"/>
    <s v="RM"/>
    <n v="21"/>
    <n v="2217"/>
    <s v="Pave"/>
    <s v="NA"/>
    <x v="0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2"/>
    <x v="3"/>
    <s v="WD"/>
    <s v="Normal"/>
    <n v="88000"/>
    <x v="0"/>
    <s v="-"/>
    <s v="Post 2008"/>
    <x v="3"/>
  </r>
  <r>
    <x v="1008"/>
    <n v="20"/>
    <s v="RL"/>
    <n v="43"/>
    <n v="12118"/>
    <s v="Pave"/>
    <s v="NA"/>
    <x v="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1"/>
    <x v="3"/>
    <s v="WD"/>
    <s v="Normal"/>
    <n v="240000"/>
    <x v="0"/>
    <s v="Remodeled"/>
    <s v="Post 2008"/>
    <x v="3"/>
  </r>
  <r>
    <x v="1009"/>
    <n v="50"/>
    <s v="RL"/>
    <n v="60"/>
    <n v="6000"/>
    <s v="Pave"/>
    <s v="NA"/>
    <x v="0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"/>
    <x v="2"/>
    <s v="WD"/>
    <s v="Normal"/>
    <n v="102000"/>
    <x v="1"/>
    <s v="Remodeled"/>
    <s v="Pre 2008"/>
    <x v="2"/>
  </r>
  <r>
    <x v="1010"/>
    <n v="50"/>
    <s v="RL"/>
    <n v="115"/>
    <n v="21286"/>
    <s v="Pave"/>
    <s v="NA"/>
    <x v="0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2"/>
    <x v="0"/>
    <s v="WD"/>
    <s v="Normal"/>
    <n v="135000"/>
    <x v="0"/>
    <s v="Remodeled"/>
    <s v="Post 2008"/>
    <x v="0"/>
  </r>
  <r>
    <x v="1011"/>
    <n v="90"/>
    <s v="RL"/>
    <n v="75"/>
    <n v="9825"/>
    <s v="Pave"/>
    <s v="NA"/>
    <x v="0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x v="4"/>
    <s v="WD"/>
    <s v="Normal"/>
    <n v="100000"/>
    <x v="0"/>
    <s v="-"/>
    <s v="Post 2008"/>
    <x v="4"/>
  </r>
  <r>
    <x v="1012"/>
    <n v="70"/>
    <s v="RL"/>
    <n v="55"/>
    <n v="10592"/>
    <s v="Pave"/>
    <s v="NA"/>
    <x v="0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2"/>
    <x v="1"/>
    <s v="WD"/>
    <s v="Normal"/>
    <n v="165000"/>
    <x v="1"/>
    <s v="Remodeled"/>
    <s v="Pre 2008"/>
    <x v="1"/>
  </r>
  <r>
    <x v="1013"/>
    <n v="30"/>
    <s v="RM"/>
    <n v="60"/>
    <n v="7200"/>
    <s v="Pave"/>
    <s v="NA"/>
    <x v="0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1"/>
    <x v="3"/>
    <s v="WD"/>
    <s v="Normal"/>
    <n v="85000"/>
    <x v="1"/>
    <s v="Remodeled"/>
    <s v="Post 2008"/>
    <x v="3"/>
  </r>
  <r>
    <x v="1014"/>
    <n v="20"/>
    <s v="RL"/>
    <n v="60"/>
    <n v="11664"/>
    <s v="Pave"/>
    <s v="NA"/>
    <x v="0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3"/>
    <x v="1"/>
    <s v="WD"/>
    <s v="Normal"/>
    <n v="119200"/>
    <x v="0"/>
    <s v="Remodeled"/>
    <s v="Pre 2008"/>
    <x v="1"/>
  </r>
  <r>
    <x v="1015"/>
    <n v="60"/>
    <s v="RL"/>
    <n v="70"/>
    <n v="8400"/>
    <s v="Pave"/>
    <s v="NA"/>
    <x v="0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3"/>
    <x v="3"/>
    <s v="WD"/>
    <s v="Normal"/>
    <n v="227000"/>
    <x v="0"/>
    <s v="-"/>
    <s v="Post 2008"/>
    <x v="3"/>
  </r>
  <r>
    <x v="1016"/>
    <n v="20"/>
    <s v="RL"/>
    <n v="73"/>
    <n v="11883"/>
    <s v="Pave"/>
    <s v="NA"/>
    <x v="0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1"/>
    <x v="3"/>
    <s v="WD"/>
    <s v="Normal"/>
    <n v="203000"/>
    <x v="0"/>
    <s v="-"/>
    <s v="Post 2008"/>
    <x v="3"/>
  </r>
  <r>
    <x v="1017"/>
    <n v="120"/>
    <s v="RL"/>
    <s v="NA"/>
    <n v="5814"/>
    <s v="Pave"/>
    <s v="NA"/>
    <x v="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2"/>
    <x v="3"/>
    <s v="COD"/>
    <s v="Abnorml"/>
    <n v="187500"/>
    <x v="0"/>
    <s v="-"/>
    <s v="Post 2008"/>
    <x v="3"/>
  </r>
  <r>
    <x v="1018"/>
    <n v="80"/>
    <s v="RL"/>
    <s v="NA"/>
    <n v="10784"/>
    <s v="Pave"/>
    <s v="NA"/>
    <x v="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x v="1"/>
    <s v="WD"/>
    <s v="Normal"/>
    <n v="160000"/>
    <x v="0"/>
    <s v="Remodeled"/>
    <s v="Pre 2008"/>
    <x v="1"/>
  </r>
  <r>
    <x v="1019"/>
    <n v="120"/>
    <s v="RL"/>
    <n v="43"/>
    <n v="3013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1"/>
    <x v="2"/>
    <s v="WD"/>
    <s v="Normal"/>
    <n v="213490"/>
    <x v="0"/>
    <s v="-"/>
    <s v="Pre 2008"/>
    <x v="2"/>
  </r>
  <r>
    <x v="1020"/>
    <n v="20"/>
    <s v="RL"/>
    <n v="60"/>
    <n v="7024"/>
    <s v="Pave"/>
    <s v="NA"/>
    <x v="0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1"/>
    <x v="0"/>
    <s v="WD"/>
    <s v="Normal"/>
    <n v="176000"/>
    <x v="0"/>
    <s v="-"/>
    <s v="Post 2008"/>
    <x v="0"/>
  </r>
  <r>
    <x v="1021"/>
    <n v="20"/>
    <s v="RL"/>
    <n v="64"/>
    <n v="7406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2"/>
    <x v="2"/>
    <s v="New"/>
    <s v="Partial"/>
    <n v="194000"/>
    <x v="0"/>
    <s v="-"/>
    <s v="Pre 2008"/>
    <x v="2"/>
  </r>
  <r>
    <x v="1022"/>
    <n v="50"/>
    <s v="RM"/>
    <n v="52"/>
    <n v="9439"/>
    <s v="Pave"/>
    <s v="NA"/>
    <x v="0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0"/>
    <x v="1"/>
    <s v="WD"/>
    <s v="Normal"/>
    <n v="87000"/>
    <x v="1"/>
    <s v="Remodeled"/>
    <s v="Pre 2008"/>
    <x v="1"/>
  </r>
  <r>
    <x v="1023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x v="0"/>
    <s v="WD"/>
    <s v="Normal"/>
    <n v="191000"/>
    <x v="0"/>
    <s v="Remodeled"/>
    <s v="Post 2008"/>
    <x v="0"/>
  </r>
  <r>
    <x v="1024"/>
    <n v="20"/>
    <s v="RL"/>
    <s v="NA"/>
    <n v="15498"/>
    <s v="Pave"/>
    <s v="NA"/>
    <x v="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x v="0"/>
    <s v="COD"/>
    <s v="Abnorml"/>
    <n v="287000"/>
    <x v="0"/>
    <s v="-"/>
    <s v="Post 2008"/>
    <x v="0"/>
  </r>
  <r>
    <x v="1025"/>
    <n v="20"/>
    <s v="RL"/>
    <n v="70"/>
    <n v="7700"/>
    <s v="Pave"/>
    <s v="NA"/>
    <x v="0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0"/>
    <x v="1"/>
    <s v="WD"/>
    <s v="Normal"/>
    <n v="112500"/>
    <x v="0"/>
    <s v="-"/>
    <s v="Pre 2008"/>
    <x v="1"/>
  </r>
  <r>
    <x v="1026"/>
    <n v="20"/>
    <s v="RL"/>
    <n v="73"/>
    <n v="9300"/>
    <s v="Pave"/>
    <s v="NA"/>
    <x v="0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1"/>
    <x v="4"/>
    <s v="WD"/>
    <s v="Normal"/>
    <n v="167500"/>
    <x v="0"/>
    <s v="-"/>
    <s v="Post 2008"/>
    <x v="4"/>
  </r>
  <r>
    <x v="1027"/>
    <n v="20"/>
    <s v="RL"/>
    <n v="71"/>
    <n v="9520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1"/>
    <x v="0"/>
    <s v="New"/>
    <s v="Partial"/>
    <n v="293077"/>
    <x v="0"/>
    <s v="Remodeled"/>
    <s v="Post 2008"/>
    <x v="0"/>
  </r>
  <r>
    <x v="1028"/>
    <n v="50"/>
    <s v="RL"/>
    <n v="79"/>
    <n v="9492"/>
    <s v="Pave"/>
    <s v="NA"/>
    <x v="0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x v="1"/>
    <s v="WD"/>
    <s v="Normal"/>
    <n v="105000"/>
    <x v="1"/>
    <s v="Remodeled"/>
    <s v="Pre 2008"/>
    <x v="1"/>
  </r>
  <r>
    <x v="1029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x v="2"/>
    <s v="WD"/>
    <s v="Normal"/>
    <n v="118000"/>
    <x v="0"/>
    <s v="-"/>
    <s v="Pre 2008"/>
    <x v="2"/>
  </r>
  <r>
    <x v="1030"/>
    <n v="190"/>
    <s v="RH"/>
    <s v="NA"/>
    <n v="7082"/>
    <s v="Pave"/>
    <s v="NA"/>
    <x v="0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2"/>
    <x v="2"/>
    <s v="WD"/>
    <s v="Normal"/>
    <n v="160000"/>
    <x v="1"/>
    <s v="Remodeled"/>
    <s v="Pre 2008"/>
    <x v="2"/>
  </r>
  <r>
    <x v="1031"/>
    <n v="75"/>
    <s v="RL"/>
    <n v="102"/>
    <n v="15863"/>
    <s v="Pave"/>
    <s v="NA"/>
    <x v="0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2"/>
    <x v="3"/>
    <s v="WD"/>
    <s v="Normal"/>
    <n v="197000"/>
    <x v="1"/>
    <s v="Remodeled"/>
    <s v="Post 2008"/>
    <x v="3"/>
  </r>
  <r>
    <x v="1032"/>
    <n v="60"/>
    <s v="RL"/>
    <s v="NA"/>
    <n v="14541"/>
    <s v="Pave"/>
    <s v="NA"/>
    <x v="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3"/>
    <x v="2"/>
    <s v="WD"/>
    <s v="Abnorml"/>
    <n v="310000"/>
    <x v="0"/>
    <s v="-"/>
    <s v="Pre 2008"/>
    <x v="2"/>
  </r>
  <r>
    <x v="1033"/>
    <n v="20"/>
    <s v="RL"/>
    <s v="NA"/>
    <n v="8125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x v="2"/>
    <s v="WD"/>
    <s v="Normal"/>
    <n v="230000"/>
    <x v="0"/>
    <s v="-"/>
    <s v="Pre 2008"/>
    <x v="2"/>
  </r>
  <r>
    <x v="1034"/>
    <n v="30"/>
    <s v="RL"/>
    <n v="50"/>
    <n v="6305"/>
    <s v="Pave"/>
    <s v="NA"/>
    <x v="0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"/>
    <x v="1"/>
    <s v="WD"/>
    <s v="Normal"/>
    <n v="119750"/>
    <x v="1"/>
    <s v="Remodeled"/>
    <s v="Pre 2008"/>
    <x v="1"/>
  </r>
  <r>
    <x v="1035"/>
    <n v="20"/>
    <s v="RL"/>
    <s v="NA"/>
    <n v="11500"/>
    <s v="Pave"/>
    <s v="NA"/>
    <x v="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0"/>
    <x v="3"/>
    <s v="WD"/>
    <s v="Normal"/>
    <n v="84000"/>
    <x v="0"/>
    <s v="-"/>
    <s v="Post 2008"/>
    <x v="3"/>
  </r>
  <r>
    <x v="1036"/>
    <n v="20"/>
    <s v="RL"/>
    <n v="89"/>
    <n v="12898"/>
    <s v="Pave"/>
    <s v="NA"/>
    <x v="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x v="3"/>
    <s v="WD"/>
    <s v="Normal"/>
    <n v="315500"/>
    <x v="0"/>
    <s v="Remodeled"/>
    <s v="Post 2008"/>
    <x v="3"/>
  </r>
  <r>
    <x v="1037"/>
    <n v="60"/>
    <s v="RL"/>
    <s v="NA"/>
    <n v="9240"/>
    <s v="Pave"/>
    <s v="NA"/>
    <x v="0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x v="0"/>
    <s v="WD"/>
    <s v="Normal"/>
    <n v="287000"/>
    <x v="0"/>
    <s v="Remodeled"/>
    <s v="Post 2008"/>
    <x v="0"/>
  </r>
  <r>
    <x v="1038"/>
    <n v="160"/>
    <s v="RM"/>
    <n v="21"/>
    <n v="1533"/>
    <s v="Pave"/>
    <s v="NA"/>
    <x v="0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x v="3"/>
    <s v="WD"/>
    <s v="Normal"/>
    <n v="97000"/>
    <x v="0"/>
    <s v="Remodeled"/>
    <s v="Post 2008"/>
    <x v="3"/>
  </r>
  <r>
    <x v="1039"/>
    <n v="180"/>
    <s v="RM"/>
    <n v="21"/>
    <n v="1477"/>
    <s v="Pave"/>
    <s v="NA"/>
    <x v="0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1"/>
    <x v="3"/>
    <s v="WD"/>
    <s v="Normal"/>
    <n v="80000"/>
    <x v="0"/>
    <s v="-"/>
    <s v="Post 2008"/>
    <x v="3"/>
  </r>
  <r>
    <x v="1040"/>
    <n v="20"/>
    <s v="RL"/>
    <n v="88"/>
    <n v="13125"/>
    <s v="Pave"/>
    <s v="NA"/>
    <x v="0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0"/>
    <x v="2"/>
    <s v="WD"/>
    <s v="Normal"/>
    <n v="155000"/>
    <x v="0"/>
    <s v="Remodeled"/>
    <s v="Pre 2008"/>
    <x v="2"/>
  </r>
  <r>
    <x v="1041"/>
    <n v="60"/>
    <s v="RL"/>
    <s v="NA"/>
    <n v="9130"/>
    <s v="Pave"/>
    <s v="NA"/>
    <x v="0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2"/>
    <x v="0"/>
    <s v="WD"/>
    <s v="Normal"/>
    <n v="173000"/>
    <x v="0"/>
    <s v="Remodeled"/>
    <s v="Post 2008"/>
    <x v="0"/>
  </r>
  <r>
    <x v="1042"/>
    <n v="120"/>
    <s v="RL"/>
    <n v="34"/>
    <n v="5381"/>
    <s v="Pave"/>
    <s v="NA"/>
    <x v="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2"/>
    <x v="3"/>
    <s v="WD"/>
    <s v="Normal"/>
    <n v="196000"/>
    <x v="0"/>
    <s v="-"/>
    <s v="Post 2008"/>
    <x v="3"/>
  </r>
  <r>
    <x v="1043"/>
    <n v="60"/>
    <s v="RL"/>
    <n v="86"/>
    <n v="11839"/>
    <s v="Pave"/>
    <s v="NA"/>
    <x v="0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x v="0"/>
    <s v="WD"/>
    <s v="Normal"/>
    <n v="262280"/>
    <x v="0"/>
    <s v="-"/>
    <s v="Post 2008"/>
    <x v="0"/>
  </r>
  <r>
    <x v="1044"/>
    <n v="20"/>
    <s v="RL"/>
    <n v="80"/>
    <n v="9600"/>
    <s v="Pave"/>
    <s v="NA"/>
    <x v="0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2"/>
    <x v="3"/>
    <s v="WD"/>
    <s v="Normal"/>
    <n v="278000"/>
    <x v="0"/>
    <s v="-"/>
    <s v="Post 2008"/>
    <x v="3"/>
  </r>
  <r>
    <x v="1045"/>
    <n v="20"/>
    <s v="RL"/>
    <s v="NA"/>
    <n v="13680"/>
    <s v="Pave"/>
    <s v="NA"/>
    <x v="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139600"/>
    <x v="0"/>
    <s v="-"/>
    <s v="Post 2008"/>
    <x v="3"/>
  </r>
  <r>
    <x v="1046"/>
    <n v="60"/>
    <s v="RL"/>
    <n v="85"/>
    <n v="16056"/>
    <s v="Pave"/>
    <s v="NA"/>
    <x v="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2"/>
    <x v="2"/>
    <s v="New"/>
    <s v="Partial"/>
    <n v="556581"/>
    <x v="0"/>
    <s v="Remodeled"/>
    <s v="Pre 2008"/>
    <x v="2"/>
  </r>
  <r>
    <x v="1047"/>
    <n v="20"/>
    <s v="RL"/>
    <n v="57"/>
    <n v="9245"/>
    <s v="Pave"/>
    <s v="NA"/>
    <x v="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x v="0"/>
    <s v="WD"/>
    <s v="Normal"/>
    <n v="145000"/>
    <x v="0"/>
    <s v="Remodeled"/>
    <s v="Post 2008"/>
    <x v="0"/>
  </r>
  <r>
    <x v="1048"/>
    <n v="20"/>
    <s v="RL"/>
    <n v="100"/>
    <n v="21750"/>
    <s v="Pave"/>
    <s v="NA"/>
    <x v="0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3"/>
    <x v="3"/>
    <s v="WD"/>
    <s v="Normal"/>
    <n v="115000"/>
    <x v="0"/>
    <s v="Remodeled"/>
    <s v="Post 2008"/>
    <x v="3"/>
  </r>
  <r>
    <x v="1049"/>
    <n v="20"/>
    <s v="RL"/>
    <n v="60"/>
    <n v="11100"/>
    <s v="Pave"/>
    <s v="NA"/>
    <x v="0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1"/>
    <x v="4"/>
    <s v="WD"/>
    <s v="Abnorml"/>
    <n v="84900"/>
    <x v="0"/>
    <s v="Remodeled"/>
    <s v="Post 2008"/>
    <x v="4"/>
  </r>
  <r>
    <x v="1050"/>
    <n v="20"/>
    <s v="RL"/>
    <n v="73"/>
    <n v="8993"/>
    <s v="Pave"/>
    <s v="NA"/>
    <x v="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2"/>
    <x v="1"/>
    <s v="New"/>
    <s v="Partial"/>
    <n v="176485"/>
    <x v="0"/>
    <s v="-"/>
    <s v="Pre 2008"/>
    <x v="1"/>
  </r>
  <r>
    <x v="1051"/>
    <n v="20"/>
    <s v="RL"/>
    <n v="103"/>
    <n v="11175"/>
    <s v="Pave"/>
    <s v="NA"/>
    <x v="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3"/>
    <x v="1"/>
    <s v="New"/>
    <s v="Partial"/>
    <n v="200141"/>
    <x v="0"/>
    <s v="-"/>
    <s v="Pre 2008"/>
    <x v="1"/>
  </r>
  <r>
    <x v="1052"/>
    <n v="60"/>
    <s v="RL"/>
    <n v="100"/>
    <n v="9500"/>
    <s v="Pave"/>
    <s v="NA"/>
    <x v="0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"/>
    <x v="1"/>
    <s v="WD"/>
    <s v="Normal"/>
    <n v="165000"/>
    <x v="0"/>
    <s v="Remodeled"/>
    <s v="Pre 2008"/>
    <x v="1"/>
  </r>
  <r>
    <x v="1053"/>
    <n v="20"/>
    <s v="RL"/>
    <n v="68"/>
    <n v="8562"/>
    <s v="Pave"/>
    <s v="NA"/>
    <x v="0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x v="4"/>
    <s v="WD"/>
    <s v="Normal"/>
    <n v="144500"/>
    <x v="0"/>
    <s v="Remodeled"/>
    <s v="Post 2008"/>
    <x v="4"/>
  </r>
  <r>
    <x v="1054"/>
    <n v="60"/>
    <s v="RL"/>
    <n v="90"/>
    <n v="11367"/>
    <s v="Pave"/>
    <s v="NA"/>
    <x v="0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3"/>
    <x v="2"/>
    <s v="WD"/>
    <s v="Normal"/>
    <n v="255000"/>
    <x v="0"/>
    <s v="-"/>
    <s v="Pre 2008"/>
    <x v="2"/>
  </r>
  <r>
    <x v="1055"/>
    <n v="20"/>
    <s v="RL"/>
    <n v="104"/>
    <n v="11361"/>
    <s v="Pave"/>
    <s v="NA"/>
    <x v="0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x v="0"/>
    <s v="COD"/>
    <s v="Abnorml"/>
    <n v="180000"/>
    <x v="0"/>
    <s v="-"/>
    <s v="Post 2008"/>
    <x v="0"/>
  </r>
  <r>
    <x v="1056"/>
    <n v="120"/>
    <s v="RL"/>
    <n v="43"/>
    <n v="7052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"/>
    <x v="2"/>
    <s v="WD"/>
    <s v="Normal"/>
    <n v="185850"/>
    <x v="0"/>
    <s v="-"/>
    <s v="Pre 2008"/>
    <x v="2"/>
  </r>
  <r>
    <x v="1057"/>
    <n v="60"/>
    <s v="RL"/>
    <s v="NA"/>
    <n v="29959"/>
    <s v="Pave"/>
    <s v="NA"/>
    <x v="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0"/>
    <x v="3"/>
    <s v="WD"/>
    <s v="Normal"/>
    <n v="248000"/>
    <x v="0"/>
    <s v="-"/>
    <s v="Post 2008"/>
    <x v="3"/>
  </r>
  <r>
    <x v="1058"/>
    <n v="60"/>
    <s v="RL"/>
    <n v="96"/>
    <n v="11308"/>
    <s v="Pave"/>
    <s v="NA"/>
    <x v="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2"/>
    <x v="3"/>
    <s v="WD"/>
    <s v="Normal"/>
    <n v="335000"/>
    <x v="0"/>
    <s v="-"/>
    <s v="Post 2008"/>
    <x v="3"/>
  </r>
  <r>
    <x v="1059"/>
    <n v="50"/>
    <s v="RL"/>
    <s v="NA"/>
    <n v="11275"/>
    <s v="Pave"/>
    <s v="NA"/>
    <x v="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0"/>
    <x v="1"/>
    <s v="WD"/>
    <s v="Normal"/>
    <n v="220000"/>
    <x v="1"/>
    <s v="Remodeled"/>
    <s v="Pre 2008"/>
    <x v="1"/>
  </r>
  <r>
    <x v="1060"/>
    <n v="120"/>
    <s v="RL"/>
    <n v="41"/>
    <n v="4920"/>
    <s v="Pave"/>
    <s v="NA"/>
    <x v="0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1"/>
    <x v="4"/>
    <s v="WD"/>
    <s v="Normal"/>
    <n v="213500"/>
    <x v="0"/>
    <s v="-"/>
    <s v="Post 2008"/>
    <x v="4"/>
  </r>
  <r>
    <x v="1061"/>
    <n v="30"/>
    <s v="C (all)"/>
    <n v="120"/>
    <n v="18000"/>
    <s v="Grvl"/>
    <s v="NA"/>
    <x v="0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2"/>
    <x v="0"/>
    <s v="ConLD"/>
    <s v="Normal"/>
    <n v="81000"/>
    <x v="1"/>
    <s v="Remodeled"/>
    <s v="Post 2008"/>
    <x v="0"/>
  </r>
  <r>
    <x v="1062"/>
    <n v="190"/>
    <s v="RM"/>
    <n v="85"/>
    <n v="13600"/>
    <s v="Pave"/>
    <s v="Grvl"/>
    <x v="0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x v="1"/>
    <s v="WD"/>
    <s v="Normal"/>
    <n v="90000"/>
    <x v="1"/>
    <s v="Remodeled"/>
    <s v="Pre 2008"/>
    <x v="1"/>
  </r>
  <r>
    <x v="1063"/>
    <n v="30"/>
    <s v="RM"/>
    <n v="50"/>
    <n v="6000"/>
    <s v="Pave"/>
    <s v="NA"/>
    <x v="0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2"/>
    <x v="2"/>
    <s v="WD"/>
    <s v="Normal"/>
    <n v="110500"/>
    <x v="1"/>
    <s v="Remodeled"/>
    <s v="Pre 2008"/>
    <x v="2"/>
  </r>
  <r>
    <x v="1064"/>
    <n v="20"/>
    <s v="RL"/>
    <s v="NA"/>
    <n v="11000"/>
    <s v="Pave"/>
    <s v="NA"/>
    <x v="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3"/>
    <x v="3"/>
    <s v="WD"/>
    <s v="Normal"/>
    <n v="154000"/>
    <x v="0"/>
    <s v="-"/>
    <s v="Post 2008"/>
    <x v="3"/>
  </r>
  <r>
    <x v="1065"/>
    <n v="60"/>
    <s v="RL"/>
    <n v="80"/>
    <n v="14000"/>
    <s v="Pave"/>
    <s v="NA"/>
    <x v="0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1"/>
    <x v="4"/>
    <s v="WD"/>
    <s v="Normal"/>
    <n v="328000"/>
    <x v="0"/>
    <s v="Remodeled"/>
    <s v="Post 2008"/>
    <x v="4"/>
  </r>
  <r>
    <x v="1066"/>
    <n v="60"/>
    <s v="RL"/>
    <n v="59"/>
    <n v="7837"/>
    <s v="Pave"/>
    <s v="NA"/>
    <x v="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x v="3"/>
    <s v="WD"/>
    <s v="Normal"/>
    <n v="178000"/>
    <x v="0"/>
    <s v="Remodeled"/>
    <s v="Post 2008"/>
    <x v="3"/>
  </r>
  <r>
    <x v="1067"/>
    <n v="60"/>
    <s v="RL"/>
    <n v="80"/>
    <n v="9760"/>
    <s v="Pave"/>
    <s v="NA"/>
    <x v="0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1"/>
    <x v="0"/>
    <s v="WD"/>
    <s v="Normal"/>
    <n v="167900"/>
    <x v="0"/>
    <s v="-"/>
    <s v="Post 2008"/>
    <x v="0"/>
  </r>
  <r>
    <x v="1068"/>
    <n v="160"/>
    <s v="RM"/>
    <n v="42"/>
    <n v="3964"/>
    <s v="Pave"/>
    <s v="NA"/>
    <x v="0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"/>
    <x v="2"/>
    <s v="WD"/>
    <s v="Normal"/>
    <n v="151400"/>
    <x v="0"/>
    <s v="-"/>
    <s v="Pre 2008"/>
    <x v="2"/>
  </r>
  <r>
    <x v="1069"/>
    <n v="45"/>
    <s v="RL"/>
    <n v="60"/>
    <n v="9600"/>
    <s v="Pave"/>
    <s v="NA"/>
    <x v="0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x v="1"/>
    <s v="WD"/>
    <s v="Normal"/>
    <n v="135000"/>
    <x v="0"/>
    <s v="Remodeled"/>
    <s v="Pre 2008"/>
    <x v="1"/>
  </r>
  <r>
    <x v="1070"/>
    <n v="20"/>
    <s v="RL"/>
    <n v="72"/>
    <n v="10152"/>
    <s v="Pave"/>
    <s v="NA"/>
    <x v="0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"/>
    <x v="1"/>
    <s v="WD"/>
    <s v="Normal"/>
    <n v="135000"/>
    <x v="0"/>
    <s v="-"/>
    <s v="Pre 2008"/>
    <x v="1"/>
  </r>
  <r>
    <x v="1071"/>
    <n v="60"/>
    <s v="RL"/>
    <n v="78"/>
    <n v="11700"/>
    <s v="Pave"/>
    <s v="NA"/>
    <x v="0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x v="3"/>
    <s v="WD"/>
    <s v="Normal"/>
    <n v="154000"/>
    <x v="0"/>
    <s v="-"/>
    <s v="Post 2008"/>
    <x v="3"/>
  </r>
  <r>
    <x v="1072"/>
    <n v="50"/>
    <s v="RL"/>
    <n v="50"/>
    <n v="7585"/>
    <s v="Pave"/>
    <s v="NA"/>
    <x v="0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2"/>
    <x v="2"/>
    <s v="WD"/>
    <s v="Normal"/>
    <n v="91500"/>
    <x v="0"/>
    <s v="Remodeled"/>
    <s v="Pre 2008"/>
    <x v="2"/>
  </r>
  <r>
    <x v="1073"/>
    <n v="60"/>
    <s v="RL"/>
    <n v="75"/>
    <n v="7950"/>
    <s v="Pave"/>
    <s v="NA"/>
    <x v="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2"/>
    <x v="3"/>
    <s v="WD"/>
    <s v="Normal"/>
    <n v="159500"/>
    <x v="0"/>
    <s v="-"/>
    <s v="Post 2008"/>
    <x v="3"/>
  </r>
  <r>
    <x v="1074"/>
    <n v="20"/>
    <s v="RL"/>
    <n v="74"/>
    <n v="8556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x v="1"/>
    <s v="WD"/>
    <s v="Normal"/>
    <n v="194000"/>
    <x v="0"/>
    <s v="-"/>
    <s v="Pre 2008"/>
    <x v="1"/>
  </r>
  <r>
    <x v="1075"/>
    <n v="70"/>
    <s v="RL"/>
    <n v="75"/>
    <n v="13125"/>
    <s v="Pave"/>
    <s v="NA"/>
    <x v="0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2"/>
    <x v="1"/>
    <s v="CWD"/>
    <s v="Normal"/>
    <n v="219500"/>
    <x v="1"/>
    <s v="Remodeled"/>
    <s v="Pre 2008"/>
    <x v="1"/>
  </r>
  <r>
    <x v="1076"/>
    <n v="50"/>
    <s v="RL"/>
    <n v="60"/>
    <n v="10800"/>
    <s v="Pave"/>
    <s v="Grvl"/>
    <x v="0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1"/>
    <x v="2"/>
    <s v="WD"/>
    <s v="Normal"/>
    <n v="170000"/>
    <x v="1"/>
    <s v="Remodeled"/>
    <s v="Pre 2008"/>
    <x v="2"/>
  </r>
  <r>
    <x v="1077"/>
    <n v="20"/>
    <s v="RL"/>
    <s v="NA"/>
    <n v="15870"/>
    <s v="Pave"/>
    <s v="NA"/>
    <x v="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0"/>
    <x v="2"/>
    <s v="WD"/>
    <s v="Abnorml"/>
    <n v="138800"/>
    <x v="0"/>
    <s v="-"/>
    <s v="Pre 2008"/>
    <x v="2"/>
  </r>
  <r>
    <x v="1078"/>
    <n v="120"/>
    <s v="RM"/>
    <n v="37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x v="2"/>
    <s v="WD"/>
    <s v="Normal"/>
    <n v="155900"/>
    <x v="0"/>
    <s v="-"/>
    <s v="Pre 2008"/>
    <x v="2"/>
  </r>
  <r>
    <x v="1079"/>
    <n v="20"/>
    <s v="RL"/>
    <n v="65"/>
    <n v="8775"/>
    <s v="Pave"/>
    <s v="NA"/>
    <x v="0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1"/>
    <x v="1"/>
    <s v="WD"/>
    <s v="Normal"/>
    <n v="126000"/>
    <x v="0"/>
    <s v="-"/>
    <s v="Pre 2008"/>
    <x v="1"/>
  </r>
  <r>
    <x v="1080"/>
    <n v="20"/>
    <s v="RL"/>
    <n v="80"/>
    <n v="11040"/>
    <s v="Pave"/>
    <s v="NA"/>
    <x v="0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3"/>
    <x v="0"/>
    <s v="COD"/>
    <s v="Abnorml"/>
    <n v="145000"/>
    <x v="0"/>
    <s v="Remodeled"/>
    <s v="Post 2008"/>
    <x v="0"/>
  </r>
  <r>
    <x v="1081"/>
    <n v="20"/>
    <s v="RL"/>
    <n v="75"/>
    <n v="7500"/>
    <s v="Pave"/>
    <s v="NA"/>
    <x v="0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1"/>
    <x v="4"/>
    <s v="WD"/>
    <s v="Normal"/>
    <n v="133000"/>
    <x v="0"/>
    <s v="-"/>
    <s v="Post 2008"/>
    <x v="4"/>
  </r>
  <r>
    <x v="1082"/>
    <n v="20"/>
    <s v="RL"/>
    <n v="70"/>
    <n v="8749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x v="1"/>
    <s v="WD"/>
    <s v="Normal"/>
    <n v="192000"/>
    <x v="0"/>
    <s v="-"/>
    <s v="Pre 2008"/>
    <x v="1"/>
  </r>
  <r>
    <x v="1083"/>
    <n v="20"/>
    <s v="RL"/>
    <n v="80"/>
    <n v="8800"/>
    <s v="Pave"/>
    <s v="NA"/>
    <x v="0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0"/>
    <x v="2"/>
    <s v="WD"/>
    <s v="Normal"/>
    <n v="160000"/>
    <x v="0"/>
    <s v="-"/>
    <s v="Pre 2008"/>
    <x v="2"/>
  </r>
  <r>
    <x v="1084"/>
    <n v="60"/>
    <s v="RL"/>
    <s v="NA"/>
    <n v="13031"/>
    <s v="Pave"/>
    <s v="NA"/>
    <x v="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2"/>
    <x v="2"/>
    <s v="WD"/>
    <s v="Normal"/>
    <n v="187500"/>
    <x v="0"/>
    <s v="Remodeled"/>
    <s v="Pre 2008"/>
    <x v="2"/>
  </r>
  <r>
    <x v="1085"/>
    <n v="85"/>
    <s v="RL"/>
    <n v="73"/>
    <n v="9069"/>
    <s v="Pave"/>
    <s v="NA"/>
    <x v="0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1"/>
    <x v="4"/>
    <s v="WD"/>
    <s v="Normal"/>
    <n v="147000"/>
    <x v="0"/>
    <s v="-"/>
    <s v="Post 2008"/>
    <x v="4"/>
  </r>
  <r>
    <x v="1086"/>
    <n v="160"/>
    <s v="RM"/>
    <s v="NA"/>
    <n v="1974"/>
    <s v="Pave"/>
    <s v="NA"/>
    <x v="0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x v="4"/>
    <s v="WD"/>
    <s v="Normal"/>
    <n v="83500"/>
    <x v="0"/>
    <s v="-"/>
    <s v="Post 2008"/>
    <x v="4"/>
  </r>
  <r>
    <x v="1087"/>
    <n v="60"/>
    <s v="FV"/>
    <n v="85"/>
    <n v="10574"/>
    <s v="Pave"/>
    <s v="NA"/>
    <x v="0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x v="3"/>
    <s v="WD"/>
    <s v="Normal"/>
    <n v="252000"/>
    <x v="0"/>
    <s v="Remodeled"/>
    <s v="Post 2008"/>
    <x v="3"/>
  </r>
  <r>
    <x v="1088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2"/>
    <s v="WD"/>
    <s v="Normal"/>
    <n v="137500"/>
    <x v="0"/>
    <s v="-"/>
    <s v="Pre 2008"/>
    <x v="2"/>
  </r>
  <r>
    <x v="1089"/>
    <n v="120"/>
    <s v="FV"/>
    <n v="37"/>
    <n v="3316"/>
    <s v="Pave"/>
    <s v="Pave"/>
    <x v="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1"/>
    <x v="2"/>
    <s v="WD"/>
    <s v="Normal"/>
    <n v="197000"/>
    <x v="0"/>
    <s v="-"/>
    <s v="Pre 2008"/>
    <x v="2"/>
  </r>
  <r>
    <x v="1090"/>
    <n v="90"/>
    <s v="RL"/>
    <n v="60"/>
    <n v="8544"/>
    <s v="Pave"/>
    <s v="NA"/>
    <x v="0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92900"/>
    <x v="0"/>
    <s v="-"/>
    <s v="Post 2008"/>
    <x v="3"/>
  </r>
  <r>
    <x v="1091"/>
    <n v="160"/>
    <s v="FV"/>
    <n v="24"/>
    <n v="2160"/>
    <s v="Pave"/>
    <s v="Pave"/>
    <x v="0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0"/>
    <x v="0"/>
    <s v="WD"/>
    <s v="Normal"/>
    <n v="160000"/>
    <x v="0"/>
    <s v="Remodeled"/>
    <s v="Post 2008"/>
    <x v="0"/>
  </r>
  <r>
    <x v="1092"/>
    <n v="50"/>
    <s v="RL"/>
    <n v="60"/>
    <n v="8400"/>
    <s v="Pave"/>
    <s v="NA"/>
    <x v="0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1"/>
    <x v="0"/>
    <s v="WD"/>
    <s v="Normal"/>
    <n v="136500"/>
    <x v="1"/>
    <s v="Remodeled"/>
    <s v="Post 2008"/>
    <x v="0"/>
  </r>
  <r>
    <x v="1093"/>
    <n v="20"/>
    <s v="RL"/>
    <n v="71"/>
    <n v="9230"/>
    <s v="Pave"/>
    <s v="NA"/>
    <x v="0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3"/>
    <x v="2"/>
    <s v="WD"/>
    <s v="Normal"/>
    <n v="146000"/>
    <x v="0"/>
    <s v="Remodeled"/>
    <s v="Pre 2008"/>
    <x v="2"/>
  </r>
  <r>
    <x v="1094"/>
    <n v="20"/>
    <s v="RL"/>
    <n v="74"/>
    <n v="5868"/>
    <s v="Pave"/>
    <s v="NA"/>
    <x v="0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x v="4"/>
    <s v="WD"/>
    <s v="Normal"/>
    <n v="129000"/>
    <x v="0"/>
    <s v="Remodeled"/>
    <s v="Post 2008"/>
    <x v="4"/>
  </r>
  <r>
    <x v="1095"/>
    <n v="20"/>
    <s v="RL"/>
    <n v="78"/>
    <n v="9317"/>
    <s v="Pave"/>
    <s v="NA"/>
    <x v="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0"/>
    <x v="1"/>
    <s v="WD"/>
    <s v="Normal"/>
    <n v="176432"/>
    <x v="0"/>
    <s v="-"/>
    <s v="Pre 2008"/>
    <x v="1"/>
  </r>
  <r>
    <x v="1096"/>
    <n v="70"/>
    <s v="RM"/>
    <n v="60"/>
    <n v="6882"/>
    <s v="Pave"/>
    <s v="NA"/>
    <x v="0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0"/>
    <x v="1"/>
    <s v="WD"/>
    <s v="Normal"/>
    <n v="127000"/>
    <x v="1"/>
    <s v="Remodeled"/>
    <s v="Pre 2008"/>
    <x v="1"/>
  </r>
  <r>
    <x v="1097"/>
    <n v="120"/>
    <s v="RL"/>
    <s v="NA"/>
    <n v="3696"/>
    <s v="Pave"/>
    <s v="NA"/>
    <x v="0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3"/>
    <x v="1"/>
    <s v="WD"/>
    <s v="Normal"/>
    <n v="170000"/>
    <x v="0"/>
    <s v="-"/>
    <s v="Pre 2008"/>
    <x v="1"/>
  </r>
  <r>
    <x v="1098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2"/>
    <x v="3"/>
    <s v="WD"/>
    <s v="Normal"/>
    <n v="128000"/>
    <x v="1"/>
    <s v="Remodeled"/>
    <s v="Post 2008"/>
    <x v="3"/>
  </r>
  <r>
    <x v="1099"/>
    <n v="20"/>
    <s v="RL"/>
    <n v="82"/>
    <n v="11880"/>
    <s v="Pave"/>
    <s v="NA"/>
    <x v="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1"/>
    <x v="3"/>
    <s v="COD"/>
    <s v="Abnorml"/>
    <n v="157000"/>
    <x v="0"/>
    <s v="-"/>
    <s v="Post 2008"/>
    <x v="3"/>
  </r>
  <r>
    <x v="1100"/>
    <n v="30"/>
    <s v="RL"/>
    <n v="60"/>
    <n v="8400"/>
    <s v="Pave"/>
    <s v="NA"/>
    <x v="0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0"/>
    <x v="3"/>
    <s v="WD"/>
    <s v="Normal"/>
    <n v="60000"/>
    <x v="1"/>
    <s v="Remodeled"/>
    <s v="Post 2008"/>
    <x v="3"/>
  </r>
  <r>
    <x v="1101"/>
    <n v="20"/>
    <s v="RL"/>
    <n v="61"/>
    <n v="9758"/>
    <s v="Pave"/>
    <s v="NA"/>
    <x v="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2"/>
    <x v="1"/>
    <s v="WD"/>
    <s v="Normal"/>
    <n v="119500"/>
    <x v="0"/>
    <s v="-"/>
    <s v="Pre 2008"/>
    <x v="1"/>
  </r>
  <r>
    <x v="1102"/>
    <n v="20"/>
    <s v="RL"/>
    <n v="70"/>
    <n v="7000"/>
    <s v="Pave"/>
    <s v="NA"/>
    <x v="0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1"/>
    <x v="1"/>
    <s v="WD"/>
    <s v="Family"/>
    <n v="135000"/>
    <x v="0"/>
    <s v="Remodeled"/>
    <s v="Pre 2008"/>
    <x v="1"/>
  </r>
  <r>
    <x v="1103"/>
    <n v="20"/>
    <s v="RL"/>
    <n v="79"/>
    <n v="8910"/>
    <s v="Pave"/>
    <s v="NA"/>
    <x v="0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2"/>
    <x v="2"/>
    <s v="WD"/>
    <s v="Normal"/>
    <n v="159500"/>
    <x v="0"/>
    <s v="-"/>
    <s v="Pre 2008"/>
    <x v="2"/>
  </r>
  <r>
    <x v="1104"/>
    <n v="160"/>
    <s v="RM"/>
    <n v="24"/>
    <n v="2016"/>
    <s v="Pave"/>
    <s v="NA"/>
    <x v="0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1"/>
    <x v="1"/>
    <s v="WD"/>
    <s v="Normal"/>
    <n v="106000"/>
    <x v="0"/>
    <s v="-"/>
    <s v="Pre 2008"/>
    <x v="1"/>
  </r>
  <r>
    <x v="1105"/>
    <n v="60"/>
    <s v="RL"/>
    <n v="98"/>
    <n v="12256"/>
    <s v="Pave"/>
    <s v="NA"/>
    <x v="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1"/>
    <x v="4"/>
    <s v="WD"/>
    <s v="Normal"/>
    <n v="325000"/>
    <x v="0"/>
    <s v="Remodeled"/>
    <s v="Post 2008"/>
    <x v="4"/>
  </r>
  <r>
    <x v="1106"/>
    <n v="20"/>
    <s v="RL"/>
    <n v="114"/>
    <n v="10357"/>
    <s v="Pave"/>
    <s v="NA"/>
    <x v="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x v="1"/>
    <s v="WD"/>
    <s v="Normal"/>
    <n v="179900"/>
    <x v="0"/>
    <s v="Remodeled"/>
    <s v="Pre 2008"/>
    <x v="1"/>
  </r>
  <r>
    <x v="1107"/>
    <n v="60"/>
    <s v="RL"/>
    <n v="168"/>
    <n v="23257"/>
    <s v="Pave"/>
    <s v="NA"/>
    <x v="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x v="2"/>
    <s v="New"/>
    <s v="Partial"/>
    <n v="274725"/>
    <x v="0"/>
    <s v="-"/>
    <s v="Pre 2008"/>
    <x v="2"/>
  </r>
  <r>
    <x v="1108"/>
    <n v="60"/>
    <s v="RL"/>
    <s v="NA"/>
    <n v="8063"/>
    <s v="Pave"/>
    <s v="NA"/>
    <x v="0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3"/>
    <x v="1"/>
    <s v="WD"/>
    <s v="Abnorml"/>
    <n v="181000"/>
    <x v="0"/>
    <s v="-"/>
    <s v="Pre 2008"/>
    <x v="1"/>
  </r>
  <r>
    <x v="1109"/>
    <n v="20"/>
    <s v="RL"/>
    <n v="107"/>
    <n v="11362"/>
    <s v="Pave"/>
    <s v="NA"/>
    <x v="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0"/>
    <x v="3"/>
    <s v="WD"/>
    <s v="Normal"/>
    <n v="280000"/>
    <x v="0"/>
    <s v="Remodeled"/>
    <s v="Post 2008"/>
    <x v="3"/>
  </r>
  <r>
    <x v="1110"/>
    <n v="60"/>
    <s v="RL"/>
    <s v="NA"/>
    <n v="8000"/>
    <s v="Pave"/>
    <s v="NA"/>
    <x v="0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1"/>
    <x v="0"/>
    <s v="WD"/>
    <s v="Normal"/>
    <n v="188000"/>
    <x v="0"/>
    <s v="Remodeled"/>
    <s v="Post 2008"/>
    <x v="0"/>
  </r>
  <r>
    <x v="1111"/>
    <n v="60"/>
    <s v="RL"/>
    <n v="80"/>
    <n v="10480"/>
    <s v="Pave"/>
    <s v="NA"/>
    <x v="0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x v="0"/>
    <s v="WD"/>
    <s v="Normal"/>
    <n v="205000"/>
    <x v="0"/>
    <s v="-"/>
    <s v="Post 2008"/>
    <x v="0"/>
  </r>
  <r>
    <x v="1112"/>
    <n v="20"/>
    <s v="RL"/>
    <n v="73"/>
    <n v="7100"/>
    <s v="Pave"/>
    <s v="NA"/>
    <x v="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129900"/>
    <x v="0"/>
    <s v="-"/>
    <s v="Pre 2008"/>
    <x v="2"/>
  </r>
  <r>
    <x v="1113"/>
    <n v="20"/>
    <s v="RL"/>
    <n v="66"/>
    <n v="8923"/>
    <s v="Pave"/>
    <s v="NA"/>
    <x v="0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x v="1"/>
    <s v="WD"/>
    <s v="Normal"/>
    <n v="134500"/>
    <x v="0"/>
    <s v="Remodeled"/>
    <s v="Pre 2008"/>
    <x v="1"/>
  </r>
  <r>
    <x v="1114"/>
    <n v="20"/>
    <s v="RL"/>
    <n v="90"/>
    <n v="5400"/>
    <s v="Pave"/>
    <s v="NA"/>
    <x v="0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2"/>
    <x v="2"/>
    <s v="WD"/>
    <s v="Normal"/>
    <n v="117000"/>
    <x v="0"/>
    <s v="Remodeled"/>
    <s v="Pre 2008"/>
    <x v="2"/>
  </r>
  <r>
    <x v="1115"/>
    <n v="20"/>
    <s v="RL"/>
    <n v="93"/>
    <n v="12085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3"/>
    <x v="1"/>
    <s v="New"/>
    <s v="Partial"/>
    <n v="318000"/>
    <x v="0"/>
    <s v="-"/>
    <s v="Pre 2008"/>
    <x v="1"/>
  </r>
  <r>
    <x v="1116"/>
    <n v="80"/>
    <s v="RL"/>
    <s v="NA"/>
    <n v="7750"/>
    <s v="Pave"/>
    <s v="NA"/>
    <x v="0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0"/>
    <x v="3"/>
    <s v="WD"/>
    <s v="Normal"/>
    <n v="184100"/>
    <x v="0"/>
    <s v="-"/>
    <s v="Post 2008"/>
    <x v="3"/>
  </r>
  <r>
    <x v="1117"/>
    <n v="20"/>
    <s v="RL"/>
    <n v="57"/>
    <n v="9764"/>
    <s v="Pave"/>
    <s v="NA"/>
    <x v="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130000"/>
    <x v="0"/>
    <s v="Remodeled"/>
    <s v="Post 2008"/>
    <x v="0"/>
  </r>
  <r>
    <x v="1118"/>
    <n v="80"/>
    <s v="RL"/>
    <n v="85"/>
    <n v="13825"/>
    <s v="Pave"/>
    <s v="NA"/>
    <x v="0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x v="0"/>
    <s v="WD"/>
    <s v="Normal"/>
    <n v="140000"/>
    <x v="0"/>
    <s v="Remodeled"/>
    <s v="Post 2008"/>
    <x v="0"/>
  </r>
  <r>
    <x v="1119"/>
    <n v="20"/>
    <s v="RL"/>
    <n v="70"/>
    <n v="7560"/>
    <s v="Pave"/>
    <s v="NA"/>
    <x v="0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2"/>
    <x v="2"/>
    <s v="WD"/>
    <s v="Normal"/>
    <n v="133700"/>
    <x v="0"/>
    <s v="-"/>
    <s v="Pre 2008"/>
    <x v="2"/>
  </r>
  <r>
    <x v="1120"/>
    <n v="30"/>
    <s v="RM"/>
    <n v="59"/>
    <n v="8263"/>
    <s v="Pave"/>
    <s v="NA"/>
    <x v="0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x v="1"/>
    <s v="WD"/>
    <s v="Normal"/>
    <n v="118400"/>
    <x v="1"/>
    <s v="Remodeled"/>
    <s v="Pre 2008"/>
    <x v="1"/>
  </r>
  <r>
    <x v="1121"/>
    <n v="20"/>
    <s v="RL"/>
    <n v="84"/>
    <n v="10084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2"/>
    <x v="2"/>
    <s v="New"/>
    <s v="Partial"/>
    <n v="212900"/>
    <x v="0"/>
    <s v="Remodeled"/>
    <s v="Pre 2008"/>
    <x v="2"/>
  </r>
  <r>
    <x v="1122"/>
    <n v="20"/>
    <s v="RL"/>
    <s v="NA"/>
    <n v="8926"/>
    <s v="Pave"/>
    <s v="NA"/>
    <x v="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3"/>
    <x v="3"/>
    <s v="COD"/>
    <s v="Abnorml"/>
    <n v="112000"/>
    <x v="0"/>
    <s v="-"/>
    <s v="Post 2008"/>
    <x v="3"/>
  </r>
  <r>
    <x v="1123"/>
    <n v="20"/>
    <s v="RL"/>
    <n v="50"/>
    <n v="9405"/>
    <s v="Pave"/>
    <s v="NA"/>
    <x v="0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1"/>
    <x v="3"/>
    <s v="WD"/>
    <s v="Normal"/>
    <n v="118000"/>
    <x v="0"/>
    <s v="Remodeled"/>
    <s v="Post 2008"/>
    <x v="3"/>
  </r>
  <r>
    <x v="1124"/>
    <n v="80"/>
    <s v="RL"/>
    <s v="NA"/>
    <n v="9125"/>
    <s v="Pave"/>
    <s v="NA"/>
    <x v="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2"/>
    <x v="1"/>
    <s v="WD"/>
    <s v="Normal"/>
    <n v="163900"/>
    <x v="0"/>
    <s v="-"/>
    <s v="Pre 2008"/>
    <x v="1"/>
  </r>
  <r>
    <x v="1125"/>
    <n v="20"/>
    <s v="RL"/>
    <n v="60"/>
    <n v="10434"/>
    <s v="Pave"/>
    <s v="NA"/>
    <x v="0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3"/>
    <x v="3"/>
    <s v="WD"/>
    <s v="Normal"/>
    <n v="115000"/>
    <x v="0"/>
    <s v="-"/>
    <s v="Post 2008"/>
    <x v="3"/>
  </r>
  <r>
    <x v="1126"/>
    <n v="120"/>
    <s v="RL"/>
    <n v="53"/>
    <n v="3684"/>
    <s v="Pave"/>
    <s v="NA"/>
    <x v="0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1"/>
    <x v="3"/>
    <s v="WD"/>
    <s v="Normal"/>
    <n v="174000"/>
    <x v="0"/>
    <s v="-"/>
    <s v="Post 2008"/>
    <x v="3"/>
  </r>
  <r>
    <x v="1127"/>
    <n v="20"/>
    <s v="RL"/>
    <n v="182"/>
    <n v="14572"/>
    <s v="Pave"/>
    <s v="NA"/>
    <x v="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3"/>
    <x v="1"/>
    <s v="WD"/>
    <s v="Family"/>
    <n v="259000"/>
    <x v="0"/>
    <s v="-"/>
    <s v="Pre 2008"/>
    <x v="1"/>
  </r>
  <r>
    <x v="1128"/>
    <n v="60"/>
    <s v="RL"/>
    <n v="59"/>
    <n v="11796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2"/>
    <x v="1"/>
    <s v="WD"/>
    <s v="Normal"/>
    <n v="215000"/>
    <x v="0"/>
    <s v="Remodeled"/>
    <s v="Pre 2008"/>
    <x v="1"/>
  </r>
  <r>
    <x v="1129"/>
    <n v="90"/>
    <s v="RM"/>
    <n v="60"/>
    <n v="7200"/>
    <s v="Pave"/>
    <s v="Grvl"/>
    <x v="0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2"/>
    <x v="1"/>
    <s v="WD"/>
    <s v="Normal"/>
    <n v="140000"/>
    <x v="0"/>
    <s v="-"/>
    <s v="Pre 2008"/>
    <x v="1"/>
  </r>
  <r>
    <x v="1130"/>
    <n v="50"/>
    <s v="RL"/>
    <n v="65"/>
    <n v="7804"/>
    <s v="Pave"/>
    <s v="NA"/>
    <x v="0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x v="3"/>
    <s v="WD"/>
    <s v="Normal"/>
    <n v="135000"/>
    <x v="1"/>
    <s v="Remodeled"/>
    <s v="Post 2008"/>
    <x v="3"/>
  </r>
  <r>
    <x v="1131"/>
    <n v="20"/>
    <s v="RL"/>
    <n v="63"/>
    <n v="10712"/>
    <s v="Pave"/>
    <s v="NA"/>
    <x v="0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x v="1"/>
    <s v="Oth"/>
    <s v="Abnorml"/>
    <n v="93500"/>
    <x v="0"/>
    <s v="Remodeled"/>
    <s v="Pre 2008"/>
    <x v="1"/>
  </r>
  <r>
    <x v="1132"/>
    <n v="70"/>
    <s v="RM"/>
    <n v="90"/>
    <n v="9900"/>
    <s v="Pave"/>
    <s v="NA"/>
    <x v="0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x v="1"/>
    <s v="WD"/>
    <s v="Normal"/>
    <n v="117500"/>
    <x v="1"/>
    <s v="Remodeled"/>
    <s v="Pre 2008"/>
    <x v="1"/>
  </r>
  <r>
    <x v="1133"/>
    <n v="60"/>
    <s v="RL"/>
    <n v="80"/>
    <n v="9828"/>
    <s v="Pave"/>
    <s v="NA"/>
    <x v="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1"/>
    <x v="3"/>
    <s v="WD"/>
    <s v="Normal"/>
    <n v="239500"/>
    <x v="0"/>
    <s v="-"/>
    <s v="Post 2008"/>
    <x v="3"/>
  </r>
  <r>
    <x v="1134"/>
    <n v="60"/>
    <s v="RL"/>
    <n v="57"/>
    <n v="8773"/>
    <s v="Pave"/>
    <s v="NA"/>
    <x v="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2"/>
    <x v="1"/>
    <s v="WD"/>
    <s v="Normal"/>
    <n v="169000"/>
    <x v="0"/>
    <s v="-"/>
    <s v="Pre 2008"/>
    <x v="1"/>
  </r>
  <r>
    <x v="1135"/>
    <n v="30"/>
    <s v="RM"/>
    <n v="60"/>
    <n v="6180"/>
    <s v="Pave"/>
    <s v="NA"/>
    <x v="0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x v="1"/>
    <s v="WD"/>
    <s v="Normal"/>
    <n v="102000"/>
    <x v="1"/>
    <s v="Remodeled"/>
    <s v="Pre 2008"/>
    <x v="1"/>
  </r>
  <r>
    <x v="1136"/>
    <n v="50"/>
    <s v="RL"/>
    <n v="80"/>
    <n v="9600"/>
    <s v="Pave"/>
    <s v="NA"/>
    <x v="0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1"/>
    <x v="0"/>
    <s v="WD"/>
    <s v="Abnorml"/>
    <n v="119000"/>
    <x v="0"/>
    <s v="-"/>
    <s v="Post 2008"/>
    <x v="0"/>
  </r>
  <r>
    <x v="1137"/>
    <n v="50"/>
    <s v="RL"/>
    <n v="54"/>
    <n v="6342"/>
    <s v="Pave"/>
    <s v="NA"/>
    <x v="0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x v="4"/>
    <s v="WD"/>
    <s v="Normal"/>
    <n v="94000"/>
    <x v="1"/>
    <s v="Remodeled"/>
    <s v="Post 2008"/>
    <x v="4"/>
  </r>
  <r>
    <x v="1138"/>
    <n v="20"/>
    <s v="RL"/>
    <s v="NA"/>
    <n v="9819"/>
    <s v="Pave"/>
    <s v="NA"/>
    <x v="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x v="3"/>
    <s v="WD"/>
    <s v="Normal"/>
    <n v="196000"/>
    <x v="0"/>
    <s v="-"/>
    <s v="Post 2008"/>
    <x v="3"/>
  </r>
  <r>
    <x v="1139"/>
    <n v="30"/>
    <s v="RL"/>
    <n v="98"/>
    <n v="8731"/>
    <s v="Pave"/>
    <s v="NA"/>
    <x v="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x v="1"/>
    <s v="WD"/>
    <s v="Normal"/>
    <n v="144000"/>
    <x v="1"/>
    <s v="Remodeled"/>
    <s v="Pre 2008"/>
    <x v="1"/>
  </r>
  <r>
    <x v="1140"/>
    <n v="20"/>
    <s v="RL"/>
    <n v="60"/>
    <n v="7350"/>
    <s v="Pave"/>
    <s v="NA"/>
    <x v="0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1"/>
    <x v="0"/>
    <s v="COD"/>
    <s v="Abnorml"/>
    <n v="139000"/>
    <x v="0"/>
    <s v="-"/>
    <s v="Post 2008"/>
    <x v="0"/>
  </r>
  <r>
    <x v="1141"/>
    <n v="60"/>
    <s v="RL"/>
    <s v="NA"/>
    <n v="10304"/>
    <s v="Pave"/>
    <s v="NA"/>
    <x v="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3"/>
    <x v="3"/>
    <s v="WD"/>
    <s v="Normal"/>
    <n v="197500"/>
    <x v="0"/>
    <s v="-"/>
    <s v="Post 2008"/>
    <x v="3"/>
  </r>
  <r>
    <x v="1142"/>
    <n v="60"/>
    <s v="RL"/>
    <n v="77"/>
    <n v="9965"/>
    <s v="Pave"/>
    <s v="NA"/>
    <x v="0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1"/>
    <x v="1"/>
    <s v="New"/>
    <s v="Partial"/>
    <n v="424870"/>
    <x v="0"/>
    <s v="Remodeled"/>
    <s v="Pre 2008"/>
    <x v="1"/>
  </r>
  <r>
    <x v="1143"/>
    <n v="20"/>
    <s v="RL"/>
    <s v="NA"/>
    <n v="9000"/>
    <s v="Pave"/>
    <s v="NA"/>
    <x v="0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2"/>
    <x v="0"/>
    <s v="WD"/>
    <s v="Normal"/>
    <n v="80000"/>
    <x v="0"/>
    <s v="-"/>
    <s v="Post 2008"/>
    <x v="0"/>
  </r>
  <r>
    <x v="1144"/>
    <n v="190"/>
    <s v="RL"/>
    <n v="60"/>
    <n v="12180"/>
    <s v="Pave"/>
    <s v="NA"/>
    <x v="0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2"/>
    <x v="4"/>
    <s v="WD"/>
    <s v="Normal"/>
    <n v="80000"/>
    <x v="1"/>
    <s v="Remodeled"/>
    <s v="Post 2008"/>
    <x v="4"/>
  </r>
  <r>
    <x v="1145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2"/>
    <x v="2"/>
    <s v="WD"/>
    <s v="Family"/>
    <n v="149000"/>
    <x v="1"/>
    <s v="Remodeled"/>
    <s v="Pre 2008"/>
    <x v="2"/>
  </r>
  <r>
    <x v="1146"/>
    <n v="20"/>
    <s v="RL"/>
    <s v="NA"/>
    <n v="11200"/>
    <s v="Pave"/>
    <s v="NA"/>
    <x v="0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x v="2"/>
    <s v="WD"/>
    <s v="Normal"/>
    <n v="180000"/>
    <x v="0"/>
    <s v="-"/>
    <s v="Pre 2008"/>
    <x v="2"/>
  </r>
  <r>
    <x v="1147"/>
    <n v="70"/>
    <s v="RL"/>
    <n v="75"/>
    <n v="12000"/>
    <s v="Pave"/>
    <s v="NA"/>
    <x v="0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2"/>
    <x v="3"/>
    <s v="WD"/>
    <s v="Normal"/>
    <n v="174500"/>
    <x v="1"/>
    <s v="Remodeled"/>
    <s v="Post 2008"/>
    <x v="3"/>
  </r>
  <r>
    <x v="1148"/>
    <n v="50"/>
    <s v="RM"/>
    <s v="NA"/>
    <n v="5700"/>
    <s v="Pave"/>
    <s v="NA"/>
    <x v="0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2"/>
    <x v="0"/>
    <s v="WD"/>
    <s v="Normal"/>
    <n v="116900"/>
    <x v="1"/>
    <s v="Remodeled"/>
    <s v="Post 2008"/>
    <x v="0"/>
  </r>
  <r>
    <x v="1149"/>
    <n v="70"/>
    <s v="RM"/>
    <n v="50"/>
    <n v="9000"/>
    <s v="Pave"/>
    <s v="NA"/>
    <x v="0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2"/>
    <x v="3"/>
    <s v="WD"/>
    <s v="Normal"/>
    <n v="143000"/>
    <x v="1"/>
    <s v="Remodeled"/>
    <s v="Post 2008"/>
    <x v="3"/>
  </r>
  <r>
    <x v="1150"/>
    <n v="20"/>
    <s v="RL"/>
    <n v="57"/>
    <n v="8280"/>
    <s v="Pave"/>
    <s v="NA"/>
    <x v="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3"/>
    <x v="1"/>
    <s v="WD"/>
    <s v="Normal"/>
    <n v="124000"/>
    <x v="0"/>
    <s v="-"/>
    <s v="Pre 2008"/>
    <x v="1"/>
  </r>
  <r>
    <x v="1151"/>
    <n v="20"/>
    <s v="RL"/>
    <n v="134"/>
    <n v="17755"/>
    <s v="Pave"/>
    <s v="NA"/>
    <x v="0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3"/>
    <x v="2"/>
    <s v="WD"/>
    <s v="Normal"/>
    <n v="149900"/>
    <x v="0"/>
    <s v="-"/>
    <s v="Pre 2008"/>
    <x v="2"/>
  </r>
  <r>
    <x v="1152"/>
    <n v="20"/>
    <s v="RL"/>
    <n v="90"/>
    <n v="14115"/>
    <s v="Pave"/>
    <s v="NA"/>
    <x v="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2"/>
    <x v="2"/>
    <s v="WD"/>
    <s v="Abnorml"/>
    <n v="230000"/>
    <x v="0"/>
    <s v="Remodeled"/>
    <s v="Pre 2008"/>
    <x v="2"/>
  </r>
  <r>
    <x v="1153"/>
    <n v="30"/>
    <s v="RM"/>
    <s v="NA"/>
    <n v="5890"/>
    <s v="Pave"/>
    <s v="NA"/>
    <x v="0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1"/>
    <x v="0"/>
    <s v="WD"/>
    <s v="Normal"/>
    <n v="120500"/>
    <x v="1"/>
    <s v="Remodeled"/>
    <s v="Post 2008"/>
    <x v="0"/>
  </r>
  <r>
    <x v="1154"/>
    <n v="60"/>
    <s v="RL"/>
    <s v="NA"/>
    <n v="13700"/>
    <s v="Pave"/>
    <s v="NA"/>
    <x v="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x v="0"/>
    <s v="WD"/>
    <s v="Normal"/>
    <n v="201800"/>
    <x v="0"/>
    <s v="Remodeled"/>
    <s v="Post 2008"/>
    <x v="0"/>
  </r>
  <r>
    <x v="1155"/>
    <n v="20"/>
    <s v="RL"/>
    <n v="90"/>
    <n v="10768"/>
    <s v="Pave"/>
    <s v="NA"/>
    <x v="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2"/>
    <x v="1"/>
    <s v="WD"/>
    <s v="Normal"/>
    <n v="218000"/>
    <x v="0"/>
    <s v="Remodeled"/>
    <s v="Pre 2008"/>
    <x v="1"/>
  </r>
  <r>
    <x v="1156"/>
    <n v="80"/>
    <s v="RL"/>
    <n v="85"/>
    <n v="9350"/>
    <s v="Pave"/>
    <s v="NA"/>
    <x v="0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3"/>
    <x v="0"/>
    <s v="WD"/>
    <s v="Normal"/>
    <n v="179900"/>
    <x v="0"/>
    <s v="Remodeled"/>
    <s v="Post 2008"/>
    <x v="0"/>
  </r>
  <r>
    <x v="1157"/>
    <n v="120"/>
    <s v="RL"/>
    <n v="34"/>
    <n v="5001"/>
    <s v="Pave"/>
    <s v="NA"/>
    <x v="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2"/>
    <x v="3"/>
    <s v="WD"/>
    <s v="Normal"/>
    <n v="230000"/>
    <x v="0"/>
    <s v="Remodeled"/>
    <s v="Post 2008"/>
    <x v="3"/>
  </r>
  <r>
    <x v="1158"/>
    <n v="20"/>
    <s v="RL"/>
    <n v="92"/>
    <n v="11932"/>
    <s v="Pave"/>
    <s v="NA"/>
    <x v="0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1"/>
    <x v="0"/>
    <s v="ConLD"/>
    <s v="Partial"/>
    <n v="235128"/>
    <x v="0"/>
    <s v="Remodeled"/>
    <s v="Post 2008"/>
    <x v="0"/>
  </r>
  <r>
    <x v="1159"/>
    <n v="60"/>
    <s v="RL"/>
    <n v="76"/>
    <n v="9120"/>
    <s v="Pave"/>
    <s v="NA"/>
    <x v="0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2"/>
    <x v="0"/>
    <s v="WD"/>
    <s v="Normal"/>
    <n v="185000"/>
    <x v="0"/>
    <s v="-"/>
    <s v="Post 2008"/>
    <x v="0"/>
  </r>
  <r>
    <x v="1160"/>
    <n v="160"/>
    <s v="RL"/>
    <n v="24"/>
    <n v="2280"/>
    <s v="Pave"/>
    <s v="NA"/>
    <x v="0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2"/>
    <x v="4"/>
    <s v="WD"/>
    <s v="Normal"/>
    <n v="146000"/>
    <x v="0"/>
    <s v="-"/>
    <s v="Post 2008"/>
    <x v="4"/>
  </r>
  <r>
    <x v="1161"/>
    <n v="20"/>
    <s v="RL"/>
    <s v="NA"/>
    <n v="14778"/>
    <s v="Pave"/>
    <s v="NA"/>
    <x v="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3"/>
    <x v="0"/>
    <s v="WD"/>
    <s v="Normal"/>
    <n v="224000"/>
    <x v="0"/>
    <s v="Remodeled"/>
    <s v="Post 2008"/>
    <x v="0"/>
  </r>
  <r>
    <x v="1162"/>
    <n v="20"/>
    <s v="RL"/>
    <n v="109"/>
    <n v="8724"/>
    <s v="Pave"/>
    <s v="NA"/>
    <x v="0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x v="1"/>
    <s v="WD"/>
    <s v="Normal"/>
    <n v="129000"/>
    <x v="0"/>
    <s v="-"/>
    <s v="Pre 2008"/>
    <x v="1"/>
  </r>
  <r>
    <x v="1163"/>
    <n v="90"/>
    <s v="RL"/>
    <n v="60"/>
    <n v="12900"/>
    <s v="Pave"/>
    <s v="NA"/>
    <x v="0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0"/>
    <x v="0"/>
    <s v="WD"/>
    <s v="Alloca"/>
    <n v="108959"/>
    <x v="0"/>
    <s v="-"/>
    <s v="Post 2008"/>
    <x v="0"/>
  </r>
  <r>
    <x v="1164"/>
    <n v="80"/>
    <s v="RL"/>
    <s v="NA"/>
    <n v="16157"/>
    <s v="Pave"/>
    <s v="NA"/>
    <x v="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"/>
    <x v="1"/>
    <s v="WD"/>
    <s v="Normal"/>
    <n v="194000"/>
    <x v="0"/>
    <s v="-"/>
    <s v="Pre 2008"/>
    <x v="1"/>
  </r>
  <r>
    <x v="1165"/>
    <n v="20"/>
    <s v="RL"/>
    <n v="79"/>
    <n v="9541"/>
    <s v="Pave"/>
    <s v="NA"/>
    <x v="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x v="3"/>
    <s v="New"/>
    <s v="Partial"/>
    <n v="233170"/>
    <x v="0"/>
    <s v="-"/>
    <s v="Post 2008"/>
    <x v="3"/>
  </r>
  <r>
    <x v="1166"/>
    <n v="20"/>
    <s v="RL"/>
    <n v="64"/>
    <n v="10475"/>
    <s v="Pave"/>
    <s v="NA"/>
    <x v="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x v="4"/>
    <s v="WD"/>
    <s v="Normal"/>
    <n v="245350"/>
    <x v="0"/>
    <s v="-"/>
    <s v="Post 2008"/>
    <x v="4"/>
  </r>
  <r>
    <x v="1167"/>
    <n v="60"/>
    <s v="RL"/>
    <n v="58"/>
    <n v="10852"/>
    <s v="Pave"/>
    <s v="NA"/>
    <x v="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x v="2"/>
    <s v="WD"/>
    <s v="Normal"/>
    <n v="173000"/>
    <x v="0"/>
    <s v="-"/>
    <s v="Pre 2008"/>
    <x v="2"/>
  </r>
  <r>
    <x v="1168"/>
    <n v="70"/>
    <s v="RL"/>
    <n v="120"/>
    <n v="13728"/>
    <s v="Pave"/>
    <s v="NA"/>
    <x v="0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2"/>
    <x v="0"/>
    <s v="WD"/>
    <s v="Normal"/>
    <n v="235000"/>
    <x v="1"/>
    <s v="Remodeled"/>
    <s v="Post 2008"/>
    <x v="0"/>
  </r>
  <r>
    <x v="1169"/>
    <n v="60"/>
    <s v="RL"/>
    <n v="118"/>
    <n v="35760"/>
    <s v="Pave"/>
    <s v="NA"/>
    <x v="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2"/>
    <x v="2"/>
    <s v="WD"/>
    <s v="Normal"/>
    <n v="625000"/>
    <x v="0"/>
    <s v="Remodeled"/>
    <s v="Pre 2008"/>
    <x v="2"/>
  </r>
  <r>
    <x v="1170"/>
    <n v="80"/>
    <s v="RL"/>
    <n v="76"/>
    <n v="9880"/>
    <s v="Pave"/>
    <s v="NA"/>
    <x v="0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2"/>
    <x v="0"/>
    <s v="WD"/>
    <s v="Normal"/>
    <n v="171000"/>
    <x v="0"/>
    <s v="-"/>
    <s v="Post 2008"/>
    <x v="0"/>
  </r>
  <r>
    <x v="1171"/>
    <n v="20"/>
    <s v="RL"/>
    <n v="76"/>
    <n v="9120"/>
    <s v="Pave"/>
    <s v="NA"/>
    <x v="0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3"/>
    <x v="0"/>
    <s v="WD"/>
    <s v="Normal"/>
    <n v="163000"/>
    <x v="0"/>
    <s v="-"/>
    <s v="Post 2008"/>
    <x v="0"/>
  </r>
  <r>
    <x v="1172"/>
    <n v="160"/>
    <s v="FV"/>
    <n v="35"/>
    <n v="4017"/>
    <s v="Pave"/>
    <s v="Pave"/>
    <x v="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0"/>
    <x v="0"/>
    <s v="WD"/>
    <s v="Normal"/>
    <n v="171900"/>
    <x v="0"/>
    <s v="Remodeled"/>
    <s v="Post 2008"/>
    <x v="0"/>
  </r>
  <r>
    <x v="1173"/>
    <n v="50"/>
    <s v="RL"/>
    <n v="138"/>
    <n v="18030"/>
    <s v="Pave"/>
    <s v="NA"/>
    <x v="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0"/>
    <x v="1"/>
    <s v="WD"/>
    <s v="Normal"/>
    <n v="200500"/>
    <x v="0"/>
    <s v="Remodeled"/>
    <s v="Pre 2008"/>
    <x v="1"/>
  </r>
  <r>
    <x v="1174"/>
    <n v="70"/>
    <s v="RL"/>
    <n v="80"/>
    <n v="16560"/>
    <s v="Pave"/>
    <s v="NA"/>
    <x v="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239000"/>
    <x v="1"/>
    <s v="Remodeled"/>
    <s v="Pre 2008"/>
    <x v="2"/>
  </r>
  <r>
    <x v="1175"/>
    <n v="50"/>
    <s v="RL"/>
    <n v="85"/>
    <n v="10678"/>
    <s v="Pave"/>
    <s v="NA"/>
    <x v="0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1"/>
    <x v="1"/>
    <s v="WD"/>
    <s v="Normal"/>
    <n v="285000"/>
    <x v="0"/>
    <s v="Remodeled"/>
    <s v="Pre 2008"/>
    <x v="1"/>
  </r>
  <r>
    <x v="1176"/>
    <n v="20"/>
    <s v="RL"/>
    <n v="37"/>
    <n v="6951"/>
    <s v="Pave"/>
    <s v="NA"/>
    <x v="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3"/>
    <x v="0"/>
    <s v="WD"/>
    <s v="Normal"/>
    <n v="119500"/>
    <x v="0"/>
    <s v="Remodeled"/>
    <s v="Post 2008"/>
    <x v="0"/>
  </r>
  <r>
    <x v="1177"/>
    <n v="50"/>
    <s v="RM"/>
    <s v="NA"/>
    <n v="3950"/>
    <s v="Pave"/>
    <s v="Grvl"/>
    <x v="0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x v="3"/>
    <s v="WD"/>
    <s v="Normal"/>
    <n v="115000"/>
    <x v="1"/>
    <s v="Remodeled"/>
    <s v="Post 2008"/>
    <x v="3"/>
  </r>
  <r>
    <x v="1178"/>
    <n v="50"/>
    <s v="RL"/>
    <n v="54"/>
    <n v="7681"/>
    <s v="Pave"/>
    <s v="NA"/>
    <x v="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2"/>
    <x v="3"/>
    <s v="WD"/>
    <s v="Normal"/>
    <n v="154900"/>
    <x v="1"/>
    <s v="Remodeled"/>
    <s v="Post 2008"/>
    <x v="3"/>
  </r>
  <r>
    <x v="1179"/>
    <n v="20"/>
    <s v="RL"/>
    <n v="77"/>
    <n v="8335"/>
    <s v="Pave"/>
    <s v="NA"/>
    <x v="0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1"/>
    <x v="2"/>
    <s v="WD"/>
    <s v="Normal"/>
    <n v="93000"/>
    <x v="0"/>
    <s v="-"/>
    <s v="Pre 2008"/>
    <x v="2"/>
  </r>
  <r>
    <x v="1180"/>
    <n v="60"/>
    <s v="RL"/>
    <s v="NA"/>
    <n v="11170"/>
    <s v="Pave"/>
    <s v="NA"/>
    <x v="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1"/>
    <x v="2"/>
    <s v="WD"/>
    <s v="Normal"/>
    <n v="250000"/>
    <x v="0"/>
    <s v="Remodeled"/>
    <s v="Pre 2008"/>
    <x v="2"/>
  </r>
  <r>
    <x v="1181"/>
    <n v="120"/>
    <s v="RM"/>
    <n v="64"/>
    <n v="5587"/>
    <s v="Pave"/>
    <s v="NA"/>
    <x v="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3"/>
    <x v="0"/>
    <s v="New"/>
    <s v="Partial"/>
    <n v="392500"/>
    <x v="0"/>
    <s v="-"/>
    <s v="Post 2008"/>
    <x v="0"/>
  </r>
  <r>
    <x v="1182"/>
    <n v="60"/>
    <s v="RL"/>
    <n v="160"/>
    <n v="15623"/>
    <s v="Pave"/>
    <s v="NA"/>
    <x v="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2"/>
    <x v="1"/>
    <s v="WD"/>
    <s v="Abnorml"/>
    <n v="745000"/>
    <x v="0"/>
    <s v="-"/>
    <s v="Pre 2008"/>
    <x v="1"/>
  </r>
  <r>
    <x v="1183"/>
    <n v="30"/>
    <s v="RL"/>
    <n v="60"/>
    <n v="10800"/>
    <s v="Pave"/>
    <s v="Grvl"/>
    <x v="0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"/>
    <x v="2"/>
    <s v="WD"/>
    <s v="Normal"/>
    <n v="120000"/>
    <x v="1"/>
    <s v="Remodeled"/>
    <s v="Pre 2008"/>
    <x v="2"/>
  </r>
  <r>
    <x v="1184"/>
    <n v="20"/>
    <s v="RL"/>
    <n v="50"/>
    <n v="35133"/>
    <s v="Grvl"/>
    <s v="NA"/>
    <x v="0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x v="1"/>
    <s v="WD"/>
    <s v="Normal"/>
    <n v="186700"/>
    <x v="0"/>
    <s v="-"/>
    <s v="Pre 2008"/>
    <x v="1"/>
  </r>
  <r>
    <x v="1185"/>
    <n v="50"/>
    <s v="RL"/>
    <n v="60"/>
    <n v="9738"/>
    <s v="Pave"/>
    <s v="NA"/>
    <x v="0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0"/>
    <x v="2"/>
    <s v="WD"/>
    <s v="Normal"/>
    <n v="104900"/>
    <x v="1"/>
    <s v="Remodeled"/>
    <s v="Pre 2008"/>
    <x v="2"/>
  </r>
  <r>
    <x v="1186"/>
    <n v="190"/>
    <s v="RL"/>
    <n v="107"/>
    <n v="10615"/>
    <s v="Pave"/>
    <s v="NA"/>
    <x v="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2"/>
    <x v="3"/>
    <s v="WD"/>
    <s v="Abnorml"/>
    <n v="95000"/>
    <x v="1"/>
    <s v="Remodeled"/>
    <s v="Post 2008"/>
    <x v="3"/>
  </r>
  <r>
    <x v="1187"/>
    <n v="20"/>
    <s v="RL"/>
    <n v="89"/>
    <n v="12461"/>
    <s v="Pave"/>
    <s v="NA"/>
    <x v="0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2"/>
    <x v="2"/>
    <s v="WD"/>
    <s v="Normal"/>
    <n v="262000"/>
    <x v="0"/>
    <s v="Remodeled"/>
    <s v="Pre 2008"/>
    <x v="2"/>
  </r>
  <r>
    <x v="1188"/>
    <n v="60"/>
    <s v="RL"/>
    <n v="68"/>
    <n v="8935"/>
    <s v="Pave"/>
    <s v="NA"/>
    <x v="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2"/>
    <x v="3"/>
    <s v="WD"/>
    <s v="Normal"/>
    <n v="195000"/>
    <x v="0"/>
    <s v="-"/>
    <s v="Post 2008"/>
    <x v="3"/>
  </r>
  <r>
    <x v="1189"/>
    <n v="60"/>
    <s v="RL"/>
    <n v="60"/>
    <n v="7500"/>
    <s v="Pave"/>
    <s v="NA"/>
    <x v="0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1"/>
    <x v="4"/>
    <s v="WD"/>
    <s v="Normal"/>
    <n v="189000"/>
    <x v="0"/>
    <s v="-"/>
    <s v="Post 2008"/>
    <x v="4"/>
  </r>
  <r>
    <x v="1190"/>
    <n v="190"/>
    <s v="RL"/>
    <s v="NA"/>
    <n v="32463"/>
    <s v="Pave"/>
    <s v="NA"/>
    <x v="0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0"/>
    <x v="1"/>
    <s v="WD"/>
    <s v="Normal"/>
    <n v="168000"/>
    <x v="0"/>
    <s v="Remodeled"/>
    <s v="Pre 2008"/>
    <x v="1"/>
  </r>
  <r>
    <x v="1191"/>
    <n v="160"/>
    <s v="FV"/>
    <n v="24"/>
    <n v="2645"/>
    <s v="Pave"/>
    <s v="Pave"/>
    <x v="0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3"/>
    <x v="1"/>
    <s v="WD"/>
    <s v="Normal"/>
    <n v="174000"/>
    <x v="0"/>
    <s v="Remodeled"/>
    <s v="Pre 2008"/>
    <x v="1"/>
  </r>
  <r>
    <x v="1192"/>
    <n v="50"/>
    <s v="RM"/>
    <n v="60"/>
    <n v="9600"/>
    <s v="Pave"/>
    <s v="Grvl"/>
    <x v="0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2"/>
    <x v="1"/>
    <s v="WD"/>
    <s v="Normal"/>
    <n v="125000"/>
    <x v="1"/>
    <s v="Remodeled"/>
    <s v="Pre 2008"/>
    <x v="1"/>
  </r>
  <r>
    <x v="1193"/>
    <n v="120"/>
    <s v="RM"/>
    <s v="NA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1"/>
    <x v="3"/>
    <s v="WD"/>
    <s v="Normal"/>
    <n v="165000"/>
    <x v="0"/>
    <s v="-"/>
    <s v="Post 2008"/>
    <x v="3"/>
  </r>
  <r>
    <x v="1194"/>
    <n v="60"/>
    <s v="RL"/>
    <n v="80"/>
    <n v="9364"/>
    <s v="Pave"/>
    <s v="NA"/>
    <x v="0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0"/>
    <x v="4"/>
    <s v="WD"/>
    <s v="Normal"/>
    <n v="158000"/>
    <x v="0"/>
    <s v="-"/>
    <s v="Post 2008"/>
    <x v="4"/>
  </r>
  <r>
    <x v="1195"/>
    <n v="60"/>
    <s v="RL"/>
    <n v="51"/>
    <n v="8029"/>
    <s v="Pave"/>
    <s v="NA"/>
    <x v="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2"/>
    <x v="0"/>
    <s v="WD"/>
    <s v="Normal"/>
    <n v="176000"/>
    <x v="0"/>
    <s v="-"/>
    <s v="Post 2008"/>
    <x v="0"/>
  </r>
  <r>
    <x v="1196"/>
    <n v="60"/>
    <s v="RL"/>
    <n v="58"/>
    <n v="14054"/>
    <s v="Pave"/>
    <s v="NA"/>
    <x v="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3"/>
    <x v="2"/>
    <s v="New"/>
    <s v="Partial"/>
    <n v="219210"/>
    <x v="0"/>
    <s v="-"/>
    <s v="Pre 2008"/>
    <x v="2"/>
  </r>
  <r>
    <x v="1197"/>
    <n v="75"/>
    <s v="RM"/>
    <n v="65"/>
    <n v="8850"/>
    <s v="Pave"/>
    <s v="NA"/>
    <x v="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2"/>
    <x v="2"/>
    <s v="ConLw"/>
    <s v="Normal"/>
    <n v="144000"/>
    <x v="1"/>
    <s v="Remodeled"/>
    <s v="Pre 2008"/>
    <x v="2"/>
  </r>
  <r>
    <x v="1198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1"/>
    <x v="3"/>
    <s v="WD"/>
    <s v="Normal"/>
    <n v="178000"/>
    <x v="0"/>
    <s v="-"/>
    <s v="Post 2008"/>
    <x v="3"/>
  </r>
  <r>
    <x v="1199"/>
    <n v="20"/>
    <s v="RL"/>
    <n v="75"/>
    <n v="11235"/>
    <s v="Pave"/>
    <s v="NA"/>
    <x v="0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3"/>
    <x v="2"/>
    <s v="WD"/>
    <s v="Normal"/>
    <n v="148000"/>
    <x v="0"/>
    <s v="Remodeled"/>
    <s v="Pre 2008"/>
    <x v="2"/>
  </r>
  <r>
    <x v="1200"/>
    <n v="20"/>
    <s v="RL"/>
    <n v="71"/>
    <n v="9353"/>
    <s v="Pave"/>
    <s v="NA"/>
    <x v="0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2"/>
    <x v="2"/>
    <s v="Oth"/>
    <s v="Abnorml"/>
    <n v="116050"/>
    <x v="0"/>
    <s v="-"/>
    <s v="Pre 2008"/>
    <x v="2"/>
  </r>
  <r>
    <x v="1201"/>
    <n v="60"/>
    <s v="RL"/>
    <n v="80"/>
    <n v="10400"/>
    <s v="Pave"/>
    <s v="NA"/>
    <x v="0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0"/>
    <x v="3"/>
    <s v="WD"/>
    <s v="Normal"/>
    <n v="197900"/>
    <x v="0"/>
    <s v="-"/>
    <s v="Post 2008"/>
    <x v="3"/>
  </r>
  <r>
    <x v="1202"/>
    <n v="50"/>
    <s v="RM"/>
    <n v="50"/>
    <n v="6000"/>
    <s v="Pave"/>
    <s v="NA"/>
    <x v="0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x v="3"/>
    <s v="WD"/>
    <s v="Normal"/>
    <n v="117000"/>
    <x v="1"/>
    <s v="Remodeled"/>
    <s v="Post 2008"/>
    <x v="3"/>
  </r>
  <r>
    <x v="1203"/>
    <n v="20"/>
    <s v="RL"/>
    <n v="75"/>
    <n v="9750"/>
    <s v="Pave"/>
    <s v="NA"/>
    <x v="0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3"/>
    <x v="3"/>
    <s v="WD"/>
    <s v="Normal"/>
    <n v="213000"/>
    <x v="0"/>
    <s v="Remodeled"/>
    <s v="Post 2008"/>
    <x v="3"/>
  </r>
  <r>
    <x v="1204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2"/>
    <x v="2"/>
    <s v="WD"/>
    <s v="Normal"/>
    <n v="153500"/>
    <x v="0"/>
    <s v="-"/>
    <s v="Pre 2008"/>
    <x v="2"/>
  </r>
  <r>
    <x v="1205"/>
    <n v="20"/>
    <s v="RL"/>
    <n v="90"/>
    <n v="14684"/>
    <s v="Pave"/>
    <s v="NA"/>
    <x v="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1"/>
    <x v="3"/>
    <s v="WD"/>
    <s v="Normal"/>
    <n v="271900"/>
    <x v="0"/>
    <s v="Remodeled"/>
    <s v="Post 2008"/>
    <x v="3"/>
  </r>
  <r>
    <x v="1206"/>
    <n v="20"/>
    <s v="RH"/>
    <s v="NA"/>
    <n v="8900"/>
    <s v="Pave"/>
    <s v="NA"/>
    <x v="0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3"/>
    <x v="2"/>
    <s v="WD"/>
    <s v="Normal"/>
    <n v="107000"/>
    <x v="0"/>
    <s v="-"/>
    <s v="Pre 2008"/>
    <x v="2"/>
  </r>
  <r>
    <x v="1207"/>
    <n v="20"/>
    <s v="RL"/>
    <n v="70"/>
    <n v="9135"/>
    <s v="Pave"/>
    <s v="NA"/>
    <x v="0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x v="2"/>
    <s v="WD"/>
    <s v="Normal"/>
    <n v="200000"/>
    <x v="0"/>
    <s v="-"/>
    <s v="Pre 2008"/>
    <x v="2"/>
  </r>
  <r>
    <x v="1208"/>
    <n v="20"/>
    <s v="RL"/>
    <n v="70"/>
    <n v="7763"/>
    <s v="Pave"/>
    <s v="NA"/>
    <x v="0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3"/>
    <x v="0"/>
    <s v="WD"/>
    <s v="Normal"/>
    <n v="140000"/>
    <x v="0"/>
    <s v="Remodeled"/>
    <s v="Post 2008"/>
    <x v="0"/>
  </r>
  <r>
    <x v="1209"/>
    <n v="20"/>
    <s v="RL"/>
    <n v="85"/>
    <n v="10182"/>
    <s v="Pave"/>
    <s v="NA"/>
    <x v="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x v="2"/>
    <s v="New"/>
    <s v="Partial"/>
    <n v="290000"/>
    <x v="0"/>
    <s v="-"/>
    <s v="Pre 2008"/>
    <x v="2"/>
  </r>
  <r>
    <x v="1210"/>
    <n v="60"/>
    <s v="RL"/>
    <n v="70"/>
    <n v="11218"/>
    <s v="Pave"/>
    <s v="NA"/>
    <x v="0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x v="4"/>
    <s v="WD"/>
    <s v="Normal"/>
    <n v="189000"/>
    <x v="0"/>
    <s v="-"/>
    <s v="Post 2008"/>
    <x v="4"/>
  </r>
  <r>
    <x v="1211"/>
    <n v="50"/>
    <s v="RL"/>
    <n v="152"/>
    <n v="12134"/>
    <s v="Pave"/>
    <s v="NA"/>
    <x v="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1"/>
    <x v="4"/>
    <s v="WD"/>
    <s v="Normal"/>
    <n v="164000"/>
    <x v="0"/>
    <s v="Remodeled"/>
    <s v="Post 2008"/>
    <x v="4"/>
  </r>
  <r>
    <x v="1212"/>
    <n v="30"/>
    <s v="RL"/>
    <n v="50"/>
    <n v="9340"/>
    <s v="Pave"/>
    <s v="NA"/>
    <x v="0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2"/>
    <x v="3"/>
    <s v="WD"/>
    <s v="Normal"/>
    <n v="113000"/>
    <x v="1"/>
    <s v="Remodeled"/>
    <s v="Post 2008"/>
    <x v="3"/>
  </r>
  <r>
    <x v="1213"/>
    <n v="80"/>
    <s v="RL"/>
    <s v="NA"/>
    <n v="10246"/>
    <s v="Pave"/>
    <s v="NA"/>
    <x v="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x v="2"/>
    <s v="WD"/>
    <s v="Normal"/>
    <n v="145000"/>
    <x v="0"/>
    <s v="Remodeled"/>
    <s v="Pre 2008"/>
    <x v="2"/>
  </r>
  <r>
    <x v="1214"/>
    <n v="85"/>
    <s v="RL"/>
    <n v="69"/>
    <n v="10205"/>
    <s v="Pave"/>
    <s v="NA"/>
    <x v="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x v="2"/>
    <s v="WD"/>
    <s v="Normal"/>
    <n v="134500"/>
    <x v="0"/>
    <s v="-"/>
    <s v="Pre 2008"/>
    <x v="2"/>
  </r>
  <r>
    <x v="1215"/>
    <n v="20"/>
    <s v="RL"/>
    <n v="99"/>
    <n v="7094"/>
    <s v="Pave"/>
    <s v="NA"/>
    <x v="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x v="1"/>
    <s v="WD"/>
    <s v="Normal"/>
    <n v="125000"/>
    <x v="0"/>
    <s v="-"/>
    <s v="Pre 2008"/>
    <x v="1"/>
  </r>
  <r>
    <x v="1216"/>
    <n v="90"/>
    <s v="RM"/>
    <n v="68"/>
    <n v="8930"/>
    <s v="Pave"/>
    <s v="NA"/>
    <x v="0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112000"/>
    <x v="0"/>
    <s v="-"/>
    <s v="Post 2008"/>
    <x v="4"/>
  </r>
  <r>
    <x v="1217"/>
    <n v="20"/>
    <s v="FV"/>
    <n v="72"/>
    <n v="8640"/>
    <s v="Pave"/>
    <s v="NA"/>
    <x v="0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x v="3"/>
    <s v="New"/>
    <s v="Partial"/>
    <n v="229456"/>
    <x v="0"/>
    <s v="-"/>
    <s v="Post 2008"/>
    <x v="3"/>
  </r>
  <r>
    <x v="1218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2"/>
    <x v="2"/>
    <s v="WD"/>
    <s v="Normal"/>
    <n v="80500"/>
    <x v="0"/>
    <s v="Remodeled"/>
    <s v="Pre 2008"/>
    <x v="2"/>
  </r>
  <r>
    <x v="1219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1"/>
    <x v="2"/>
    <s v="WD"/>
    <s v="Abnorml"/>
    <n v="91500"/>
    <x v="0"/>
    <s v="-"/>
    <s v="Pre 2008"/>
    <x v="2"/>
  </r>
  <r>
    <x v="1220"/>
    <n v="20"/>
    <s v="RL"/>
    <n v="66"/>
    <n v="7800"/>
    <s v="Pave"/>
    <s v="NA"/>
    <x v="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3"/>
    <x v="2"/>
    <s v="WD"/>
    <s v="Abnorml"/>
    <n v="115000"/>
    <x v="0"/>
    <s v="-"/>
    <s v="Pre 2008"/>
    <x v="2"/>
  </r>
  <r>
    <x v="1221"/>
    <n v="20"/>
    <s v="RL"/>
    <n v="55"/>
    <n v="8250"/>
    <s v="Pave"/>
    <s v="NA"/>
    <x v="0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2"/>
    <x v="0"/>
    <s v="WD"/>
    <s v="Normal"/>
    <n v="134000"/>
    <x v="0"/>
    <s v="-"/>
    <s v="Post 2008"/>
    <x v="0"/>
  </r>
  <r>
    <x v="1222"/>
    <n v="50"/>
    <s v="RL"/>
    <n v="78"/>
    <n v="10496"/>
    <s v="Pave"/>
    <s v="NA"/>
    <x v="0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0"/>
    <x v="1"/>
    <s v="WD"/>
    <s v="Normal"/>
    <n v="143000"/>
    <x v="0"/>
    <s v="Remodeled"/>
    <s v="Pre 2008"/>
    <x v="1"/>
  </r>
  <r>
    <x v="1223"/>
    <n v="20"/>
    <s v="RL"/>
    <n v="89"/>
    <n v="10680"/>
    <s v="Pave"/>
    <s v="NA"/>
    <x v="0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3"/>
    <x v="2"/>
    <s v="WD"/>
    <s v="Normal"/>
    <n v="137900"/>
    <x v="0"/>
    <s v="-"/>
    <s v="Pre 2008"/>
    <x v="2"/>
  </r>
  <r>
    <x v="1224"/>
    <n v="60"/>
    <s v="RL"/>
    <n v="60"/>
    <n v="15384"/>
    <s v="Pave"/>
    <s v="NA"/>
    <x v="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x v="0"/>
    <s v="WD"/>
    <s v="Normal"/>
    <n v="184000"/>
    <x v="0"/>
    <s v="Remodeled"/>
    <s v="Post 2008"/>
    <x v="0"/>
  </r>
  <r>
    <x v="1225"/>
    <n v="80"/>
    <s v="RL"/>
    <n v="65"/>
    <n v="10482"/>
    <s v="Pave"/>
    <s v="NA"/>
    <x v="0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"/>
    <x v="1"/>
    <s v="WD"/>
    <s v="Normal"/>
    <n v="145000"/>
    <x v="0"/>
    <s v="-"/>
    <s v="Pre 2008"/>
    <x v="1"/>
  </r>
  <r>
    <x v="1226"/>
    <n v="60"/>
    <s v="RL"/>
    <n v="86"/>
    <n v="14598"/>
    <s v="Pave"/>
    <s v="NA"/>
    <x v="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0"/>
    <x v="0"/>
    <s v="WD"/>
    <s v="Normal"/>
    <n v="214000"/>
    <x v="0"/>
    <s v="-"/>
    <s v="Post 2008"/>
    <x v="0"/>
  </r>
  <r>
    <x v="1227"/>
    <n v="20"/>
    <s v="RL"/>
    <n v="72"/>
    <n v="8872"/>
    <s v="Pave"/>
    <s v="NA"/>
    <x v="0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x v="0"/>
    <s v="WD"/>
    <s v="Normal"/>
    <n v="147000"/>
    <x v="0"/>
    <s v="Remodeled"/>
    <s v="Post 2008"/>
    <x v="0"/>
  </r>
  <r>
    <x v="1228"/>
    <n v="120"/>
    <s v="RL"/>
    <n v="65"/>
    <n v="8769"/>
    <s v="Pave"/>
    <s v="NA"/>
    <x v="0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3"/>
    <x v="0"/>
    <s v="New"/>
    <s v="Partial"/>
    <n v="367294"/>
    <x v="0"/>
    <s v="-"/>
    <s v="Post 2008"/>
    <x v="0"/>
  </r>
  <r>
    <x v="1229"/>
    <n v="80"/>
    <s v="RL"/>
    <n v="70"/>
    <n v="7910"/>
    <s v="Pave"/>
    <s v="NA"/>
    <x v="0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2"/>
    <x v="0"/>
    <s v="WD"/>
    <s v="Normal"/>
    <n v="127000"/>
    <x v="0"/>
    <s v="-"/>
    <s v="Post 2008"/>
    <x v="0"/>
  </r>
  <r>
    <x v="1230"/>
    <n v="90"/>
    <s v="RL"/>
    <s v="NA"/>
    <n v="18890"/>
    <s v="Pave"/>
    <s v="NA"/>
    <x v="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2"/>
    <x v="1"/>
    <s v="WD"/>
    <s v="Normal"/>
    <n v="190000"/>
    <x v="0"/>
    <s v="-"/>
    <s v="Pre 2008"/>
    <x v="1"/>
  </r>
  <r>
    <x v="1231"/>
    <n v="90"/>
    <s v="RL"/>
    <n v="70"/>
    <n v="7728"/>
    <s v="Pave"/>
    <s v="NA"/>
    <x v="0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x v="2"/>
    <s v="WD"/>
    <s v="Normal"/>
    <n v="132500"/>
    <x v="0"/>
    <s v="-"/>
    <s v="Pre 2008"/>
    <x v="2"/>
  </r>
  <r>
    <x v="1232"/>
    <n v="90"/>
    <s v="RL"/>
    <n v="70"/>
    <n v="9842"/>
    <s v="Pave"/>
    <s v="NA"/>
    <x v="0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0"/>
    <x v="1"/>
    <s v="WD"/>
    <s v="Normal"/>
    <n v="101800"/>
    <x v="0"/>
    <s v="-"/>
    <s v="Pre 2008"/>
    <x v="1"/>
  </r>
  <r>
    <x v="1233"/>
    <n v="20"/>
    <s v="RL"/>
    <s v="NA"/>
    <n v="12160"/>
    <s v="Pave"/>
    <s v="NA"/>
    <x v="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x v="4"/>
    <s v="COD"/>
    <s v="Abnorml"/>
    <n v="142000"/>
    <x v="0"/>
    <s v="-"/>
    <s v="Post 2008"/>
    <x v="4"/>
  </r>
  <r>
    <x v="1234"/>
    <n v="70"/>
    <s v="RH"/>
    <n v="55"/>
    <n v="8525"/>
    <s v="Pave"/>
    <s v="NA"/>
    <x v="0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3"/>
    <x v="0"/>
    <s v="WD"/>
    <s v="Abnorml"/>
    <n v="130000"/>
    <x v="1"/>
    <s v="Remodeled"/>
    <s v="Post 2008"/>
    <x v="0"/>
  </r>
  <r>
    <x v="1235"/>
    <n v="70"/>
    <s v="RL"/>
    <n v="96"/>
    <n v="13132"/>
    <s v="Pave"/>
    <s v="NA"/>
    <x v="0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2"/>
    <x v="2"/>
    <s v="WD"/>
    <s v="Normal"/>
    <n v="138887"/>
    <x v="1"/>
    <s v="Remodeled"/>
    <s v="Pre 2008"/>
    <x v="2"/>
  </r>
  <r>
    <x v="1236"/>
    <n v="160"/>
    <s v="RL"/>
    <n v="36"/>
    <n v="262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1"/>
    <x v="4"/>
    <s v="WD"/>
    <s v="Normal"/>
    <n v="175500"/>
    <x v="0"/>
    <s v="-"/>
    <s v="Post 2008"/>
    <x v="4"/>
  </r>
  <r>
    <x v="1237"/>
    <n v="60"/>
    <s v="RL"/>
    <n v="41"/>
    <n v="12393"/>
    <s v="Pave"/>
    <s v="NA"/>
    <x v="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x v="2"/>
    <s v="WD"/>
    <s v="Normal"/>
    <n v="195000"/>
    <x v="0"/>
    <s v="Remodeled"/>
    <s v="Pre 2008"/>
    <x v="2"/>
  </r>
  <r>
    <x v="1238"/>
    <n v="20"/>
    <s v="RL"/>
    <n v="63"/>
    <n v="13072"/>
    <s v="Pave"/>
    <s v="NA"/>
    <x v="0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0"/>
    <x v="2"/>
    <s v="WD"/>
    <s v="Abnorml"/>
    <n v="142500"/>
    <x v="0"/>
    <s v="-"/>
    <s v="Pre 2008"/>
    <x v="2"/>
  </r>
  <r>
    <x v="1239"/>
    <n v="20"/>
    <s v="RL"/>
    <n v="64"/>
    <n v="9037"/>
    <s v="Pave"/>
    <s v="NA"/>
    <x v="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3"/>
    <x v="1"/>
    <s v="WD"/>
    <s v="Normal"/>
    <n v="265900"/>
    <x v="0"/>
    <s v="-"/>
    <s v="Pre 2008"/>
    <x v="1"/>
  </r>
  <r>
    <x v="1240"/>
    <n v="60"/>
    <s v="RL"/>
    <n v="65"/>
    <n v="8158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2"/>
    <x v="0"/>
    <s v="WD"/>
    <s v="Normal"/>
    <n v="224900"/>
    <x v="0"/>
    <s v="-"/>
    <s v="Post 2008"/>
    <x v="0"/>
  </r>
  <r>
    <x v="1241"/>
    <n v="20"/>
    <s v="RL"/>
    <n v="83"/>
    <n v="9849"/>
    <s v="Pave"/>
    <s v="NA"/>
    <x v="0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"/>
    <x v="1"/>
    <s v="New"/>
    <s v="Partial"/>
    <n v="248328"/>
    <x v="0"/>
    <s v="-"/>
    <s v="Pre 2008"/>
    <x v="1"/>
  </r>
  <r>
    <x v="1242"/>
    <n v="85"/>
    <s v="RL"/>
    <n v="85"/>
    <n v="10625"/>
    <s v="Pave"/>
    <s v="NA"/>
    <x v="0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0"/>
    <x v="4"/>
    <s v="WD"/>
    <s v="Family"/>
    <n v="170000"/>
    <x v="0"/>
    <s v="-"/>
    <s v="Post 2008"/>
    <x v="4"/>
  </r>
  <r>
    <x v="1243"/>
    <n v="20"/>
    <s v="RL"/>
    <n v="107"/>
    <n v="13891"/>
    <s v="Pave"/>
    <s v="NA"/>
    <x v="0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x v="2"/>
    <s v="New"/>
    <s v="Partial"/>
    <n v="465000"/>
    <x v="0"/>
    <s v="-"/>
    <s v="Pre 2008"/>
    <x v="2"/>
  </r>
  <r>
    <x v="1244"/>
    <n v="70"/>
    <s v="RL"/>
    <s v="NA"/>
    <n v="11435"/>
    <s v="Pave"/>
    <s v="NA"/>
    <x v="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230000"/>
    <x v="1"/>
    <s v="Remodeled"/>
    <s v="Pre 2008"/>
    <x v="2"/>
  </r>
  <r>
    <x v="1245"/>
    <n v="80"/>
    <s v="RL"/>
    <n v="78"/>
    <n v="12090"/>
    <s v="Pave"/>
    <s v="NA"/>
    <x v="0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0"/>
    <x v="1"/>
    <s v="WD"/>
    <s v="Abnorml"/>
    <n v="178000"/>
    <x v="0"/>
    <s v="Remodeled"/>
    <s v="Pre 2008"/>
    <x v="1"/>
  </r>
  <r>
    <x v="1246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0"/>
    <x v="2"/>
    <s v="New"/>
    <s v="Partial"/>
    <n v="186500"/>
    <x v="0"/>
    <s v="Remodeled"/>
    <s v="Pre 2008"/>
    <x v="2"/>
  </r>
  <r>
    <x v="1247"/>
    <n v="80"/>
    <s v="RL"/>
    <s v="NA"/>
    <n v="12328"/>
    <s v="Pave"/>
    <s v="NA"/>
    <x v="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x v="4"/>
    <s v="WD"/>
    <s v="Normal"/>
    <n v="169900"/>
    <x v="0"/>
    <s v="-"/>
    <s v="Post 2008"/>
    <x v="4"/>
  </r>
  <r>
    <x v="1248"/>
    <n v="75"/>
    <s v="RM"/>
    <n v="60"/>
    <n v="9600"/>
    <s v="Pave"/>
    <s v="Grvl"/>
    <x v="0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1"/>
    <x v="0"/>
    <s v="WD"/>
    <s v="Normal"/>
    <n v="129500"/>
    <x v="1"/>
    <s v="Remodeled"/>
    <s v="Post 2008"/>
    <x v="0"/>
  </r>
  <r>
    <x v="1249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x v="1"/>
    <s v="WD"/>
    <s v="Normal"/>
    <n v="119000"/>
    <x v="0"/>
    <s v="-"/>
    <s v="Pre 2008"/>
    <x v="1"/>
  </r>
  <r>
    <x v="1250"/>
    <n v="20"/>
    <s v="RL"/>
    <n v="93"/>
    <n v="11160"/>
    <s v="Pave"/>
    <s v="NA"/>
    <x v="0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244000"/>
    <x v="0"/>
    <s v="-"/>
    <s v="Post 2008"/>
    <x v="4"/>
  </r>
  <r>
    <x v="1251"/>
    <n v="120"/>
    <s v="RL"/>
    <s v="NA"/>
    <n v="3136"/>
    <s v="Pave"/>
    <s v="NA"/>
    <x v="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0"/>
    <x v="2"/>
    <s v="WD"/>
    <s v="Normal"/>
    <n v="171750"/>
    <x v="0"/>
    <s v="-"/>
    <s v="Pre 2008"/>
    <x v="2"/>
  </r>
  <r>
    <x v="1252"/>
    <n v="20"/>
    <s v="RL"/>
    <n v="62"/>
    <n v="9858"/>
    <s v="Pave"/>
    <s v="NA"/>
    <x v="0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3"/>
    <x v="3"/>
    <s v="WD"/>
    <s v="Normal"/>
    <n v="130000"/>
    <x v="0"/>
    <s v="-"/>
    <s v="Post 2008"/>
    <x v="3"/>
  </r>
  <r>
    <x v="1253"/>
    <n v="60"/>
    <s v="RL"/>
    <s v="NA"/>
    <n v="17542"/>
    <s v="Pave"/>
    <s v="NA"/>
    <x v="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2"/>
    <x v="1"/>
    <s v="WD"/>
    <s v="Normal"/>
    <n v="294000"/>
    <x v="0"/>
    <s v="Remodeled"/>
    <s v="Pre 2008"/>
    <x v="1"/>
  </r>
  <r>
    <x v="1254"/>
    <n v="60"/>
    <s v="RL"/>
    <n v="60"/>
    <n v="6931"/>
    <s v="Pave"/>
    <s v="NA"/>
    <x v="0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2"/>
    <x v="0"/>
    <s v="WD"/>
    <s v="Normal"/>
    <n v="165400"/>
    <x v="0"/>
    <s v="Remodeled"/>
    <s v="Post 2008"/>
    <x v="0"/>
  </r>
  <r>
    <x v="1255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3"/>
    <x v="1"/>
    <s v="WD"/>
    <s v="Normal"/>
    <n v="127500"/>
    <x v="1"/>
    <s v="Remodeled"/>
    <s v="Pre 2008"/>
    <x v="1"/>
  </r>
  <r>
    <x v="1256"/>
    <n v="20"/>
    <s v="RL"/>
    <n v="91"/>
    <n v="14303"/>
    <s v="Pave"/>
    <s v="NA"/>
    <x v="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2"/>
    <x v="0"/>
    <s v="WD"/>
    <s v="Normal"/>
    <n v="301500"/>
    <x v="0"/>
    <s v="-"/>
    <s v="Post 2008"/>
    <x v="0"/>
  </r>
  <r>
    <x v="1257"/>
    <n v="30"/>
    <s v="RL"/>
    <n v="56"/>
    <n v="4060"/>
    <s v="Pave"/>
    <s v="NA"/>
    <x v="0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2"/>
    <x v="3"/>
    <s v="WD"/>
    <s v="Normal"/>
    <n v="99900"/>
    <x v="1"/>
    <s v="Remodeled"/>
    <s v="Post 2008"/>
    <x v="3"/>
  </r>
  <r>
    <x v="1258"/>
    <n v="80"/>
    <s v="RL"/>
    <n v="59"/>
    <n v="9587"/>
    <s v="Pave"/>
    <s v="NA"/>
    <x v="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2"/>
    <x v="0"/>
    <s v="WD"/>
    <s v="Normal"/>
    <n v="190000"/>
    <x v="0"/>
    <s v="-"/>
    <s v="Post 2008"/>
    <x v="0"/>
  </r>
  <r>
    <x v="1259"/>
    <n v="20"/>
    <s v="RL"/>
    <n v="65"/>
    <n v="9750"/>
    <s v="Pave"/>
    <s v="NA"/>
    <x v="0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2"/>
    <x v="0"/>
    <s v="WD"/>
    <s v="Normal"/>
    <n v="151000"/>
    <x v="0"/>
    <s v="-"/>
    <s v="Post 2008"/>
    <x v="0"/>
  </r>
  <r>
    <x v="1260"/>
    <n v="60"/>
    <s v="RL"/>
    <s v="NA"/>
    <n v="24682"/>
    <s v="Pave"/>
    <s v="NA"/>
    <x v="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1"/>
    <x v="3"/>
    <s v="WD"/>
    <s v="Normal"/>
    <n v="181000"/>
    <x v="0"/>
    <s v="-"/>
    <s v="Post 2008"/>
    <x v="3"/>
  </r>
  <r>
    <x v="1261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128900"/>
    <x v="0"/>
    <s v="-"/>
    <s v="Post 2008"/>
    <x v="3"/>
  </r>
  <r>
    <x v="1262"/>
    <n v="50"/>
    <s v="RL"/>
    <s v="NA"/>
    <n v="11250"/>
    <s v="Pave"/>
    <s v="NA"/>
    <x v="0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3"/>
    <x v="3"/>
    <s v="WD"/>
    <s v="Normal"/>
    <n v="161500"/>
    <x v="0"/>
    <s v="Remodeled"/>
    <s v="Post 2008"/>
    <x v="3"/>
  </r>
  <r>
    <x v="1263"/>
    <n v="70"/>
    <s v="RL"/>
    <n v="60"/>
    <n v="13515"/>
    <s v="Pave"/>
    <s v="Pave"/>
    <x v="0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2"/>
    <x v="1"/>
    <s v="WD"/>
    <s v="Normal"/>
    <n v="180500"/>
    <x v="1"/>
    <s v="Remodeled"/>
    <s v="Pre 2008"/>
    <x v="1"/>
  </r>
  <r>
    <x v="1264"/>
    <n v="120"/>
    <s v="RH"/>
    <n v="34"/>
    <n v="4060"/>
    <s v="Pave"/>
    <s v="NA"/>
    <x v="0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2"/>
    <x v="0"/>
    <s v="COD"/>
    <s v="Abnorml"/>
    <n v="181000"/>
    <x v="0"/>
    <s v="Remodeled"/>
    <s v="Post 2008"/>
    <x v="0"/>
  </r>
  <r>
    <x v="1265"/>
    <n v="160"/>
    <s v="FV"/>
    <n v="35"/>
    <n v="3735"/>
    <s v="Pave"/>
    <s v="NA"/>
    <x v="0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0"/>
    <x v="2"/>
    <s v="WD"/>
    <s v="Normal"/>
    <n v="183900"/>
    <x v="0"/>
    <s v="-"/>
    <s v="Pre 2008"/>
    <x v="2"/>
  </r>
  <r>
    <x v="1266"/>
    <n v="190"/>
    <s v="RM"/>
    <n v="60"/>
    <n v="10120"/>
    <s v="Pave"/>
    <s v="NA"/>
    <x v="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0"/>
    <x v="1"/>
    <s v="WD"/>
    <s v="Normal"/>
    <n v="122000"/>
    <x v="1"/>
    <s v="Remodeled"/>
    <s v="Pre 2008"/>
    <x v="1"/>
  </r>
  <r>
    <x v="1267"/>
    <n v="20"/>
    <s v="RL"/>
    <n v="89"/>
    <n v="13214"/>
    <s v="Pave"/>
    <s v="NA"/>
    <x v="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x v="4"/>
    <s v="WD"/>
    <s v="Normal"/>
    <n v="378500"/>
    <x v="0"/>
    <s v="Remodeled"/>
    <s v="Post 2008"/>
    <x v="4"/>
  </r>
  <r>
    <x v="1268"/>
    <n v="50"/>
    <s v="RL"/>
    <s v="NA"/>
    <n v="14100"/>
    <s v="Pave"/>
    <s v="NA"/>
    <x v="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x v="0"/>
    <s v="WD"/>
    <s v="Normal"/>
    <n v="381000"/>
    <x v="1"/>
    <s v="Remodeled"/>
    <s v="Post 2008"/>
    <x v="0"/>
  </r>
  <r>
    <x v="1269"/>
    <n v="50"/>
    <s v="RL"/>
    <n v="78"/>
    <n v="11344"/>
    <s v="Pave"/>
    <s v="NA"/>
    <x v="0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2"/>
    <x v="1"/>
    <s v="WD"/>
    <s v="Normal"/>
    <n v="144000"/>
    <x v="0"/>
    <s v="-"/>
    <s v="Pre 2008"/>
    <x v="1"/>
  </r>
  <r>
    <x v="1270"/>
    <n v="40"/>
    <s v="RL"/>
    <s v="NA"/>
    <n v="23595"/>
    <s v="Pave"/>
    <s v="NA"/>
    <x v="0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1"/>
    <x v="4"/>
    <s v="WD"/>
    <s v="Normal"/>
    <n v="260000"/>
    <x v="0"/>
    <s v="-"/>
    <s v="Post 2008"/>
    <x v="4"/>
  </r>
  <r>
    <x v="1271"/>
    <n v="20"/>
    <s v="RL"/>
    <s v="NA"/>
    <n v="9156"/>
    <s v="Pave"/>
    <s v="NA"/>
    <x v="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2"/>
    <x v="3"/>
    <s v="WD"/>
    <s v="Normal"/>
    <n v="185750"/>
    <x v="0"/>
    <s v="-"/>
    <s v="Post 2008"/>
    <x v="3"/>
  </r>
  <r>
    <x v="1272"/>
    <n v="20"/>
    <s v="RL"/>
    <s v="NA"/>
    <n v="13526"/>
    <s v="Pave"/>
    <s v="NA"/>
    <x v="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3"/>
    <x v="2"/>
    <s v="WD"/>
    <s v="Normal"/>
    <n v="137000"/>
    <x v="0"/>
    <s v="-"/>
    <s v="Pre 2008"/>
    <x v="2"/>
  </r>
  <r>
    <x v="1273"/>
    <n v="80"/>
    <s v="RL"/>
    <n v="124"/>
    <n v="11512"/>
    <s v="Pave"/>
    <s v="NA"/>
    <x v="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x v="0"/>
    <s v="WD"/>
    <s v="Normal"/>
    <n v="177000"/>
    <x v="0"/>
    <s v="Remodeled"/>
    <s v="Post 2008"/>
    <x v="0"/>
  </r>
  <r>
    <x v="1274"/>
    <n v="50"/>
    <s v="RL"/>
    <n v="53"/>
    <n v="5362"/>
    <s v="Pave"/>
    <s v="NA"/>
    <x v="0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3"/>
    <x v="1"/>
    <s v="WD"/>
    <s v="Normal"/>
    <n v="139000"/>
    <x v="1"/>
    <s v="Remodeled"/>
    <s v="Pre 2008"/>
    <x v="1"/>
  </r>
  <r>
    <x v="1275"/>
    <n v="90"/>
    <s v="RL"/>
    <n v="95"/>
    <n v="11345"/>
    <s v="Pave"/>
    <s v="NA"/>
    <x v="0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2"/>
    <x v="1"/>
    <s v="WD"/>
    <s v="Normal"/>
    <n v="137000"/>
    <x v="0"/>
    <s v="Remodeled"/>
    <s v="Pre 2008"/>
    <x v="1"/>
  </r>
  <r>
    <x v="1276"/>
    <n v="60"/>
    <s v="RL"/>
    <s v="NA"/>
    <n v="12936"/>
    <s v="Pave"/>
    <s v="NA"/>
    <x v="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x v="3"/>
    <s v="WD"/>
    <s v="Normal"/>
    <n v="162000"/>
    <x v="0"/>
    <s v="-"/>
    <s v="Post 2008"/>
    <x v="3"/>
  </r>
  <r>
    <x v="1277"/>
    <n v="80"/>
    <s v="RL"/>
    <s v="NA"/>
    <n v="17871"/>
    <s v="Pave"/>
    <s v="NA"/>
    <x v="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197900"/>
    <x v="0"/>
    <s v="Remodeled"/>
    <s v="Post 2008"/>
    <x v="3"/>
  </r>
  <r>
    <x v="1278"/>
    <n v="60"/>
    <s v="RL"/>
    <n v="75"/>
    <n v="9473"/>
    <s v="Pave"/>
    <s v="NA"/>
    <x v="0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0"/>
    <x v="0"/>
    <s v="WD"/>
    <s v="Normal"/>
    <n v="237000"/>
    <x v="0"/>
    <s v="-"/>
    <s v="Post 2008"/>
    <x v="0"/>
  </r>
  <r>
    <x v="1279"/>
    <n v="50"/>
    <s v="C (all)"/>
    <n v="60"/>
    <n v="7500"/>
    <s v="Pave"/>
    <s v="NA"/>
    <x v="0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1"/>
    <x v="4"/>
    <s v="COD"/>
    <s v="Abnorml"/>
    <n v="68400"/>
    <x v="1"/>
    <s v="Remodeled"/>
    <s v="Post 2008"/>
    <x v="4"/>
  </r>
  <r>
    <x v="1280"/>
    <n v="20"/>
    <s v="RL"/>
    <n v="67"/>
    <n v="9808"/>
    <s v="Pave"/>
    <s v="NA"/>
    <x v="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0"/>
    <x v="3"/>
    <s v="WD"/>
    <s v="Normal"/>
    <n v="227000"/>
    <x v="0"/>
    <s v="-"/>
    <s v="Post 2008"/>
    <x v="3"/>
  </r>
  <r>
    <x v="1281"/>
    <n v="20"/>
    <s v="RL"/>
    <n v="50"/>
    <n v="8049"/>
    <s v="Pave"/>
    <s v="NA"/>
    <x v="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2"/>
    <x v="2"/>
    <s v="WD"/>
    <s v="Normal"/>
    <n v="180000"/>
    <x v="0"/>
    <s v="-"/>
    <s v="Pre 2008"/>
    <x v="2"/>
  </r>
  <r>
    <x v="1282"/>
    <n v="20"/>
    <s v="RL"/>
    <n v="61"/>
    <n v="8800"/>
    <s v="Pave"/>
    <s v="NA"/>
    <x v="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x v="3"/>
    <s v="WD"/>
    <s v="Normal"/>
    <n v="150500"/>
    <x v="0"/>
    <s v="Remodeled"/>
    <s v="Post 2008"/>
    <x v="3"/>
  </r>
  <r>
    <x v="1283"/>
    <n v="90"/>
    <s v="RL"/>
    <n v="94"/>
    <n v="9400"/>
    <s v="Pave"/>
    <s v="NA"/>
    <x v="0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1"/>
    <x v="4"/>
    <s v="WD"/>
    <s v="Normal"/>
    <n v="139000"/>
    <x v="0"/>
    <s v="-"/>
    <s v="Post 2008"/>
    <x v="4"/>
  </r>
  <r>
    <x v="1284"/>
    <n v="50"/>
    <s v="RL"/>
    <n v="50"/>
    <n v="9638"/>
    <s v="Pave"/>
    <s v="NA"/>
    <x v="0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0"/>
    <x v="4"/>
    <s v="WD"/>
    <s v="Normal"/>
    <n v="169000"/>
    <x v="1"/>
    <s v="Remodeled"/>
    <s v="Post 2008"/>
    <x v="4"/>
  </r>
  <r>
    <x v="1285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x v="3"/>
    <s v="WD"/>
    <s v="Normal"/>
    <n v="132500"/>
    <x v="1"/>
    <s v="Remodeled"/>
    <s v="Post 2008"/>
    <x v="3"/>
  </r>
  <r>
    <x v="1286"/>
    <n v="20"/>
    <s v="RL"/>
    <s v="NA"/>
    <n v="9790"/>
    <s v="Pave"/>
    <s v="NA"/>
    <x v="0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1"/>
    <x v="4"/>
    <s v="WD"/>
    <s v="Normal"/>
    <n v="143000"/>
    <x v="0"/>
    <s v="-"/>
    <s v="Post 2008"/>
    <x v="4"/>
  </r>
  <r>
    <x v="1287"/>
    <n v="20"/>
    <s v="RL"/>
    <s v="NA"/>
    <n v="36500"/>
    <s v="Pave"/>
    <s v="NA"/>
    <x v="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"/>
    <x v="2"/>
    <s v="WD"/>
    <s v="Normal"/>
    <n v="190000"/>
    <x v="0"/>
    <s v="-"/>
    <s v="Pre 2008"/>
    <x v="2"/>
  </r>
  <r>
    <x v="1288"/>
    <n v="120"/>
    <s v="RL"/>
    <n v="40"/>
    <n v="5664"/>
    <s v="Pave"/>
    <s v="NA"/>
    <x v="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3"/>
    <x v="3"/>
    <s v="WD"/>
    <s v="Normal"/>
    <n v="278000"/>
    <x v="0"/>
    <s v="-"/>
    <s v="Post 2008"/>
    <x v="3"/>
  </r>
  <r>
    <x v="1289"/>
    <n v="60"/>
    <s v="RL"/>
    <n v="86"/>
    <n v="11065"/>
    <s v="Pave"/>
    <s v="NA"/>
    <x v="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3"/>
    <x v="2"/>
    <s v="New"/>
    <s v="Partial"/>
    <n v="281000"/>
    <x v="0"/>
    <s v="-"/>
    <s v="Pre 2008"/>
    <x v="2"/>
  </r>
  <r>
    <x v="1290"/>
    <n v="80"/>
    <s v="RL"/>
    <s v="NA"/>
    <n v="14112"/>
    <s v="Pave"/>
    <s v="NA"/>
    <x v="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1"/>
    <x v="4"/>
    <s v="WD"/>
    <s v="Normal"/>
    <n v="180500"/>
    <x v="0"/>
    <s v="-"/>
    <s v="Post 2008"/>
    <x v="4"/>
  </r>
  <r>
    <x v="1291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x v="3"/>
    <s v="WD"/>
    <s v="Normal"/>
    <n v="119500"/>
    <x v="0"/>
    <s v="-"/>
    <s v="Post 2008"/>
    <x v="3"/>
  </r>
  <r>
    <x v="1292"/>
    <n v="70"/>
    <s v="RM"/>
    <n v="60"/>
    <n v="6600"/>
    <s v="Pave"/>
    <s v="NA"/>
    <x v="0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x v="3"/>
    <s v="WD"/>
    <s v="Normal"/>
    <n v="107500"/>
    <x v="1"/>
    <s v="Remodeled"/>
    <s v="Post 2008"/>
    <x v="3"/>
  </r>
  <r>
    <x v="1293"/>
    <n v="60"/>
    <s v="RL"/>
    <n v="78"/>
    <n v="10140"/>
    <s v="Pave"/>
    <s v="NA"/>
    <x v="0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0"/>
    <x v="2"/>
    <s v="WD"/>
    <s v="Normal"/>
    <n v="162900"/>
    <x v="0"/>
    <s v="-"/>
    <s v="Pre 2008"/>
    <x v="2"/>
  </r>
  <r>
    <x v="1294"/>
    <n v="20"/>
    <s v="RL"/>
    <n v="60"/>
    <n v="8172"/>
    <s v="Pave"/>
    <s v="NA"/>
    <x v="0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1"/>
    <x v="2"/>
    <s v="WD"/>
    <s v="Normal"/>
    <n v="115000"/>
    <x v="0"/>
    <s v="Remodeled"/>
    <s v="Pre 2008"/>
    <x v="2"/>
  </r>
  <r>
    <x v="1295"/>
    <n v="20"/>
    <s v="RL"/>
    <n v="70"/>
    <n v="8400"/>
    <s v="Pave"/>
    <s v="NA"/>
    <x v="0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3"/>
    <x v="2"/>
    <s v="WD"/>
    <s v="Normal"/>
    <n v="138500"/>
    <x v="0"/>
    <s v="-"/>
    <s v="Pre 2008"/>
    <x v="2"/>
  </r>
  <r>
    <x v="1296"/>
    <n v="20"/>
    <s v="RL"/>
    <n v="80"/>
    <n v="8700"/>
    <s v="Pave"/>
    <s v="NA"/>
    <x v="0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x v="0"/>
    <s v="WD"/>
    <s v="Normal"/>
    <n v="155000"/>
    <x v="0"/>
    <s v="-"/>
    <s v="Post 2008"/>
    <x v="0"/>
  </r>
  <r>
    <x v="1297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"/>
    <x v="2"/>
    <s v="New"/>
    <s v="Partial"/>
    <n v="140000"/>
    <x v="0"/>
    <s v="Remodeled"/>
    <s v="Pre 2008"/>
    <x v="2"/>
  </r>
  <r>
    <x v="1298"/>
    <n v="60"/>
    <s v="RL"/>
    <n v="313"/>
    <n v="63887"/>
    <s v="Pave"/>
    <s v="NA"/>
    <x v="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0"/>
    <x v="0"/>
    <s v="New"/>
    <s v="Partial"/>
    <n v="160000"/>
    <x v="0"/>
    <s v="-"/>
    <s v="Post 2008"/>
    <x v="0"/>
  </r>
  <r>
    <x v="1299"/>
    <n v="20"/>
    <s v="RL"/>
    <n v="75"/>
    <n v="7500"/>
    <s v="Pave"/>
    <s v="NA"/>
    <x v="0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x v="4"/>
    <s v="WD"/>
    <s v="Normal"/>
    <n v="154000"/>
    <x v="0"/>
    <s v="Remodeled"/>
    <s v="Post 2008"/>
    <x v="4"/>
  </r>
  <r>
    <x v="1300"/>
    <n v="60"/>
    <s v="RL"/>
    <s v="NA"/>
    <n v="10762"/>
    <s v="Pave"/>
    <s v="NA"/>
    <x v="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x v="3"/>
    <s v="WD"/>
    <s v="Normal"/>
    <n v="225000"/>
    <x v="0"/>
    <s v="-"/>
    <s v="Post 2008"/>
    <x v="3"/>
  </r>
  <r>
    <x v="1301"/>
    <n v="70"/>
    <s v="RL"/>
    <s v="NA"/>
    <n v="7500"/>
    <s v="Pave"/>
    <s v="NA"/>
    <x v="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3"/>
    <x v="3"/>
    <s v="WD"/>
    <s v="Normal"/>
    <n v="177500"/>
    <x v="1"/>
    <s v="Remodeled"/>
    <s v="Post 2008"/>
    <x v="3"/>
  </r>
  <r>
    <x v="1302"/>
    <n v="60"/>
    <s v="RL"/>
    <n v="92"/>
    <n v="10120"/>
    <s v="Pave"/>
    <s v="NA"/>
    <x v="0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3"/>
    <x v="2"/>
    <s v="WD"/>
    <s v="Normal"/>
    <n v="290000"/>
    <x v="0"/>
    <s v="-"/>
    <s v="Pre 2008"/>
    <x v="2"/>
  </r>
  <r>
    <x v="1303"/>
    <n v="20"/>
    <s v="RL"/>
    <n v="73"/>
    <n v="8688"/>
    <s v="Pave"/>
    <s v="NA"/>
    <x v="0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1"/>
    <x v="2"/>
    <s v="WD"/>
    <s v="Normal"/>
    <n v="232000"/>
    <x v="0"/>
    <s v="-"/>
    <s v="Pre 2008"/>
    <x v="2"/>
  </r>
  <r>
    <x v="1304"/>
    <n v="160"/>
    <s v="RM"/>
    <n v="32"/>
    <n v="3363"/>
    <s v="Pave"/>
    <s v="NA"/>
    <x v="0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2"/>
    <s v="WD"/>
    <s v="Normal"/>
    <n v="130000"/>
    <x v="0"/>
    <s v="-"/>
    <s v="Pre 2008"/>
    <x v="2"/>
  </r>
  <r>
    <x v="1305"/>
    <n v="20"/>
    <s v="RL"/>
    <n v="108"/>
    <n v="13173"/>
    <s v="Pave"/>
    <s v="NA"/>
    <x v="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3"/>
    <x v="3"/>
    <s v="WD"/>
    <s v="Normal"/>
    <n v="325000"/>
    <x v="0"/>
    <s v="Remodeled"/>
    <s v="Post 2008"/>
    <x v="3"/>
  </r>
  <r>
    <x v="1306"/>
    <n v="120"/>
    <s v="RL"/>
    <n v="48"/>
    <n v="6955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x v="2"/>
    <s v="New"/>
    <s v="Partial"/>
    <n v="202500"/>
    <x v="0"/>
    <s v="Remodeled"/>
    <s v="Pre 2008"/>
    <x v="2"/>
  </r>
  <r>
    <x v="1307"/>
    <n v="20"/>
    <s v="RL"/>
    <n v="60"/>
    <n v="8072"/>
    <s v="Pave"/>
    <s v="NA"/>
    <x v="0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x v="3"/>
    <s v="WD"/>
    <s v="Normal"/>
    <n v="138000"/>
    <x v="0"/>
    <s v="Remodeled"/>
    <s v="Post 2008"/>
    <x v="3"/>
  </r>
  <r>
    <x v="1308"/>
    <n v="20"/>
    <s v="RM"/>
    <n v="100"/>
    <n v="12000"/>
    <s v="Pave"/>
    <s v="NA"/>
    <x v="0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x v="0"/>
    <s v="WD"/>
    <s v="Normal"/>
    <n v="147000"/>
    <x v="0"/>
    <s v="Remodeled"/>
    <s v="Post 2008"/>
    <x v="0"/>
  </r>
  <r>
    <x v="1309"/>
    <n v="20"/>
    <s v="RL"/>
    <s v="NA"/>
    <n v="7153"/>
    <s v="Pave"/>
    <s v="NA"/>
    <x v="0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1"/>
    <x v="0"/>
    <s v="WD"/>
    <s v="Normal"/>
    <n v="179200"/>
    <x v="0"/>
    <s v="-"/>
    <s v="Post 2008"/>
    <x v="0"/>
  </r>
  <r>
    <x v="1310"/>
    <n v="20"/>
    <s v="RL"/>
    <n v="100"/>
    <n v="17500"/>
    <s v="Pave"/>
    <s v="NA"/>
    <x v="0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x v="4"/>
    <s v="WD"/>
    <s v="Normal"/>
    <n v="335000"/>
    <x v="0"/>
    <s v="Remodeled"/>
    <s v="Post 2008"/>
    <x v="4"/>
  </r>
  <r>
    <x v="1311"/>
    <n v="20"/>
    <s v="RL"/>
    <n v="68"/>
    <n v="8814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0"/>
    <x v="1"/>
    <s v="New"/>
    <s v="Partial"/>
    <n v="203000"/>
    <x v="0"/>
    <s v="Remodeled"/>
    <s v="Pre 2008"/>
    <x v="1"/>
  </r>
  <r>
    <x v="1312"/>
    <n v="60"/>
    <s v="RL"/>
    <s v="NA"/>
    <n v="9572"/>
    <s v="Pave"/>
    <s v="NA"/>
    <x v="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"/>
    <x v="1"/>
    <s v="WD"/>
    <s v="Normal"/>
    <n v="302000"/>
    <x v="0"/>
    <s v="-"/>
    <s v="Pre 2008"/>
    <x v="1"/>
  </r>
  <r>
    <x v="1313"/>
    <n v="60"/>
    <s v="RL"/>
    <n v="108"/>
    <n v="14774"/>
    <s v="Pave"/>
    <s v="NA"/>
    <x v="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x v="4"/>
    <s v="WD"/>
    <s v="Normal"/>
    <n v="333168"/>
    <x v="0"/>
    <s v="-"/>
    <s v="Post 2008"/>
    <x v="4"/>
  </r>
  <r>
    <x v="1314"/>
    <n v="20"/>
    <s v="RL"/>
    <n v="60"/>
    <n v="8190"/>
    <s v="Pave"/>
    <s v="NA"/>
    <x v="0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3"/>
    <x v="1"/>
    <s v="WD"/>
    <s v="Normal"/>
    <n v="119000"/>
    <x v="0"/>
    <s v="-"/>
    <s v="Pre 2008"/>
    <x v="1"/>
  </r>
  <r>
    <x v="1315"/>
    <n v="60"/>
    <s v="RL"/>
    <n v="85"/>
    <n v="11075"/>
    <s v="Pave"/>
    <s v="NA"/>
    <x v="0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1"/>
    <x v="0"/>
    <s v="WD"/>
    <s v="Normal"/>
    <n v="206900"/>
    <x v="0"/>
    <s v="-"/>
    <s v="Post 2008"/>
    <x v="0"/>
  </r>
  <r>
    <x v="1316"/>
    <n v="20"/>
    <s v="RL"/>
    <n v="61"/>
    <n v="10226"/>
    <s v="Pave"/>
    <s v="NA"/>
    <x v="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0"/>
    <x v="3"/>
    <s v="WD"/>
    <s v="Normal"/>
    <n v="295493"/>
    <x v="0"/>
    <s v="-"/>
    <s v="Post 2008"/>
    <x v="3"/>
  </r>
  <r>
    <x v="1317"/>
    <n v="120"/>
    <s v="FV"/>
    <n v="47"/>
    <n v="4230"/>
    <s v="Pave"/>
    <s v="Pave"/>
    <x v="0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1"/>
    <x v="1"/>
    <s v="New"/>
    <s v="Partial"/>
    <n v="208900"/>
    <x v="0"/>
    <s v="Remodeled"/>
    <s v="Pre 2008"/>
    <x v="1"/>
  </r>
  <r>
    <x v="1318"/>
    <n v="20"/>
    <s v="RL"/>
    <s v="NA"/>
    <n v="14781"/>
    <s v="Pave"/>
    <s v="NA"/>
    <x v="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2"/>
    <x v="2"/>
    <s v="WD"/>
    <s v="Normal"/>
    <n v="275000"/>
    <x v="0"/>
    <s v="Remodeled"/>
    <s v="Pre 2008"/>
    <x v="2"/>
  </r>
  <r>
    <x v="1319"/>
    <n v="20"/>
    <s v="RL"/>
    <n v="75"/>
    <n v="10215"/>
    <s v="Pave"/>
    <s v="NA"/>
    <x v="0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x v="1"/>
    <s v="WD"/>
    <s v="Normal"/>
    <n v="111000"/>
    <x v="0"/>
    <s v="-"/>
    <s v="Pre 2008"/>
    <x v="1"/>
  </r>
  <r>
    <x v="1320"/>
    <n v="20"/>
    <s v="RL"/>
    <n v="70"/>
    <n v="8400"/>
    <s v="Pave"/>
    <s v="NA"/>
    <x v="0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1"/>
    <x v="3"/>
    <s v="WD"/>
    <s v="Normal"/>
    <n v="156500"/>
    <x v="0"/>
    <s v="-"/>
    <s v="Post 2008"/>
    <x v="3"/>
  </r>
  <r>
    <x v="1321"/>
    <n v="20"/>
    <s v="RL"/>
    <s v="NA"/>
    <n v="6627"/>
    <s v="Pave"/>
    <s v="NA"/>
    <x v="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2"/>
    <x v="0"/>
    <s v="WD"/>
    <s v="Normal"/>
    <n v="72500"/>
    <x v="0"/>
    <s v="Remodeled"/>
    <s v="Post 2008"/>
    <x v="0"/>
  </r>
  <r>
    <x v="1322"/>
    <n v="60"/>
    <s v="RL"/>
    <n v="107"/>
    <n v="10186"/>
    <s v="Pave"/>
    <s v="NA"/>
    <x v="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1"/>
    <x v="4"/>
    <s v="WD"/>
    <s v="Normal"/>
    <n v="190000"/>
    <x v="0"/>
    <s v="-"/>
    <s v="Post 2008"/>
    <x v="4"/>
  </r>
  <r>
    <x v="1323"/>
    <n v="30"/>
    <s v="RL"/>
    <n v="50"/>
    <n v="5330"/>
    <s v="Pave"/>
    <s v="NA"/>
    <x v="0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x v="3"/>
    <s v="WD"/>
    <s v="Normal"/>
    <n v="82500"/>
    <x v="1"/>
    <s v="Remodeled"/>
    <s v="Post 2008"/>
    <x v="3"/>
  </r>
  <r>
    <x v="1324"/>
    <n v="20"/>
    <s v="RL"/>
    <n v="75"/>
    <n v="998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x v="1"/>
    <s v="New"/>
    <s v="Partial"/>
    <n v="147000"/>
    <x v="0"/>
    <s v="Remodeled"/>
    <s v="Pre 2008"/>
    <x v="1"/>
  </r>
  <r>
    <x v="1325"/>
    <n v="30"/>
    <s v="RM"/>
    <n v="40"/>
    <n v="3636"/>
    <s v="Pave"/>
    <s v="NA"/>
    <x v="0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0"/>
    <x v="0"/>
    <s v="WD"/>
    <s v="Normal"/>
    <n v="55000"/>
    <x v="1"/>
    <s v="Remodeled"/>
    <s v="Post 2008"/>
    <x v="0"/>
  </r>
  <r>
    <x v="1326"/>
    <n v="30"/>
    <s v="RH"/>
    <n v="70"/>
    <n v="4270"/>
    <s v="Pave"/>
    <s v="NA"/>
    <x v="0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x v="1"/>
    <s v="WD"/>
    <s v="Normal"/>
    <n v="79000"/>
    <x v="1"/>
    <s v="Remodeled"/>
    <s v="Pre 2008"/>
    <x v="1"/>
  </r>
  <r>
    <x v="1327"/>
    <n v="20"/>
    <s v="RL"/>
    <n v="60"/>
    <n v="6600"/>
    <s v="Pave"/>
    <s v="NA"/>
    <x v="0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3"/>
    <x v="0"/>
    <s v="WD"/>
    <s v="Normal"/>
    <n v="130500"/>
    <x v="0"/>
    <s v="Remodeled"/>
    <s v="Post 2008"/>
    <x v="0"/>
  </r>
  <r>
    <x v="1328"/>
    <n v="50"/>
    <s v="RM"/>
    <n v="60"/>
    <n v="10440"/>
    <s v="Pave"/>
    <s v="Grvl"/>
    <x v="0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1"/>
    <x v="0"/>
    <s v="WD"/>
    <s v="Normal"/>
    <n v="256000"/>
    <x v="1"/>
    <s v="Remodeled"/>
    <s v="Post 2008"/>
    <x v="0"/>
  </r>
  <r>
    <x v="1329"/>
    <n v="60"/>
    <s v="RL"/>
    <n v="63"/>
    <n v="9084"/>
    <s v="Pave"/>
    <s v="NA"/>
    <x v="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"/>
    <x v="2"/>
    <s v="WD"/>
    <s v="Normal"/>
    <n v="176500"/>
    <x v="0"/>
    <s v="-"/>
    <s v="Pre 2008"/>
    <x v="2"/>
  </r>
  <r>
    <x v="1330"/>
    <n v="20"/>
    <s v="RL"/>
    <n v="85"/>
    <n v="10000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3"/>
    <x v="1"/>
    <s v="WD"/>
    <s v="Normal"/>
    <n v="227000"/>
    <x v="0"/>
    <s v="-"/>
    <s v="Pre 2008"/>
    <x v="1"/>
  </r>
  <r>
    <x v="1331"/>
    <n v="80"/>
    <s v="RL"/>
    <n v="55"/>
    <n v="10780"/>
    <s v="Pave"/>
    <s v="NA"/>
    <x v="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x v="2"/>
    <s v="WD"/>
    <s v="Normal"/>
    <n v="132500"/>
    <x v="0"/>
    <s v="-"/>
    <s v="Pre 2008"/>
    <x v="2"/>
  </r>
  <r>
    <x v="1332"/>
    <n v="20"/>
    <s v="RL"/>
    <n v="67"/>
    <n v="8877"/>
    <s v="Pave"/>
    <s v="NA"/>
    <x v="0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x v="3"/>
    <s v="WD"/>
    <s v="Normal"/>
    <n v="100000"/>
    <x v="1"/>
    <s v="Remodeled"/>
    <s v="Post 2008"/>
    <x v="3"/>
  </r>
  <r>
    <x v="1333"/>
    <n v="50"/>
    <s v="RM"/>
    <n v="60"/>
    <n v="7200"/>
    <s v="Pave"/>
    <s v="NA"/>
    <x v="0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2"/>
    <x v="2"/>
    <s v="WD"/>
    <s v="Normal"/>
    <n v="125500"/>
    <x v="1"/>
    <s v="Remodeled"/>
    <s v="Pre 2008"/>
    <x v="2"/>
  </r>
  <r>
    <x v="1334"/>
    <n v="160"/>
    <s v="RM"/>
    <n v="24"/>
    <n v="2368"/>
    <s v="Pave"/>
    <s v="NA"/>
    <x v="0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x v="3"/>
    <s v="WD"/>
    <s v="Normal"/>
    <n v="125000"/>
    <x v="0"/>
    <s v="-"/>
    <s v="Post 2008"/>
    <x v="3"/>
  </r>
  <r>
    <x v="1335"/>
    <n v="20"/>
    <s v="RL"/>
    <n v="80"/>
    <n v="9650"/>
    <s v="Pave"/>
    <s v="NA"/>
    <x v="0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1"/>
    <x v="3"/>
    <s v="WD"/>
    <s v="Normal"/>
    <n v="167900"/>
    <x v="0"/>
    <s v="-"/>
    <s v="Post 2008"/>
    <x v="3"/>
  </r>
  <r>
    <x v="1336"/>
    <n v="90"/>
    <s v="RL"/>
    <n v="87"/>
    <n v="9246"/>
    <s v="Pave"/>
    <s v="NA"/>
    <x v="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3"/>
    <x v="0"/>
    <s v="WD"/>
    <s v="Normal"/>
    <n v="135000"/>
    <x v="0"/>
    <s v="-"/>
    <s v="Post 2008"/>
    <x v="0"/>
  </r>
  <r>
    <x v="1337"/>
    <n v="30"/>
    <s v="RM"/>
    <n v="153"/>
    <n v="4118"/>
    <s v="Pave"/>
    <s v="Grvl"/>
    <x v="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0"/>
    <x v="2"/>
    <s v="WD"/>
    <s v="Normal"/>
    <n v="52500"/>
    <x v="1"/>
    <s v="Remodeled"/>
    <s v="Pre 2008"/>
    <x v="2"/>
  </r>
  <r>
    <x v="1338"/>
    <n v="60"/>
    <s v="RL"/>
    <n v="95"/>
    <n v="13450"/>
    <s v="Pave"/>
    <s v="NA"/>
    <x v="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"/>
    <x v="2"/>
    <s v="WD"/>
    <s v="Normal"/>
    <n v="200000"/>
    <x v="0"/>
    <s v="-"/>
    <s v="Pre 2008"/>
    <x v="2"/>
  </r>
  <r>
    <x v="1339"/>
    <n v="20"/>
    <s v="RL"/>
    <n v="120"/>
    <n v="9560"/>
    <s v="Pave"/>
    <s v="NA"/>
    <x v="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"/>
    <x v="2"/>
    <s v="WD"/>
    <s v="Normal"/>
    <n v="128500"/>
    <x v="0"/>
    <s v="-"/>
    <s v="Pre 2008"/>
    <x v="2"/>
  </r>
  <r>
    <x v="1340"/>
    <n v="20"/>
    <s v="RL"/>
    <n v="70"/>
    <n v="8294"/>
    <s v="Pave"/>
    <s v="NA"/>
    <x v="0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"/>
    <x v="1"/>
    <s v="WD"/>
    <s v="Normal"/>
    <n v="123000"/>
    <x v="0"/>
    <s v="-"/>
    <s v="Pre 2008"/>
    <x v="1"/>
  </r>
  <r>
    <x v="1341"/>
    <n v="20"/>
    <s v="RL"/>
    <n v="66"/>
    <n v="13695"/>
    <s v="Pave"/>
    <s v="NA"/>
    <x v="0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2"/>
    <x v="0"/>
    <s v="WD"/>
    <s v="Normal"/>
    <n v="155000"/>
    <x v="0"/>
    <s v="Remodeled"/>
    <s v="Post 2008"/>
    <x v="0"/>
  </r>
  <r>
    <x v="1342"/>
    <n v="60"/>
    <s v="RL"/>
    <s v="NA"/>
    <n v="9375"/>
    <s v="Pave"/>
    <s v="NA"/>
    <x v="0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2"/>
    <x v="1"/>
    <s v="WD"/>
    <s v="Normal"/>
    <n v="228500"/>
    <x v="0"/>
    <s v="-"/>
    <s v="Pre 2008"/>
    <x v="1"/>
  </r>
  <r>
    <x v="1343"/>
    <n v="50"/>
    <s v="RL"/>
    <n v="57"/>
    <n v="7558"/>
    <s v="Pave"/>
    <s v="NA"/>
    <x v="0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0"/>
    <x v="3"/>
    <s v="WD"/>
    <s v="Normal"/>
    <n v="177000"/>
    <x v="1"/>
    <s v="Remodeled"/>
    <s v="Post 2008"/>
    <x v="3"/>
  </r>
  <r>
    <x v="1344"/>
    <n v="60"/>
    <s v="RL"/>
    <n v="85"/>
    <n v="11103"/>
    <s v="Pave"/>
    <s v="NA"/>
    <x v="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2"/>
    <x v="1"/>
    <s v="New"/>
    <s v="Partial"/>
    <n v="155835"/>
    <x v="0"/>
    <s v="-"/>
    <s v="Pre 2008"/>
    <x v="1"/>
  </r>
  <r>
    <x v="1345"/>
    <n v="3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2"/>
    <x v="1"/>
    <s v="WD"/>
    <s v="Normal"/>
    <n v="108500"/>
    <x v="1"/>
    <s v="Remodeled"/>
    <s v="Pre 2008"/>
    <x v="1"/>
  </r>
  <r>
    <x v="1346"/>
    <n v="20"/>
    <s v="RL"/>
    <s v="NA"/>
    <n v="20781"/>
    <s v="Pave"/>
    <s v="NA"/>
    <x v="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"/>
    <x v="2"/>
    <s v="WD"/>
    <s v="Normal"/>
    <n v="262500"/>
    <x v="0"/>
    <s v="Remodeled"/>
    <s v="Pre 2008"/>
    <x v="2"/>
  </r>
  <r>
    <x v="1347"/>
    <n v="20"/>
    <s v="RL"/>
    <n v="93"/>
    <n v="15306"/>
    <s v="Pave"/>
    <s v="NA"/>
    <x v="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x v="1"/>
    <s v="New"/>
    <s v="Partial"/>
    <n v="283463"/>
    <x v="0"/>
    <s v="Remodeled"/>
    <s v="Pre 2008"/>
    <x v="1"/>
  </r>
  <r>
    <x v="1348"/>
    <n v="20"/>
    <s v="RL"/>
    <s v="NA"/>
    <n v="16196"/>
    <s v="Pave"/>
    <s v="NA"/>
    <x v="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2"/>
    <x v="1"/>
    <s v="WD"/>
    <s v="Normal"/>
    <n v="215000"/>
    <x v="0"/>
    <s v="-"/>
    <s v="Pre 2008"/>
    <x v="1"/>
  </r>
  <r>
    <x v="1349"/>
    <n v="70"/>
    <s v="RM"/>
    <n v="50"/>
    <n v="5250"/>
    <s v="Pave"/>
    <s v="Pave"/>
    <x v="0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x v="0"/>
    <s v="WD"/>
    <s v="Normal"/>
    <n v="122000"/>
    <x v="1"/>
    <s v="Remodeled"/>
    <s v="Post 2008"/>
    <x v="0"/>
  </r>
  <r>
    <x v="1350"/>
    <n v="90"/>
    <s v="RL"/>
    <n v="91"/>
    <n v="11643"/>
    <s v="Pave"/>
    <s v="NA"/>
    <x v="0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2"/>
    <x v="3"/>
    <s v="WD"/>
    <s v="Normal"/>
    <n v="200000"/>
    <x v="0"/>
    <s v="-"/>
    <s v="Post 2008"/>
    <x v="3"/>
  </r>
  <r>
    <x v="1351"/>
    <n v="60"/>
    <s v="RL"/>
    <n v="70"/>
    <n v="9247"/>
    <s v="Pave"/>
    <s v="NA"/>
    <x v="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0"/>
    <x v="0"/>
    <s v="WD"/>
    <s v="Normal"/>
    <n v="171000"/>
    <x v="0"/>
    <s v="-"/>
    <s v="Post 2008"/>
    <x v="0"/>
  </r>
  <r>
    <x v="1352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2"/>
    <x v="3"/>
    <s v="WD"/>
    <s v="Normal"/>
    <n v="134900"/>
    <x v="1"/>
    <s v="Remodeled"/>
    <s v="Post 2008"/>
    <x v="3"/>
  </r>
  <r>
    <x v="1353"/>
    <n v="50"/>
    <s v="RL"/>
    <n v="56"/>
    <n v="14720"/>
    <s v="Pave"/>
    <s v="NA"/>
    <x v="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0"/>
    <x v="4"/>
    <s v="WD"/>
    <s v="Normal"/>
    <n v="410000"/>
    <x v="0"/>
    <s v="Remodeled"/>
    <s v="Post 2008"/>
    <x v="4"/>
  </r>
  <r>
    <x v="1354"/>
    <n v="60"/>
    <s v="RL"/>
    <s v="NA"/>
    <n v="10316"/>
    <s v="Pave"/>
    <s v="NA"/>
    <x v="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1"/>
    <x v="0"/>
    <s v="WD"/>
    <s v="Normal"/>
    <n v="235000"/>
    <x v="0"/>
    <s v="-"/>
    <s v="Post 2008"/>
    <x v="0"/>
  </r>
  <r>
    <x v="1355"/>
    <n v="80"/>
    <s v="RL"/>
    <n v="102"/>
    <n v="10192"/>
    <s v="Pave"/>
    <s v="NA"/>
    <x v="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x v="2"/>
    <s v="WD"/>
    <s v="Normal"/>
    <n v="170000"/>
    <x v="0"/>
    <s v="Remodeled"/>
    <s v="Pre 2008"/>
    <x v="2"/>
  </r>
  <r>
    <x v="1356"/>
    <n v="20"/>
    <s v="RL"/>
    <s v="NA"/>
    <n v="9477"/>
    <s v="Pave"/>
    <s v="NA"/>
    <x v="0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3"/>
    <x v="0"/>
    <s v="WD"/>
    <s v="Normal"/>
    <n v="110000"/>
    <x v="0"/>
    <s v="-"/>
    <s v="Post 2008"/>
    <x v="0"/>
  </r>
  <r>
    <x v="1357"/>
    <n v="20"/>
    <s v="RL"/>
    <s v="NA"/>
    <n v="12537"/>
    <s v="Pave"/>
    <s v="NA"/>
    <x v="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1"/>
    <x v="4"/>
    <s v="WD"/>
    <s v="Normal"/>
    <n v="149900"/>
    <x v="0"/>
    <s v="Remodeled"/>
    <s v="Post 2008"/>
    <x v="4"/>
  </r>
  <r>
    <x v="1358"/>
    <n v="160"/>
    <s v="FV"/>
    <s v="NA"/>
    <n v="2117"/>
    <s v="Pave"/>
    <s v="NA"/>
    <x v="0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x v="4"/>
    <s v="WD"/>
    <s v="Normal"/>
    <n v="177500"/>
    <x v="0"/>
    <s v="-"/>
    <s v="Post 2008"/>
    <x v="4"/>
  </r>
  <r>
    <x v="1359"/>
    <n v="20"/>
    <s v="RL"/>
    <n v="129"/>
    <n v="16737"/>
    <s v="Pave"/>
    <s v="NA"/>
    <x v="0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x v="2"/>
    <s v="WD"/>
    <s v="Normal"/>
    <n v="315000"/>
    <x v="0"/>
    <s v="Remodeled"/>
    <s v="Pre 2008"/>
    <x v="2"/>
  </r>
  <r>
    <x v="1360"/>
    <n v="70"/>
    <s v="RL"/>
    <n v="51"/>
    <n v="9842"/>
    <s v="Pave"/>
    <s v="NA"/>
    <x v="0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x v="0"/>
    <s v="WD"/>
    <s v="Normal"/>
    <n v="189000"/>
    <x v="1"/>
    <s v="Remodeled"/>
    <s v="Post 2008"/>
    <x v="0"/>
  </r>
  <r>
    <x v="1361"/>
    <n v="20"/>
    <s v="RL"/>
    <n v="124"/>
    <n v="16158"/>
    <s v="Pave"/>
    <s v="NA"/>
    <x v="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1"/>
    <x v="3"/>
    <s v="WD"/>
    <s v="Normal"/>
    <n v="260000"/>
    <x v="0"/>
    <s v="-"/>
    <s v="Post 2008"/>
    <x v="3"/>
  </r>
  <r>
    <x v="1362"/>
    <n v="50"/>
    <s v="RL"/>
    <s v="NA"/>
    <n v="12513"/>
    <s v="Pave"/>
    <s v="NA"/>
    <x v="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1"/>
    <x v="3"/>
    <s v="WD"/>
    <s v="Normal"/>
    <n v="104900"/>
    <x v="1"/>
    <s v="Remodeled"/>
    <s v="Post 2008"/>
    <x v="3"/>
  </r>
  <r>
    <x v="1363"/>
    <n v="60"/>
    <s v="RL"/>
    <n v="73"/>
    <n v="8499"/>
    <s v="Pave"/>
    <s v="NA"/>
    <x v="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0"/>
    <x v="1"/>
    <s v="New"/>
    <s v="Partial"/>
    <n v="156932"/>
    <x v="0"/>
    <s v="Remodeled"/>
    <s v="Pre 2008"/>
    <x v="1"/>
  </r>
  <r>
    <x v="1364"/>
    <n v="160"/>
    <s v="FV"/>
    <n v="30"/>
    <n v="3180"/>
    <s v="Pave"/>
    <s v="Pave"/>
    <x v="0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1"/>
    <x v="2"/>
    <s v="WD"/>
    <s v="Abnorml"/>
    <n v="144152"/>
    <x v="0"/>
    <s v="-"/>
    <s v="Pre 2008"/>
    <x v="2"/>
  </r>
  <r>
    <x v="1365"/>
    <n v="60"/>
    <s v="FV"/>
    <s v="NA"/>
    <n v="7500"/>
    <s v="Pave"/>
    <s v="NA"/>
    <x v="0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0"/>
    <x v="4"/>
    <s v="WD"/>
    <s v="Normal"/>
    <n v="216000"/>
    <x v="0"/>
    <s v="-"/>
    <s v="Post 2008"/>
    <x v="4"/>
  </r>
  <r>
    <x v="1366"/>
    <n v="60"/>
    <s v="RL"/>
    <n v="68"/>
    <n v="9179"/>
    <s v="Pave"/>
    <s v="NA"/>
    <x v="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1"/>
    <x v="0"/>
    <s v="WD"/>
    <s v="Abnorml"/>
    <n v="193000"/>
    <x v="0"/>
    <s v="-"/>
    <s v="Post 2008"/>
    <x v="0"/>
  </r>
  <r>
    <x v="1367"/>
    <n v="160"/>
    <s v="RM"/>
    <n v="41"/>
    <n v="2665"/>
    <s v="Pave"/>
    <s v="NA"/>
    <x v="0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2"/>
    <x v="2"/>
    <s v="WD"/>
    <s v="Normal"/>
    <n v="127000"/>
    <x v="0"/>
    <s v="-"/>
    <s v="Pre 2008"/>
    <x v="2"/>
  </r>
  <r>
    <x v="1368"/>
    <n v="120"/>
    <s v="RM"/>
    <s v="NA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"/>
    <x v="3"/>
    <s v="WD"/>
    <s v="Normal"/>
    <n v="144000"/>
    <x v="0"/>
    <s v="Remodeled"/>
    <s v="Post 2008"/>
    <x v="3"/>
  </r>
  <r>
    <x v="1369"/>
    <n v="20"/>
    <s v="RL"/>
    <n v="48"/>
    <n v="10635"/>
    <s v="Pave"/>
    <s v="NA"/>
    <x v="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x v="4"/>
    <s v="WD"/>
    <s v="Normal"/>
    <n v="232000"/>
    <x v="0"/>
    <s v="-"/>
    <s v="Post 2008"/>
    <x v="4"/>
  </r>
  <r>
    <x v="1370"/>
    <n v="50"/>
    <s v="RL"/>
    <n v="90"/>
    <n v="5400"/>
    <s v="Pave"/>
    <s v="NA"/>
    <x v="0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3"/>
    <x v="3"/>
    <s v="WD"/>
    <s v="Normal"/>
    <n v="105000"/>
    <x v="1"/>
    <s v="Remodeled"/>
    <s v="Post 2008"/>
    <x v="3"/>
  </r>
  <r>
    <x v="1371"/>
    <n v="80"/>
    <s v="RL"/>
    <n v="80"/>
    <n v="9600"/>
    <s v="Pave"/>
    <s v="NA"/>
    <x v="0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3"/>
    <x v="0"/>
    <s v="WD"/>
    <s v="Normal"/>
    <n v="165500"/>
    <x v="0"/>
    <s v="Remodeled"/>
    <s v="Post 2008"/>
    <x v="0"/>
  </r>
  <r>
    <x v="1372"/>
    <n v="60"/>
    <s v="RL"/>
    <n v="75"/>
    <n v="9750"/>
    <s v="Pave"/>
    <s v="NA"/>
    <x v="0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"/>
    <x v="2"/>
    <s v="WD"/>
    <s v="Normal"/>
    <n v="274300"/>
    <x v="0"/>
    <s v="-"/>
    <s v="Pre 2008"/>
    <x v="2"/>
  </r>
  <r>
    <x v="1373"/>
    <n v="20"/>
    <s v="RL"/>
    <s v="NA"/>
    <n v="11400"/>
    <s v="Pave"/>
    <s v="NA"/>
    <x v="0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0"/>
    <x v="1"/>
    <s v="WD"/>
    <s v="Normal"/>
    <n v="466500"/>
    <x v="0"/>
    <s v="Remodeled"/>
    <s v="Pre 2008"/>
    <x v="1"/>
  </r>
  <r>
    <x v="1374"/>
    <n v="60"/>
    <s v="FV"/>
    <n v="85"/>
    <n v="1062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2"/>
    <x v="0"/>
    <s v="WD"/>
    <s v="Normal"/>
    <n v="250000"/>
    <x v="0"/>
    <s v="-"/>
    <s v="Post 2008"/>
    <x v="0"/>
  </r>
  <r>
    <x v="1375"/>
    <n v="20"/>
    <s v="RL"/>
    <n v="89"/>
    <n v="10991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3"/>
    <x v="1"/>
    <s v="New"/>
    <s v="Partial"/>
    <n v="239000"/>
    <x v="0"/>
    <s v="-"/>
    <s v="Pre 2008"/>
    <x v="1"/>
  </r>
  <r>
    <x v="1376"/>
    <n v="30"/>
    <s v="RL"/>
    <n v="52"/>
    <n v="6292"/>
    <s v="Pave"/>
    <s v="NA"/>
    <x v="0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1"/>
    <x v="0"/>
    <s v="WD"/>
    <s v="Normal"/>
    <n v="91000"/>
    <x v="1"/>
    <s v="Remodeled"/>
    <s v="Post 2008"/>
    <x v="0"/>
  </r>
  <r>
    <x v="1377"/>
    <n v="50"/>
    <s v="RL"/>
    <n v="60"/>
    <n v="10998"/>
    <s v="Pave"/>
    <s v="Grvl"/>
    <x v="0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2"/>
    <x v="3"/>
    <s v="WD"/>
    <s v="Normal"/>
    <n v="117000"/>
    <x v="1"/>
    <s v="Remodeled"/>
    <s v="Post 2008"/>
    <x v="3"/>
  </r>
  <r>
    <x v="1378"/>
    <n v="160"/>
    <s v="RM"/>
    <n v="21"/>
    <n v="1953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"/>
    <x v="2"/>
    <s v="WD"/>
    <s v="Normal"/>
    <n v="83000"/>
    <x v="0"/>
    <s v="-"/>
    <s v="Pre 2008"/>
    <x v="2"/>
  </r>
  <r>
    <x v="1379"/>
    <n v="80"/>
    <s v="RL"/>
    <n v="73"/>
    <n v="9735"/>
    <s v="Pave"/>
    <s v="NA"/>
    <x v="0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x v="0"/>
    <s v="WD"/>
    <s v="Normal"/>
    <n v="167500"/>
    <x v="0"/>
    <s v="Remodeled"/>
    <s v="Post 2008"/>
    <x v="0"/>
  </r>
  <r>
    <x v="1380"/>
    <n v="30"/>
    <s v="RL"/>
    <n v="45"/>
    <n v="8212"/>
    <s v="Pave"/>
    <s v="Grvl"/>
    <x v="0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1"/>
    <x v="4"/>
    <s v="WD"/>
    <s v="Normal"/>
    <n v="58500"/>
    <x v="1"/>
    <s v="Remodeled"/>
    <s v="Post 2008"/>
    <x v="4"/>
  </r>
  <r>
    <x v="1381"/>
    <n v="20"/>
    <s v="RL"/>
    <s v="NA"/>
    <n v="12925"/>
    <s v="Pave"/>
    <s v="NA"/>
    <x v="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x v="0"/>
    <s v="WD"/>
    <s v="Normal"/>
    <n v="237500"/>
    <x v="0"/>
    <s v="-"/>
    <s v="Post 2008"/>
    <x v="0"/>
  </r>
  <r>
    <x v="1382"/>
    <n v="70"/>
    <s v="RM"/>
    <n v="60"/>
    <n v="7200"/>
    <s v="Pave"/>
    <s v="NA"/>
    <x v="0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3"/>
    <x v="2"/>
    <s v="WD"/>
    <s v="Normal"/>
    <n v="157000"/>
    <x v="1"/>
    <s v="Remodeled"/>
    <s v="Pre 2008"/>
    <x v="2"/>
  </r>
  <r>
    <x v="1383"/>
    <n v="30"/>
    <s v="RL"/>
    <s v="NA"/>
    <n v="25339"/>
    <s v="Pave"/>
    <s v="NA"/>
    <x v="0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2"/>
    <x v="1"/>
    <s v="WD"/>
    <s v="Normal"/>
    <n v="112000"/>
    <x v="1"/>
    <s v="Remodeled"/>
    <s v="Pre 2008"/>
    <x v="1"/>
  </r>
  <r>
    <x v="1384"/>
    <n v="50"/>
    <s v="RL"/>
    <n v="60"/>
    <n v="9060"/>
    <s v="Pave"/>
    <s v="NA"/>
    <x v="0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3"/>
    <x v="3"/>
    <s v="WD"/>
    <s v="Normal"/>
    <n v="105000"/>
    <x v="1"/>
    <s v="Remodeled"/>
    <s v="Post 2008"/>
    <x v="3"/>
  </r>
  <r>
    <x v="1385"/>
    <n v="50"/>
    <s v="RM"/>
    <n v="40"/>
    <n v="5436"/>
    <s v="Pave"/>
    <s v="NA"/>
    <x v="0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x v="4"/>
    <s v="WD"/>
    <s v="Normal"/>
    <n v="125500"/>
    <x v="1"/>
    <s v="Remodeled"/>
    <s v="Post 2008"/>
    <x v="4"/>
  </r>
  <r>
    <x v="1386"/>
    <n v="60"/>
    <s v="RL"/>
    <n v="80"/>
    <n v="16692"/>
    <s v="Pave"/>
    <s v="NA"/>
    <x v="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2"/>
    <x v="2"/>
    <s v="WD"/>
    <s v="Normal"/>
    <n v="250000"/>
    <x v="0"/>
    <s v="-"/>
    <s v="Pre 2008"/>
    <x v="2"/>
  </r>
  <r>
    <x v="1387"/>
    <n v="50"/>
    <s v="RM"/>
    <n v="60"/>
    <n v="8520"/>
    <s v="Pave"/>
    <s v="Grvl"/>
    <x v="0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2"/>
    <x v="1"/>
    <s v="CWD"/>
    <s v="Family"/>
    <n v="136000"/>
    <x v="1"/>
    <s v="Remodeled"/>
    <s v="Pre 2008"/>
    <x v="1"/>
  </r>
  <r>
    <x v="1388"/>
    <n v="20"/>
    <s v="RL"/>
    <n v="42"/>
    <n v="14892"/>
    <s v="Pave"/>
    <s v="NA"/>
    <x v="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3"/>
    <x v="3"/>
    <s v="WD"/>
    <s v="Normal"/>
    <n v="377500"/>
    <x v="0"/>
    <s v="Remodeled"/>
    <s v="Post 2008"/>
    <x v="3"/>
  </r>
  <r>
    <x v="1389"/>
    <n v="50"/>
    <s v="RM"/>
    <n v="60"/>
    <n v="6000"/>
    <s v="Pave"/>
    <s v="NA"/>
    <x v="0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0"/>
    <x v="1"/>
    <s v="WD"/>
    <s v="Normal"/>
    <n v="131000"/>
    <x v="1"/>
    <s v="Remodeled"/>
    <s v="Pre 2008"/>
    <x v="1"/>
  </r>
  <r>
    <x v="1390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x v="2"/>
    <s v="WD"/>
    <s v="Normal"/>
    <n v="235000"/>
    <x v="0"/>
    <s v="-"/>
    <s v="Pre 2008"/>
    <x v="2"/>
  </r>
  <r>
    <x v="1391"/>
    <n v="90"/>
    <s v="RL"/>
    <n v="65"/>
    <n v="8944"/>
    <s v="Pave"/>
    <s v="NA"/>
    <x v="0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1"/>
    <x v="3"/>
    <s v="WD"/>
    <s v="Normal"/>
    <n v="124000"/>
    <x v="0"/>
    <s v="-"/>
    <s v="Post 2008"/>
    <x v="3"/>
  </r>
  <r>
    <x v="1392"/>
    <n v="85"/>
    <s v="RL"/>
    <n v="68"/>
    <n v="7838"/>
    <s v="Pave"/>
    <s v="NA"/>
    <x v="0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3"/>
    <x v="2"/>
    <s v="WD"/>
    <s v="Normal"/>
    <n v="123000"/>
    <x v="0"/>
    <s v="-"/>
    <s v="Pre 2008"/>
    <x v="2"/>
  </r>
  <r>
    <x v="1393"/>
    <n v="190"/>
    <s v="RM"/>
    <n v="60"/>
    <n v="10800"/>
    <s v="Pave"/>
    <s v="Pave"/>
    <x v="0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1"/>
    <x v="0"/>
    <s v="WD"/>
    <s v="Normal"/>
    <n v="163000"/>
    <x v="1"/>
    <s v="Remodeled"/>
    <s v="Post 2008"/>
    <x v="0"/>
  </r>
  <r>
    <x v="1394"/>
    <n v="120"/>
    <s v="RL"/>
    <n v="53"/>
    <n v="4045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3"/>
    <x v="2"/>
    <s v="New"/>
    <s v="Partial"/>
    <n v="246578"/>
    <x v="0"/>
    <s v="-"/>
    <s v="Pre 2008"/>
    <x v="2"/>
  </r>
  <r>
    <x v="1395"/>
    <n v="60"/>
    <s v="RL"/>
    <n v="88"/>
    <n v="12665"/>
    <s v="Pave"/>
    <s v="NA"/>
    <x v="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x v="1"/>
    <s v="WD"/>
    <s v="Normal"/>
    <n v="281213"/>
    <x v="0"/>
    <s v="Remodeled"/>
    <s v="Pre 2008"/>
    <x v="1"/>
  </r>
  <r>
    <x v="1396"/>
    <n v="20"/>
    <s v="RL"/>
    <s v="NA"/>
    <n v="57200"/>
    <s v="Pave"/>
    <s v="NA"/>
    <x v="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1"/>
    <x v="4"/>
    <s v="WD"/>
    <s v="Normal"/>
    <n v="160000"/>
    <x v="0"/>
    <s v="Remodeled"/>
    <s v="Post 2008"/>
    <x v="4"/>
  </r>
  <r>
    <x v="1397"/>
    <n v="70"/>
    <s v="RM"/>
    <n v="51"/>
    <n v="6120"/>
    <s v="Pave"/>
    <s v="NA"/>
    <x v="0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x v="1"/>
    <s v="WD"/>
    <s v="Normal"/>
    <n v="137500"/>
    <x v="1"/>
    <s v="Remodeled"/>
    <s v="Pre 2008"/>
    <x v="1"/>
  </r>
  <r>
    <x v="1398"/>
    <n v="50"/>
    <s v="RL"/>
    <n v="60"/>
    <n v="7200"/>
    <s v="Pave"/>
    <s v="NA"/>
    <x v="0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x v="3"/>
    <s v="WD"/>
    <s v="Normal"/>
    <n v="138000"/>
    <x v="0"/>
    <s v="Remodeled"/>
    <s v="Post 2008"/>
    <x v="3"/>
  </r>
  <r>
    <x v="1399"/>
    <n v="50"/>
    <s v="RL"/>
    <n v="51"/>
    <n v="6171"/>
    <s v="Pave"/>
    <s v="NA"/>
    <x v="0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3"/>
    <x v="3"/>
    <s v="WD"/>
    <s v="Normal"/>
    <n v="137450"/>
    <x v="1"/>
    <s v="Remodeled"/>
    <s v="Post 2008"/>
    <x v="3"/>
  </r>
  <r>
    <x v="1400"/>
    <n v="50"/>
    <s v="RM"/>
    <n v="50"/>
    <n v="6000"/>
    <s v="Pave"/>
    <s v="NA"/>
    <x v="0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2"/>
    <x v="0"/>
    <s v="WD"/>
    <s v="Normal"/>
    <n v="120000"/>
    <x v="1"/>
    <s v="Remodeled"/>
    <s v="Post 2008"/>
    <x v="0"/>
  </r>
  <r>
    <x v="1401"/>
    <n v="60"/>
    <s v="RL"/>
    <n v="62"/>
    <n v="7415"/>
    <s v="Pave"/>
    <s v="NA"/>
    <x v="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1"/>
    <x v="0"/>
    <s v="WD"/>
    <s v="Normal"/>
    <n v="193000"/>
    <x v="0"/>
    <s v="-"/>
    <s v="Post 2008"/>
    <x v="0"/>
  </r>
  <r>
    <x v="1402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2"/>
    <x v="2"/>
    <s v="New"/>
    <s v="Partial"/>
    <n v="193879"/>
    <x v="0"/>
    <s v="-"/>
    <s v="Pre 2008"/>
    <x v="2"/>
  </r>
  <r>
    <x v="1403"/>
    <n v="20"/>
    <s v="RL"/>
    <n v="49"/>
    <n v="15256"/>
    <s v="Pave"/>
    <s v="NA"/>
    <x v="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2"/>
    <x v="1"/>
    <s v="WD"/>
    <s v="Normal"/>
    <n v="282922"/>
    <x v="0"/>
    <s v="-"/>
    <s v="Pre 2008"/>
    <x v="1"/>
  </r>
  <r>
    <x v="1404"/>
    <n v="50"/>
    <s v="RL"/>
    <n v="60"/>
    <n v="10410"/>
    <s v="Pave"/>
    <s v="Grvl"/>
    <x v="0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0"/>
    <x v="2"/>
    <s v="WD"/>
    <s v="Family"/>
    <n v="105000"/>
    <x v="1"/>
    <s v="Remodeled"/>
    <s v="Pre 2008"/>
    <x v="2"/>
  </r>
  <r>
    <x v="1405"/>
    <n v="120"/>
    <s v="RM"/>
    <n v="44"/>
    <n v="3842"/>
    <s v="Pave"/>
    <s v="NA"/>
    <x v="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0"/>
    <x v="0"/>
    <s v="WD"/>
    <s v="Normal"/>
    <n v="275000"/>
    <x v="0"/>
    <s v="Remodeled"/>
    <s v="Post 2008"/>
    <x v="0"/>
  </r>
  <r>
    <x v="1406"/>
    <n v="85"/>
    <s v="RL"/>
    <n v="70"/>
    <n v="8445"/>
    <s v="Pave"/>
    <s v="NA"/>
    <x v="0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0"/>
    <x v="3"/>
    <s v="WD"/>
    <s v="Normal"/>
    <n v="133000"/>
    <x v="0"/>
    <s v="Remodeled"/>
    <s v="Post 2008"/>
    <x v="3"/>
  </r>
  <r>
    <x v="1407"/>
    <n v="20"/>
    <s v="RL"/>
    <s v="NA"/>
    <n v="8780"/>
    <s v="Pave"/>
    <s v="NA"/>
    <x v="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0"/>
    <x v="3"/>
    <s v="WD"/>
    <s v="Normal"/>
    <n v="112000"/>
    <x v="0"/>
    <s v="-"/>
    <s v="Post 2008"/>
    <x v="3"/>
  </r>
  <r>
    <x v="1408"/>
    <n v="70"/>
    <s v="RM"/>
    <n v="60"/>
    <n v="7740"/>
    <s v="Pave"/>
    <s v="NA"/>
    <x v="0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1"/>
    <x v="4"/>
    <s v="WD"/>
    <s v="Normal"/>
    <n v="125500"/>
    <x v="1"/>
    <s v="Remodeled"/>
    <s v="Post 2008"/>
    <x v="4"/>
  </r>
  <r>
    <x v="1409"/>
    <n v="60"/>
    <s v="RL"/>
    <n v="46"/>
    <n v="20544"/>
    <s v="Pave"/>
    <s v="NA"/>
    <x v="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3"/>
    <x v="0"/>
    <s v="WD"/>
    <s v="Normal"/>
    <n v="215000"/>
    <x v="0"/>
    <s v="Remodeled"/>
    <s v="Post 2008"/>
    <x v="0"/>
  </r>
  <r>
    <x v="1410"/>
    <n v="60"/>
    <s v="RL"/>
    <n v="79"/>
    <n v="12420"/>
    <s v="Pave"/>
    <s v="NA"/>
    <x v="0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1"/>
    <x v="3"/>
    <s v="WD"/>
    <s v="Normal"/>
    <n v="230000"/>
    <x v="0"/>
    <s v="-"/>
    <s v="Post 2008"/>
    <x v="3"/>
  </r>
  <r>
    <x v="1411"/>
    <n v="50"/>
    <s v="RL"/>
    <n v="80"/>
    <n v="9600"/>
    <s v="Pave"/>
    <s v="NA"/>
    <x v="0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x v="3"/>
    <s v="WD"/>
    <s v="Normal"/>
    <n v="140000"/>
    <x v="0"/>
    <s v="Remodeled"/>
    <s v="Post 2008"/>
    <x v="3"/>
  </r>
  <r>
    <x v="1412"/>
    <n v="90"/>
    <s v="RL"/>
    <n v="60"/>
    <n v="7200"/>
    <s v="Pave"/>
    <s v="NA"/>
    <x v="0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1"/>
    <x v="3"/>
    <s v="WD"/>
    <s v="Normal"/>
    <n v="90000"/>
    <x v="0"/>
    <s v="Remodeled"/>
    <s v="Post 2008"/>
    <x v="3"/>
  </r>
  <r>
    <x v="1413"/>
    <n v="20"/>
    <s v="RL"/>
    <n v="88"/>
    <n v="10994"/>
    <s v="Pave"/>
    <s v="NA"/>
    <x v="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x v="3"/>
    <s v="COD"/>
    <s v="Abnorml"/>
    <n v="257000"/>
    <x v="0"/>
    <s v="Remodeled"/>
    <s v="Post 2008"/>
    <x v="3"/>
  </r>
  <r>
    <x v="1414"/>
    <n v="50"/>
    <s v="RL"/>
    <n v="64"/>
    <n v="13053"/>
    <s v="Pave"/>
    <s v="Pave"/>
    <x v="0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1"/>
    <x v="0"/>
    <s v="WD"/>
    <s v="Normal"/>
    <n v="207000"/>
    <x v="1"/>
    <s v="Remodeled"/>
    <s v="Post 2008"/>
    <x v="0"/>
  </r>
  <r>
    <x v="1415"/>
    <n v="120"/>
    <s v="RL"/>
    <n v="51"/>
    <n v="3635"/>
    <s v="Pave"/>
    <s v="NA"/>
    <x v="0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x v="3"/>
    <s v="WD"/>
    <s v="Normal"/>
    <n v="175900"/>
    <x v="0"/>
    <s v="-"/>
    <s v="Post 2008"/>
    <x v="3"/>
  </r>
  <r>
    <x v="1416"/>
    <n v="190"/>
    <s v="RM"/>
    <n v="60"/>
    <n v="11340"/>
    <s v="Pave"/>
    <s v="NA"/>
    <x v="0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1"/>
    <x v="4"/>
    <s v="WD"/>
    <s v="Normal"/>
    <n v="122500"/>
    <x v="1"/>
    <s v="Remodeled"/>
    <s v="Post 2008"/>
    <x v="4"/>
  </r>
  <r>
    <x v="1417"/>
    <n v="60"/>
    <s v="RL"/>
    <s v="NA"/>
    <n v="16545"/>
    <s v="Pave"/>
    <s v="NA"/>
    <x v="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x v="3"/>
    <s v="WD"/>
    <s v="Normal"/>
    <n v="340000"/>
    <x v="0"/>
    <s v="-"/>
    <s v="Post 2008"/>
    <x v="3"/>
  </r>
  <r>
    <x v="1418"/>
    <n v="20"/>
    <s v="RL"/>
    <n v="71"/>
    <n v="9204"/>
    <s v="Pave"/>
    <s v="NA"/>
    <x v="0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2"/>
    <x v="0"/>
    <s v="COD"/>
    <s v="Normal"/>
    <n v="124000"/>
    <x v="0"/>
    <s v="-"/>
    <s v="Post 2008"/>
    <x v="0"/>
  </r>
  <r>
    <x v="1419"/>
    <n v="20"/>
    <s v="RL"/>
    <s v="NA"/>
    <n v="16381"/>
    <s v="Pave"/>
    <s v="NA"/>
    <x v="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3"/>
    <x v="2"/>
    <s v="WD"/>
    <s v="Normal"/>
    <n v="223000"/>
    <x v="0"/>
    <s v="-"/>
    <s v="Pre 2008"/>
    <x v="2"/>
  </r>
  <r>
    <x v="1420"/>
    <n v="60"/>
    <s v="RL"/>
    <n v="90"/>
    <n v="11700"/>
    <s v="Pave"/>
    <s v="NA"/>
    <x v="0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x v="2"/>
    <s v="WD"/>
    <s v="Normal"/>
    <n v="179900"/>
    <x v="0"/>
    <s v="-"/>
    <s v="Pre 2008"/>
    <x v="2"/>
  </r>
  <r>
    <x v="1421"/>
    <n v="120"/>
    <s v="RL"/>
    <n v="53"/>
    <n v="4043"/>
    <s v="Pave"/>
    <s v="NA"/>
    <x v="0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2"/>
    <x v="4"/>
    <s v="WD"/>
    <s v="Normal"/>
    <n v="127500"/>
    <x v="0"/>
    <s v="-"/>
    <s v="Post 2008"/>
    <x v="4"/>
  </r>
  <r>
    <x v="1422"/>
    <n v="120"/>
    <s v="RM"/>
    <n v="37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0"/>
    <x v="0"/>
    <s v="WD"/>
    <s v="Normal"/>
    <n v="136500"/>
    <x v="0"/>
    <s v="-"/>
    <s v="Post 2008"/>
    <x v="0"/>
  </r>
  <r>
    <x v="1423"/>
    <n v="80"/>
    <s v="RL"/>
    <s v="NA"/>
    <n v="19690"/>
    <s v="Pave"/>
    <s v="NA"/>
    <x v="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2"/>
    <x v="2"/>
    <s v="WD"/>
    <s v="Alloca"/>
    <n v="274970"/>
    <x v="0"/>
    <s v="-"/>
    <s v="Pre 2008"/>
    <x v="2"/>
  </r>
  <r>
    <x v="1424"/>
    <n v="20"/>
    <s v="RL"/>
    <s v="NA"/>
    <n v="9503"/>
    <s v="Pave"/>
    <s v="NA"/>
    <x v="0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"/>
    <x v="1"/>
    <s v="WD"/>
    <s v="Normal"/>
    <n v="144000"/>
    <x v="0"/>
    <s v="Remodeled"/>
    <s v="Pre 2008"/>
    <x v="1"/>
  </r>
  <r>
    <x v="1425"/>
    <n v="20"/>
    <s v="RL"/>
    <n v="80"/>
    <n v="10721"/>
    <s v="Pave"/>
    <s v="NA"/>
    <x v="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3"/>
    <x v="0"/>
    <s v="WD"/>
    <s v="Normal"/>
    <n v="142000"/>
    <x v="0"/>
    <s v="-"/>
    <s v="Post 2008"/>
    <x v="0"/>
  </r>
  <r>
    <x v="1426"/>
    <n v="60"/>
    <s v="RL"/>
    <n v="81"/>
    <n v="10944"/>
    <s v="Pave"/>
    <s v="NA"/>
    <x v="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2"/>
    <x v="0"/>
    <s v="WD"/>
    <s v="Normal"/>
    <n v="271000"/>
    <x v="0"/>
    <s v="-"/>
    <s v="Post 2008"/>
    <x v="0"/>
  </r>
  <r>
    <x v="1427"/>
    <n v="50"/>
    <s v="RL"/>
    <n v="60"/>
    <n v="10930"/>
    <s v="Pave"/>
    <s v="Grvl"/>
    <x v="0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1"/>
    <x v="0"/>
    <s v="WD"/>
    <s v="Normal"/>
    <n v="140000"/>
    <x v="1"/>
    <s v="Remodeled"/>
    <s v="Post 2008"/>
    <x v="0"/>
  </r>
  <r>
    <x v="1428"/>
    <n v="30"/>
    <s v="RM"/>
    <n v="60"/>
    <n v="7200"/>
    <s v="Pave"/>
    <s v="NA"/>
    <x v="0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x v="4"/>
    <s v="WD"/>
    <s v="Abnorml"/>
    <n v="119000"/>
    <x v="1"/>
    <s v="Remodeled"/>
    <s v="Post 2008"/>
    <x v="4"/>
  </r>
  <r>
    <x v="1429"/>
    <n v="20"/>
    <s v="RL"/>
    <s v="NA"/>
    <n v="12546"/>
    <s v="Pave"/>
    <s v="NA"/>
    <x v="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1"/>
    <x v="1"/>
    <s v="WD"/>
    <s v="Normal"/>
    <n v="182900"/>
    <x v="0"/>
    <s v="-"/>
    <s v="Pre 2008"/>
    <x v="1"/>
  </r>
  <r>
    <x v="1430"/>
    <n v="60"/>
    <s v="RL"/>
    <n v="60"/>
    <n v="21930"/>
    <s v="Pave"/>
    <s v="NA"/>
    <x v="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2"/>
    <x v="2"/>
    <s v="WD"/>
    <s v="Normal"/>
    <n v="192140"/>
    <x v="0"/>
    <s v="-"/>
    <s v="Pre 2008"/>
    <x v="2"/>
  </r>
  <r>
    <x v="1431"/>
    <n v="120"/>
    <s v="RL"/>
    <s v="NA"/>
    <n v="4928"/>
    <s v="Pave"/>
    <s v="NA"/>
    <x v="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3"/>
    <x v="3"/>
    <s v="WD"/>
    <s v="Normal"/>
    <n v="143750"/>
    <x v="0"/>
    <s v="-"/>
    <s v="Post 2008"/>
    <x v="3"/>
  </r>
  <r>
    <x v="1432"/>
    <n v="30"/>
    <s v="RL"/>
    <n v="60"/>
    <n v="10800"/>
    <s v="Pave"/>
    <s v="Grvl"/>
    <x v="0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2"/>
    <x v="1"/>
    <s v="WD"/>
    <s v="Normal"/>
    <n v="64500"/>
    <x v="1"/>
    <s v="Remodeled"/>
    <s v="Pre 2008"/>
    <x v="1"/>
  </r>
  <r>
    <x v="1433"/>
    <n v="60"/>
    <s v="RL"/>
    <n v="93"/>
    <n v="10261"/>
    <s v="Pave"/>
    <s v="NA"/>
    <x v="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x v="0"/>
    <s v="WD"/>
    <s v="Normal"/>
    <n v="186500"/>
    <x v="0"/>
    <s v="-"/>
    <s v="Post 2008"/>
    <x v="0"/>
  </r>
  <r>
    <x v="1434"/>
    <n v="20"/>
    <s v="RL"/>
    <n v="80"/>
    <n v="17400"/>
    <s v="Pave"/>
    <s v="NA"/>
    <x v="0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x v="2"/>
    <s v="WD"/>
    <s v="Normal"/>
    <n v="160000"/>
    <x v="0"/>
    <s v="-"/>
    <s v="Pre 2008"/>
    <x v="2"/>
  </r>
  <r>
    <x v="1435"/>
    <n v="20"/>
    <s v="RL"/>
    <n v="80"/>
    <n v="8400"/>
    <s v="Pave"/>
    <s v="NA"/>
    <x v="0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2"/>
    <x v="0"/>
    <s v="COD"/>
    <s v="Abnorml"/>
    <n v="174000"/>
    <x v="0"/>
    <s v="Remodeled"/>
    <s v="Post 2008"/>
    <x v="0"/>
  </r>
  <r>
    <x v="1436"/>
    <n v="20"/>
    <s v="RL"/>
    <n v="60"/>
    <n v="9000"/>
    <s v="Pave"/>
    <s v="NA"/>
    <x v="0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x v="1"/>
    <s v="WD"/>
    <s v="Normal"/>
    <n v="120500"/>
    <x v="0"/>
    <s v="-"/>
    <s v="Pre 2008"/>
    <x v="1"/>
  </r>
  <r>
    <x v="1437"/>
    <n v="20"/>
    <s v="RL"/>
    <n v="96"/>
    <n v="12444"/>
    <s v="Pave"/>
    <s v="NA"/>
    <x v="0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3"/>
    <x v="0"/>
    <s v="New"/>
    <s v="Partial"/>
    <n v="394617"/>
    <x v="0"/>
    <s v="-"/>
    <s v="Post 2008"/>
    <x v="0"/>
  </r>
  <r>
    <x v="1438"/>
    <n v="20"/>
    <s v="RM"/>
    <n v="90"/>
    <n v="7407"/>
    <s v="Pave"/>
    <s v="NA"/>
    <x v="0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1"/>
    <x v="4"/>
    <s v="WD"/>
    <s v="Normal"/>
    <n v="149700"/>
    <x v="0"/>
    <s v="Remodeled"/>
    <s v="Post 2008"/>
    <x v="4"/>
  </r>
  <r>
    <x v="1439"/>
    <n v="60"/>
    <s v="RL"/>
    <n v="80"/>
    <n v="11584"/>
    <s v="Pave"/>
    <s v="NA"/>
    <x v="0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3"/>
    <x v="1"/>
    <s v="WD"/>
    <s v="Normal"/>
    <n v="197000"/>
    <x v="0"/>
    <s v="-"/>
    <s v="Pre 2008"/>
    <x v="1"/>
  </r>
  <r>
    <x v="1440"/>
    <n v="70"/>
    <s v="RL"/>
    <n v="79"/>
    <n v="11526"/>
    <s v="Pave"/>
    <s v="NA"/>
    <x v="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x v="0"/>
    <s v="WD"/>
    <s v="Normal"/>
    <n v="191000"/>
    <x v="1"/>
    <s v="Remodeled"/>
    <s v="Post 2008"/>
    <x v="0"/>
  </r>
  <r>
    <x v="1441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x v="0"/>
    <s v="WD"/>
    <s v="Normal"/>
    <n v="149300"/>
    <x v="0"/>
    <s v="-"/>
    <s v="Post 2008"/>
    <x v="0"/>
  </r>
  <r>
    <x v="1442"/>
    <n v="60"/>
    <s v="FV"/>
    <n v="85"/>
    <n v="11003"/>
    <s v="Pave"/>
    <s v="NA"/>
    <x v="0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1"/>
    <x v="3"/>
    <s v="WD"/>
    <s v="Normal"/>
    <n v="310000"/>
    <x v="0"/>
    <s v="-"/>
    <s v="Post 2008"/>
    <x v="3"/>
  </r>
  <r>
    <x v="1443"/>
    <n v="30"/>
    <s v="RL"/>
    <s v="NA"/>
    <n v="8854"/>
    <s v="Pave"/>
    <s v="NA"/>
    <x v="0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x v="3"/>
    <s v="WD"/>
    <s v="Normal"/>
    <n v="121000"/>
    <x v="1"/>
    <s v="Remodeled"/>
    <s v="Post 2008"/>
    <x v="3"/>
  </r>
  <r>
    <x v="1444"/>
    <n v="20"/>
    <s v="RL"/>
    <n v="63"/>
    <n v="8500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3"/>
    <x v="1"/>
    <s v="WD"/>
    <s v="Normal"/>
    <n v="179600"/>
    <x v="0"/>
    <s v="-"/>
    <s v="Pre 2008"/>
    <x v="1"/>
  </r>
  <r>
    <x v="1445"/>
    <n v="85"/>
    <s v="RL"/>
    <n v="70"/>
    <n v="8400"/>
    <s v="Pave"/>
    <s v="NA"/>
    <x v="0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x v="1"/>
    <s v="WD"/>
    <s v="Normal"/>
    <n v="129000"/>
    <x v="0"/>
    <s v="-"/>
    <s v="Pre 2008"/>
    <x v="1"/>
  </r>
  <r>
    <x v="1446"/>
    <n v="20"/>
    <s v="RL"/>
    <s v="NA"/>
    <n v="26142"/>
    <s v="Pave"/>
    <s v="NA"/>
    <x v="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1"/>
    <x v="4"/>
    <s v="WD"/>
    <s v="Normal"/>
    <n v="157900"/>
    <x v="0"/>
    <s v="-"/>
    <s v="Post 2008"/>
    <x v="4"/>
  </r>
  <r>
    <x v="1447"/>
    <n v="60"/>
    <s v="RL"/>
    <n v="80"/>
    <n v="10000"/>
    <s v="Pave"/>
    <s v="NA"/>
    <x v="0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3"/>
    <x v="1"/>
    <s v="WD"/>
    <s v="Normal"/>
    <n v="240000"/>
    <x v="0"/>
    <s v="Remodeled"/>
    <s v="Pre 2008"/>
    <x v="1"/>
  </r>
  <r>
    <x v="1448"/>
    <n v="50"/>
    <s v="RL"/>
    <n v="70"/>
    <n v="11767"/>
    <s v="Pave"/>
    <s v="NA"/>
    <x v="0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x v="1"/>
    <s v="WD"/>
    <s v="Normal"/>
    <n v="112000"/>
    <x v="1"/>
    <s v="Remodeled"/>
    <s v="Pre 2008"/>
    <x v="1"/>
  </r>
  <r>
    <x v="1449"/>
    <n v="180"/>
    <s v="RM"/>
    <n v="21"/>
    <n v="1533"/>
    <s v="Pave"/>
    <s v="NA"/>
    <x v="0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2"/>
    <s v="WD"/>
    <s v="Abnorml"/>
    <n v="92000"/>
    <x v="0"/>
    <s v="-"/>
    <s v="Pre 2008"/>
    <x v="2"/>
  </r>
  <r>
    <x v="1450"/>
    <n v="90"/>
    <s v="RL"/>
    <n v="60"/>
    <n v="9000"/>
    <s v="Pave"/>
    <s v="NA"/>
    <x v="0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x v="3"/>
    <s v="WD"/>
    <s v="Normal"/>
    <n v="136000"/>
    <x v="0"/>
    <s v="-"/>
    <s v="Post 2008"/>
    <x v="3"/>
  </r>
  <r>
    <x v="1451"/>
    <n v="20"/>
    <s v="RL"/>
    <n v="78"/>
    <n v="9262"/>
    <s v="Pave"/>
    <s v="NA"/>
    <x v="0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x v="3"/>
    <s v="New"/>
    <s v="Partial"/>
    <n v="287090"/>
    <x v="0"/>
    <s v="Remodeled"/>
    <s v="Post 2008"/>
    <x v="3"/>
  </r>
  <r>
    <x v="1452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x v="2"/>
    <s v="WD"/>
    <s v="Normal"/>
    <n v="145000"/>
    <x v="0"/>
    <s v="-"/>
    <s v="Pre 2008"/>
    <x v="2"/>
  </r>
  <r>
    <x v="1453"/>
    <n v="20"/>
    <s v="RL"/>
    <n v="90"/>
    <n v="17217"/>
    <s v="Pave"/>
    <s v="NA"/>
    <x v="0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2"/>
    <x v="2"/>
    <s v="WD"/>
    <s v="Abnorml"/>
    <n v="84500"/>
    <x v="0"/>
    <s v="-"/>
    <s v="Pre 2008"/>
    <x v="2"/>
  </r>
  <r>
    <x v="1454"/>
    <n v="20"/>
    <s v="FV"/>
    <n v="62"/>
    <n v="7500"/>
    <s v="Pave"/>
    <s v="Pave"/>
    <x v="0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3"/>
    <x v="3"/>
    <s v="WD"/>
    <s v="Normal"/>
    <n v="185000"/>
    <x v="0"/>
    <s v="Remodeled"/>
    <s v="Post 2008"/>
    <x v="3"/>
  </r>
  <r>
    <x v="1455"/>
    <n v="60"/>
    <s v="RL"/>
    <n v="62"/>
    <n v="7917"/>
    <s v="Pave"/>
    <s v="NA"/>
    <x v="0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2"/>
    <x v="1"/>
    <s v="WD"/>
    <s v="Normal"/>
    <n v="175000"/>
    <x v="0"/>
    <s v="Remodeled"/>
    <s v="Pre 2008"/>
    <x v="1"/>
  </r>
  <r>
    <x v="1456"/>
    <n v="20"/>
    <s v="RL"/>
    <n v="85"/>
    <n v="13175"/>
    <s v="Pave"/>
    <s v="NA"/>
    <x v="0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x v="4"/>
    <s v="WD"/>
    <s v="Normal"/>
    <n v="210000"/>
    <x v="0"/>
    <s v="Remodeled"/>
    <s v="Post 2008"/>
    <x v="4"/>
  </r>
  <r>
    <x v="1457"/>
    <n v="70"/>
    <s v="RL"/>
    <n v="66"/>
    <n v="9042"/>
    <s v="Pave"/>
    <s v="NA"/>
    <x v="0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x v="4"/>
    <s v="WD"/>
    <s v="Normal"/>
    <n v="266500"/>
    <x v="1"/>
    <s v="Remodeled"/>
    <s v="Post 2008"/>
    <x v="4"/>
  </r>
  <r>
    <x v="1458"/>
    <n v="20"/>
    <s v="RL"/>
    <n v="68"/>
    <n v="9717"/>
    <s v="Pave"/>
    <s v="NA"/>
    <x v="0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1"/>
    <x v="4"/>
    <s v="WD"/>
    <s v="Normal"/>
    <n v="142125"/>
    <x v="0"/>
    <s v="Remodeled"/>
    <s v="Post 2008"/>
    <x v="4"/>
  </r>
  <r>
    <x v="1459"/>
    <n v="20"/>
    <s v="RL"/>
    <n v="75"/>
    <n v="9937"/>
    <s v="Pave"/>
    <s v="NA"/>
    <x v="0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1"/>
    <x v="0"/>
    <s v="WD"/>
    <s v="Normal"/>
    <n v="147500"/>
    <x v="0"/>
    <s v="-"/>
    <s v="Post 200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A6FB8-AD8D-4A86-9738-04FC1E68D67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271" firstHeaderRow="1" firstDataRow="1" firstDataCol="1" rowPageCount="2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67">
    <i>
      <x v="1"/>
    </i>
    <i>
      <x v="6"/>
    </i>
    <i>
      <x v="13"/>
    </i>
    <i>
      <x v="23"/>
    </i>
    <i>
      <x v="34"/>
    </i>
    <i>
      <x v="41"/>
    </i>
    <i>
      <x v="42"/>
    </i>
    <i>
      <x v="47"/>
    </i>
    <i>
      <x v="49"/>
    </i>
    <i>
      <x v="50"/>
    </i>
    <i>
      <x v="54"/>
    </i>
    <i>
      <x v="62"/>
    </i>
    <i>
      <x v="65"/>
    </i>
    <i>
      <x v="67"/>
    </i>
    <i>
      <x v="70"/>
    </i>
    <i>
      <x v="71"/>
    </i>
    <i>
      <x v="83"/>
    </i>
    <i>
      <x v="89"/>
    </i>
    <i>
      <x v="94"/>
    </i>
    <i>
      <x v="97"/>
    </i>
    <i>
      <x v="112"/>
    </i>
    <i>
      <x v="113"/>
    </i>
    <i>
      <x v="115"/>
    </i>
    <i>
      <x v="117"/>
    </i>
    <i>
      <x v="126"/>
    </i>
    <i>
      <x v="132"/>
    </i>
    <i>
      <x v="136"/>
    </i>
    <i>
      <x v="150"/>
    </i>
    <i>
      <x v="163"/>
    </i>
    <i>
      <x v="167"/>
    </i>
    <i>
      <x v="168"/>
    </i>
    <i>
      <x v="175"/>
    </i>
    <i>
      <x v="176"/>
    </i>
    <i>
      <x v="180"/>
    </i>
    <i>
      <x v="182"/>
    </i>
    <i>
      <x v="191"/>
    </i>
    <i>
      <x v="196"/>
    </i>
    <i>
      <x v="206"/>
    </i>
    <i>
      <x v="208"/>
    </i>
    <i>
      <x v="226"/>
    </i>
    <i>
      <x v="238"/>
    </i>
    <i>
      <x v="248"/>
    </i>
    <i>
      <x v="249"/>
    </i>
    <i>
      <x v="251"/>
    </i>
    <i>
      <x v="253"/>
    </i>
    <i>
      <x v="261"/>
    </i>
    <i>
      <x v="269"/>
    </i>
    <i>
      <x v="274"/>
    </i>
    <i>
      <x v="278"/>
    </i>
    <i>
      <x v="280"/>
    </i>
    <i>
      <x v="284"/>
    </i>
    <i>
      <x v="285"/>
    </i>
    <i>
      <x v="296"/>
    </i>
    <i>
      <x v="297"/>
    </i>
    <i>
      <x v="298"/>
    </i>
    <i>
      <x v="301"/>
    </i>
    <i>
      <x v="305"/>
    </i>
    <i>
      <x v="306"/>
    </i>
    <i>
      <x v="317"/>
    </i>
    <i>
      <x v="321"/>
    </i>
    <i>
      <x v="322"/>
    </i>
    <i>
      <x v="330"/>
    </i>
    <i>
      <x v="331"/>
    </i>
    <i>
      <x v="336"/>
    </i>
    <i>
      <x v="346"/>
    </i>
    <i>
      <x v="350"/>
    </i>
    <i>
      <x v="355"/>
    </i>
    <i>
      <x v="357"/>
    </i>
    <i>
      <x v="360"/>
    </i>
    <i>
      <x v="374"/>
    </i>
    <i>
      <x v="377"/>
    </i>
    <i>
      <x v="382"/>
    </i>
    <i>
      <x v="384"/>
    </i>
    <i>
      <x v="392"/>
    </i>
    <i>
      <x v="397"/>
    </i>
    <i>
      <x v="404"/>
    </i>
    <i>
      <x v="408"/>
    </i>
    <i>
      <x v="415"/>
    </i>
    <i>
      <x v="428"/>
    </i>
    <i>
      <x v="432"/>
    </i>
    <i>
      <x v="443"/>
    </i>
    <i>
      <x v="449"/>
    </i>
    <i>
      <x v="452"/>
    </i>
    <i>
      <x v="455"/>
    </i>
    <i>
      <x v="466"/>
    </i>
    <i>
      <x v="468"/>
    </i>
    <i>
      <x v="471"/>
    </i>
    <i>
      <x v="473"/>
    </i>
    <i>
      <x v="474"/>
    </i>
    <i>
      <x v="475"/>
    </i>
    <i>
      <x v="477"/>
    </i>
    <i>
      <x v="484"/>
    </i>
    <i>
      <x v="486"/>
    </i>
    <i>
      <x v="487"/>
    </i>
    <i>
      <x v="496"/>
    </i>
    <i>
      <x v="499"/>
    </i>
    <i>
      <x v="500"/>
    </i>
    <i>
      <x v="502"/>
    </i>
    <i>
      <x v="513"/>
    </i>
    <i>
      <x v="518"/>
    </i>
    <i>
      <x v="521"/>
    </i>
    <i>
      <x v="523"/>
    </i>
    <i>
      <x v="524"/>
    </i>
    <i>
      <x v="526"/>
    </i>
    <i>
      <x v="529"/>
    </i>
    <i>
      <x v="533"/>
    </i>
    <i>
      <x v="541"/>
    </i>
    <i>
      <x v="543"/>
    </i>
    <i>
      <x v="547"/>
    </i>
    <i>
      <x v="573"/>
    </i>
    <i>
      <x v="574"/>
    </i>
    <i>
      <x v="580"/>
    </i>
    <i>
      <x v="582"/>
    </i>
    <i>
      <x v="597"/>
    </i>
    <i>
      <x v="609"/>
    </i>
    <i>
      <x v="611"/>
    </i>
    <i>
      <x v="613"/>
    </i>
    <i>
      <x v="618"/>
    </i>
    <i>
      <x v="623"/>
    </i>
    <i>
      <x v="626"/>
    </i>
    <i>
      <x v="628"/>
    </i>
    <i>
      <x v="631"/>
    </i>
    <i>
      <x v="633"/>
    </i>
    <i>
      <x v="641"/>
    </i>
    <i>
      <x v="643"/>
    </i>
    <i>
      <x v="645"/>
    </i>
    <i>
      <x v="649"/>
    </i>
    <i>
      <x v="660"/>
    </i>
    <i>
      <x v="666"/>
    </i>
    <i>
      <x v="673"/>
    </i>
    <i>
      <x v="679"/>
    </i>
    <i>
      <x v="683"/>
    </i>
    <i>
      <x v="685"/>
    </i>
    <i>
      <x v="686"/>
    </i>
    <i>
      <x v="687"/>
    </i>
    <i>
      <x v="688"/>
    </i>
    <i>
      <x v="689"/>
    </i>
    <i>
      <x v="691"/>
    </i>
    <i>
      <x v="706"/>
    </i>
    <i>
      <x v="708"/>
    </i>
    <i>
      <x v="731"/>
    </i>
    <i>
      <x v="734"/>
    </i>
    <i>
      <x v="742"/>
    </i>
    <i>
      <x v="751"/>
    </i>
    <i>
      <x v="759"/>
    </i>
    <i>
      <x v="773"/>
    </i>
    <i>
      <x v="774"/>
    </i>
    <i>
      <x v="778"/>
    </i>
    <i>
      <x v="780"/>
    </i>
    <i>
      <x v="789"/>
    </i>
    <i>
      <x v="791"/>
    </i>
    <i>
      <x v="792"/>
    </i>
    <i>
      <x v="793"/>
    </i>
    <i>
      <x v="796"/>
    </i>
    <i>
      <x v="813"/>
    </i>
    <i>
      <x v="822"/>
    </i>
    <i>
      <x v="836"/>
    </i>
    <i>
      <x v="843"/>
    </i>
    <i>
      <x v="845"/>
    </i>
    <i>
      <x v="849"/>
    </i>
    <i>
      <x v="850"/>
    </i>
    <i>
      <x v="866"/>
    </i>
    <i>
      <x v="867"/>
    </i>
    <i>
      <x v="875"/>
    </i>
    <i>
      <x v="876"/>
    </i>
    <i>
      <x v="880"/>
    </i>
    <i>
      <x v="881"/>
    </i>
    <i>
      <x v="888"/>
    </i>
    <i>
      <x v="890"/>
    </i>
    <i>
      <x v="900"/>
    </i>
    <i>
      <x v="904"/>
    </i>
    <i>
      <x v="906"/>
    </i>
    <i>
      <x v="913"/>
    </i>
    <i>
      <x v="915"/>
    </i>
    <i>
      <x v="918"/>
    </i>
    <i>
      <x v="920"/>
    </i>
    <i>
      <x v="926"/>
    </i>
    <i>
      <x v="932"/>
    </i>
    <i>
      <x v="942"/>
    </i>
    <i>
      <x v="943"/>
    </i>
    <i>
      <x v="947"/>
    </i>
    <i>
      <x v="950"/>
    </i>
    <i>
      <x v="955"/>
    </i>
    <i>
      <x v="957"/>
    </i>
    <i>
      <x v="958"/>
    </i>
    <i>
      <x v="962"/>
    </i>
    <i>
      <x v="965"/>
    </i>
    <i>
      <x v="977"/>
    </i>
    <i>
      <x v="978"/>
    </i>
    <i>
      <x v="988"/>
    </i>
    <i>
      <x v="992"/>
    </i>
    <i>
      <x v="1003"/>
    </i>
    <i>
      <x v="1006"/>
    </i>
    <i>
      <x v="1014"/>
    </i>
    <i>
      <x v="1018"/>
    </i>
    <i>
      <x v="1025"/>
    </i>
    <i>
      <x v="1050"/>
    </i>
    <i>
      <x v="1051"/>
    </i>
    <i>
      <x v="1052"/>
    </i>
    <i>
      <x v="1069"/>
    </i>
    <i>
      <x v="1070"/>
    </i>
    <i>
      <x v="1074"/>
    </i>
    <i>
      <x v="1079"/>
    </i>
    <i>
      <x v="1082"/>
    </i>
    <i>
      <x v="1095"/>
    </i>
    <i>
      <x v="1097"/>
    </i>
    <i>
      <x v="1101"/>
    </i>
    <i>
      <x v="1102"/>
    </i>
    <i>
      <x v="1104"/>
    </i>
    <i>
      <x v="1106"/>
    </i>
    <i>
      <x v="1108"/>
    </i>
    <i>
      <x v="1113"/>
    </i>
    <i>
      <x v="1115"/>
    </i>
    <i>
      <x v="1124"/>
    </i>
    <i>
      <x v="1127"/>
    </i>
    <i>
      <x v="1128"/>
    </i>
    <i>
      <x v="1129"/>
    </i>
    <i>
      <x v="1131"/>
    </i>
    <i>
      <x v="1134"/>
    </i>
    <i>
      <x v="1142"/>
    </i>
    <i>
      <x v="1150"/>
    </i>
    <i>
      <x v="1155"/>
    </i>
    <i>
      <x v="1162"/>
    </i>
    <i>
      <x v="1164"/>
    </i>
    <i>
      <x v="1173"/>
    </i>
    <i>
      <x v="1175"/>
    </i>
    <i>
      <x v="1182"/>
    </i>
    <i>
      <x v="1184"/>
    </i>
    <i>
      <x v="1190"/>
    </i>
    <i>
      <x v="1191"/>
    </i>
    <i>
      <x v="1215"/>
    </i>
    <i>
      <x v="1222"/>
    </i>
    <i>
      <x v="1225"/>
    </i>
    <i>
      <x v="1230"/>
    </i>
    <i>
      <x v="1232"/>
    </i>
    <i>
      <x v="1239"/>
    </i>
    <i>
      <x v="1241"/>
    </i>
    <i>
      <x v="1245"/>
    </i>
    <i>
      <x v="1249"/>
    </i>
    <i>
      <x v="1253"/>
    </i>
    <i>
      <x v="1269"/>
    </i>
    <i>
      <x v="1275"/>
    </i>
    <i>
      <x v="1311"/>
    </i>
    <i>
      <x v="1312"/>
    </i>
    <i>
      <x v="1314"/>
    </i>
    <i>
      <x v="1317"/>
    </i>
    <i>
      <x v="1319"/>
    </i>
    <i>
      <x v="1324"/>
    </i>
    <i>
      <x v="1330"/>
    </i>
    <i>
      <x v="1340"/>
    </i>
    <i>
      <x v="1342"/>
    </i>
    <i>
      <x v="1344"/>
    </i>
    <i>
      <x v="1347"/>
    </i>
    <i>
      <x v="1348"/>
    </i>
    <i>
      <x v="1363"/>
    </i>
    <i>
      <x v="1373"/>
    </i>
    <i>
      <x v="1375"/>
    </i>
    <i>
      <x v="1395"/>
    </i>
    <i>
      <x v="1403"/>
    </i>
    <i>
      <x v="1424"/>
    </i>
    <i>
      <x v="1429"/>
    </i>
    <i>
      <x v="1436"/>
    </i>
    <i>
      <x v="1439"/>
    </i>
    <i>
      <x v="1444"/>
    </i>
    <i>
      <x v="1445"/>
    </i>
    <i>
      <x v="1447"/>
    </i>
    <i>
      <x v="1455"/>
    </i>
  </rowItems>
  <colItems count="1">
    <i/>
  </colItems>
  <pageFields count="2">
    <pageField fld="82" item="0" hier="-1"/>
    <pageField fld="78" item="1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51967-DBC1-4215-BCB0-5A07CDA6D1CC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B4:C261" firstHeaderRow="1" firstDataRow="1" firstDataCol="1" rowPageCount="2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57">
    <i>
      <x v="11"/>
    </i>
    <i>
      <x v="17"/>
    </i>
    <i>
      <x v="20"/>
    </i>
    <i>
      <x v="28"/>
    </i>
    <i>
      <x v="35"/>
    </i>
    <i>
      <x v="40"/>
    </i>
    <i>
      <x v="44"/>
    </i>
    <i>
      <x v="53"/>
    </i>
    <i>
      <x v="57"/>
    </i>
    <i>
      <x v="58"/>
    </i>
    <i>
      <x v="60"/>
    </i>
    <i>
      <x v="69"/>
    </i>
    <i>
      <x v="81"/>
    </i>
    <i>
      <x v="85"/>
    </i>
    <i>
      <x v="90"/>
    </i>
    <i>
      <x v="91"/>
    </i>
    <i>
      <x v="96"/>
    </i>
    <i>
      <x v="110"/>
    </i>
    <i>
      <x v="119"/>
    </i>
    <i>
      <x v="120"/>
    </i>
    <i>
      <x v="128"/>
    </i>
    <i>
      <x v="129"/>
    </i>
    <i>
      <x v="130"/>
    </i>
    <i>
      <x v="134"/>
    </i>
    <i>
      <x v="137"/>
    </i>
    <i>
      <x v="141"/>
    </i>
    <i>
      <x v="144"/>
    </i>
    <i>
      <x v="145"/>
    </i>
    <i>
      <x v="152"/>
    </i>
    <i>
      <x v="156"/>
    </i>
    <i>
      <x v="159"/>
    </i>
    <i>
      <x v="169"/>
    </i>
    <i>
      <x v="172"/>
    </i>
    <i>
      <x v="177"/>
    </i>
    <i>
      <x v="193"/>
    </i>
    <i>
      <x v="213"/>
    </i>
    <i>
      <x v="215"/>
    </i>
    <i>
      <x v="219"/>
    </i>
    <i>
      <x v="220"/>
    </i>
    <i>
      <x v="222"/>
    </i>
    <i>
      <x v="232"/>
    </i>
    <i>
      <x v="245"/>
    </i>
    <i>
      <x v="247"/>
    </i>
    <i>
      <x v="255"/>
    </i>
    <i>
      <x v="262"/>
    </i>
    <i>
      <x v="266"/>
    </i>
    <i>
      <x v="270"/>
    </i>
    <i>
      <x v="281"/>
    </i>
    <i>
      <x v="286"/>
    </i>
    <i>
      <x v="287"/>
    </i>
    <i>
      <x v="290"/>
    </i>
    <i>
      <x v="293"/>
    </i>
    <i>
      <x v="295"/>
    </i>
    <i>
      <x v="300"/>
    </i>
    <i>
      <x v="302"/>
    </i>
    <i>
      <x v="303"/>
    </i>
    <i>
      <x v="309"/>
    </i>
    <i>
      <x v="310"/>
    </i>
    <i>
      <x v="320"/>
    </i>
    <i>
      <x v="323"/>
    </i>
    <i>
      <x v="327"/>
    </i>
    <i>
      <x v="338"/>
    </i>
    <i>
      <x v="342"/>
    </i>
    <i>
      <x v="349"/>
    </i>
    <i>
      <x v="351"/>
    </i>
    <i>
      <x v="358"/>
    </i>
    <i>
      <x v="359"/>
    </i>
    <i>
      <x v="364"/>
    </i>
    <i>
      <x v="370"/>
    </i>
    <i>
      <x v="376"/>
    </i>
    <i>
      <x v="381"/>
    </i>
    <i>
      <x v="401"/>
    </i>
    <i>
      <x v="403"/>
    </i>
    <i>
      <x v="411"/>
    </i>
    <i>
      <x v="416"/>
    </i>
    <i>
      <x v="447"/>
    </i>
    <i>
      <x v="451"/>
    </i>
    <i>
      <x v="454"/>
    </i>
    <i>
      <x v="465"/>
    </i>
    <i>
      <x v="480"/>
    </i>
    <i>
      <x v="481"/>
    </i>
    <i>
      <x v="483"/>
    </i>
    <i>
      <x v="492"/>
    </i>
    <i>
      <x v="506"/>
    </i>
    <i>
      <x v="511"/>
    </i>
    <i>
      <x v="512"/>
    </i>
    <i>
      <x v="522"/>
    </i>
    <i>
      <x v="525"/>
    </i>
    <i>
      <x v="534"/>
    </i>
    <i>
      <x v="538"/>
    </i>
    <i>
      <x v="544"/>
    </i>
    <i>
      <x v="545"/>
    </i>
    <i>
      <x v="556"/>
    </i>
    <i>
      <x v="559"/>
    </i>
    <i>
      <x v="561"/>
    </i>
    <i>
      <x v="564"/>
    </i>
    <i>
      <x v="569"/>
    </i>
    <i>
      <x v="571"/>
    </i>
    <i>
      <x v="577"/>
    </i>
    <i>
      <x v="585"/>
    </i>
    <i>
      <x v="595"/>
    </i>
    <i>
      <x v="598"/>
    </i>
    <i>
      <x v="600"/>
    </i>
    <i>
      <x v="602"/>
    </i>
    <i>
      <x v="607"/>
    </i>
    <i>
      <x v="616"/>
    </i>
    <i>
      <x v="624"/>
    </i>
    <i>
      <x v="639"/>
    </i>
    <i>
      <x v="664"/>
    </i>
    <i>
      <x v="665"/>
    </i>
    <i>
      <x v="668"/>
    </i>
    <i>
      <x v="672"/>
    </i>
    <i>
      <x v="692"/>
    </i>
    <i>
      <x v="695"/>
    </i>
    <i>
      <x v="697"/>
    </i>
    <i>
      <x v="700"/>
    </i>
    <i>
      <x v="701"/>
    </i>
    <i>
      <x v="702"/>
    </i>
    <i>
      <x v="713"/>
    </i>
    <i>
      <x v="719"/>
    </i>
    <i>
      <x v="720"/>
    </i>
    <i>
      <x v="736"/>
    </i>
    <i>
      <x v="737"/>
    </i>
    <i>
      <x v="752"/>
    </i>
    <i>
      <x v="753"/>
    </i>
    <i>
      <x v="764"/>
    </i>
    <i>
      <x v="768"/>
    </i>
    <i>
      <x v="771"/>
    </i>
    <i>
      <x v="776"/>
    </i>
    <i>
      <x v="777"/>
    </i>
    <i>
      <x v="779"/>
    </i>
    <i>
      <x v="781"/>
    </i>
    <i>
      <x v="804"/>
    </i>
    <i>
      <x v="806"/>
    </i>
    <i>
      <x v="808"/>
    </i>
    <i>
      <x v="810"/>
    </i>
    <i>
      <x v="816"/>
    </i>
    <i>
      <x v="824"/>
    </i>
    <i>
      <x v="829"/>
    </i>
    <i>
      <x v="831"/>
    </i>
    <i>
      <x v="851"/>
    </i>
    <i>
      <x v="854"/>
    </i>
    <i>
      <x v="859"/>
    </i>
    <i>
      <x v="868"/>
    </i>
    <i>
      <x v="886"/>
    </i>
    <i>
      <x v="892"/>
    </i>
    <i>
      <x v="899"/>
    </i>
    <i>
      <x v="902"/>
    </i>
    <i>
      <x v="903"/>
    </i>
    <i>
      <x v="908"/>
    </i>
    <i>
      <x v="916"/>
    </i>
    <i>
      <x v="922"/>
    </i>
    <i>
      <x v="924"/>
    </i>
    <i>
      <x v="929"/>
    </i>
    <i>
      <x v="938"/>
    </i>
    <i>
      <x v="940"/>
    </i>
    <i>
      <x v="946"/>
    </i>
    <i>
      <x v="948"/>
    </i>
    <i>
      <x v="951"/>
    </i>
    <i>
      <x v="954"/>
    </i>
    <i>
      <x v="969"/>
    </i>
    <i>
      <x v="970"/>
    </i>
    <i>
      <x v="975"/>
    </i>
    <i>
      <x v="989"/>
    </i>
    <i>
      <x v="990"/>
    </i>
    <i>
      <x v="993"/>
    </i>
    <i>
      <x v="995"/>
    </i>
    <i>
      <x v="996"/>
    </i>
    <i>
      <x v="1019"/>
    </i>
    <i>
      <x v="1021"/>
    </i>
    <i>
      <x v="1029"/>
    </i>
    <i>
      <x v="1032"/>
    </i>
    <i>
      <x v="1033"/>
    </i>
    <i>
      <x v="1040"/>
    </i>
    <i>
      <x v="1046"/>
    </i>
    <i>
      <x v="1054"/>
    </i>
    <i>
      <x v="1056"/>
    </i>
    <i>
      <x v="1068"/>
    </i>
    <i>
      <x v="1072"/>
    </i>
    <i>
      <x v="1077"/>
    </i>
    <i>
      <x v="1078"/>
    </i>
    <i>
      <x v="1083"/>
    </i>
    <i>
      <x v="1084"/>
    </i>
    <i>
      <x v="1088"/>
    </i>
    <i>
      <x v="1089"/>
    </i>
    <i>
      <x v="1093"/>
    </i>
    <i>
      <x v="1103"/>
    </i>
    <i>
      <x v="1107"/>
    </i>
    <i>
      <x v="1112"/>
    </i>
    <i>
      <x v="1114"/>
    </i>
    <i>
      <x v="1119"/>
    </i>
    <i>
      <x v="1121"/>
    </i>
    <i>
      <x v="1146"/>
    </i>
    <i>
      <x v="1151"/>
    </i>
    <i>
      <x v="1152"/>
    </i>
    <i>
      <x v="1167"/>
    </i>
    <i>
      <x v="1169"/>
    </i>
    <i>
      <x v="1179"/>
    </i>
    <i>
      <x v="1180"/>
    </i>
    <i>
      <x v="1187"/>
    </i>
    <i>
      <x v="1196"/>
    </i>
    <i>
      <x v="1199"/>
    </i>
    <i>
      <x v="1200"/>
    </i>
    <i>
      <x v="1204"/>
    </i>
    <i>
      <x v="1206"/>
    </i>
    <i>
      <x v="1207"/>
    </i>
    <i>
      <x v="1209"/>
    </i>
    <i>
      <x v="1213"/>
    </i>
    <i>
      <x v="1214"/>
    </i>
    <i>
      <x v="1218"/>
    </i>
    <i>
      <x v="1219"/>
    </i>
    <i>
      <x v="1220"/>
    </i>
    <i>
      <x v="1223"/>
    </i>
    <i>
      <x v="1231"/>
    </i>
    <i>
      <x v="1237"/>
    </i>
    <i>
      <x v="1238"/>
    </i>
    <i>
      <x v="1243"/>
    </i>
    <i>
      <x v="1246"/>
    </i>
    <i>
      <x v="1251"/>
    </i>
    <i>
      <x v="1265"/>
    </i>
    <i>
      <x v="1272"/>
    </i>
    <i>
      <x v="1281"/>
    </i>
    <i>
      <x v="1287"/>
    </i>
    <i>
      <x v="1289"/>
    </i>
    <i>
      <x v="1293"/>
    </i>
    <i>
      <x v="1294"/>
    </i>
    <i>
      <x v="1295"/>
    </i>
    <i>
      <x v="1297"/>
    </i>
    <i>
      <x v="1302"/>
    </i>
    <i>
      <x v="1303"/>
    </i>
    <i>
      <x v="1304"/>
    </i>
    <i>
      <x v="1306"/>
    </i>
    <i>
      <x v="1318"/>
    </i>
    <i>
      <x v="1329"/>
    </i>
    <i>
      <x v="1331"/>
    </i>
    <i>
      <x v="1338"/>
    </i>
    <i>
      <x v="1339"/>
    </i>
    <i>
      <x v="1346"/>
    </i>
    <i>
      <x v="1355"/>
    </i>
    <i>
      <x v="1359"/>
    </i>
    <i>
      <x v="1364"/>
    </i>
    <i>
      <x v="1367"/>
    </i>
    <i>
      <x v="1372"/>
    </i>
    <i>
      <x v="1378"/>
    </i>
    <i>
      <x v="1386"/>
    </i>
    <i>
      <x v="1390"/>
    </i>
    <i>
      <x v="1392"/>
    </i>
    <i>
      <x v="1394"/>
    </i>
    <i>
      <x v="1402"/>
    </i>
    <i>
      <x v="1419"/>
    </i>
    <i>
      <x v="1420"/>
    </i>
    <i>
      <x v="1423"/>
    </i>
    <i>
      <x v="1430"/>
    </i>
    <i>
      <x v="1434"/>
    </i>
    <i>
      <x v="1449"/>
    </i>
    <i>
      <x v="1452"/>
    </i>
    <i>
      <x v="1453"/>
    </i>
  </rowItems>
  <colItems count="1">
    <i/>
  </colItems>
  <pageFields count="2">
    <pageField fld="82" hier="-1"/>
    <pageField fld="78" item="0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92BAD-2979-4203-8982-4B11B4515823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4:L274" firstHeaderRow="1" firstDataRow="1" firstDataCol="1" rowPageCount="2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70">
    <i>
      <x v="5"/>
    </i>
    <i>
      <x v="7"/>
    </i>
    <i>
      <x v="19"/>
    </i>
    <i>
      <x v="25"/>
    </i>
    <i>
      <x v="36"/>
    </i>
    <i>
      <x v="37"/>
    </i>
    <i>
      <x v="46"/>
    </i>
    <i>
      <x v="56"/>
    </i>
    <i>
      <x v="64"/>
    </i>
    <i>
      <x v="72"/>
    </i>
    <i>
      <x v="75"/>
    </i>
    <i>
      <x v="80"/>
    </i>
    <i>
      <x v="84"/>
    </i>
    <i>
      <x v="86"/>
    </i>
    <i>
      <x v="87"/>
    </i>
    <i>
      <x v="95"/>
    </i>
    <i>
      <x v="102"/>
    </i>
    <i>
      <x v="116"/>
    </i>
    <i>
      <x v="124"/>
    </i>
    <i>
      <x v="131"/>
    </i>
    <i>
      <x v="133"/>
    </i>
    <i>
      <x v="139"/>
    </i>
    <i>
      <x v="143"/>
    </i>
    <i>
      <x v="166"/>
    </i>
    <i>
      <x v="178"/>
    </i>
    <i>
      <x v="186"/>
    </i>
    <i>
      <x v="188"/>
    </i>
    <i>
      <x v="192"/>
    </i>
    <i>
      <x v="195"/>
    </i>
    <i>
      <x v="199"/>
    </i>
    <i>
      <x v="204"/>
    </i>
    <i>
      <x v="205"/>
    </i>
    <i>
      <x v="212"/>
    </i>
    <i>
      <x v="221"/>
    </i>
    <i>
      <x v="223"/>
    </i>
    <i>
      <x v="224"/>
    </i>
    <i>
      <x v="225"/>
    </i>
    <i>
      <x v="229"/>
    </i>
    <i>
      <x v="231"/>
    </i>
    <i>
      <x v="243"/>
    </i>
    <i>
      <x v="257"/>
    </i>
    <i>
      <x v="260"/>
    </i>
    <i>
      <x v="273"/>
    </i>
    <i>
      <x v="282"/>
    </i>
    <i>
      <x v="283"/>
    </i>
    <i>
      <x v="292"/>
    </i>
    <i>
      <x v="294"/>
    </i>
    <i>
      <x v="299"/>
    </i>
    <i>
      <x v="311"/>
    </i>
    <i>
      <x v="313"/>
    </i>
    <i>
      <x v="315"/>
    </i>
    <i>
      <x v="316"/>
    </i>
    <i>
      <x v="318"/>
    </i>
    <i>
      <x v="319"/>
    </i>
    <i>
      <x v="332"/>
    </i>
    <i>
      <x v="339"/>
    </i>
    <i>
      <x v="341"/>
    </i>
    <i>
      <x v="347"/>
    </i>
    <i>
      <x v="356"/>
    </i>
    <i>
      <x v="362"/>
    </i>
    <i>
      <x v="363"/>
    </i>
    <i>
      <x v="366"/>
    </i>
    <i>
      <x v="373"/>
    </i>
    <i>
      <x v="379"/>
    </i>
    <i>
      <x v="387"/>
    </i>
    <i>
      <x v="391"/>
    </i>
    <i>
      <x v="396"/>
    </i>
    <i>
      <x v="399"/>
    </i>
    <i>
      <x v="405"/>
    </i>
    <i>
      <x v="410"/>
    </i>
    <i>
      <x v="421"/>
    </i>
    <i>
      <x v="425"/>
    </i>
    <i>
      <x v="426"/>
    </i>
    <i>
      <x v="429"/>
    </i>
    <i>
      <x v="435"/>
    </i>
    <i>
      <x v="440"/>
    </i>
    <i>
      <x v="445"/>
    </i>
    <i>
      <x v="453"/>
    </i>
    <i>
      <x v="459"/>
    </i>
    <i>
      <x v="460"/>
    </i>
    <i>
      <x v="462"/>
    </i>
    <i>
      <x v="464"/>
    </i>
    <i>
      <x v="478"/>
    </i>
    <i>
      <x v="485"/>
    </i>
    <i>
      <x v="489"/>
    </i>
    <i>
      <x v="498"/>
    </i>
    <i>
      <x v="504"/>
    </i>
    <i>
      <x v="505"/>
    </i>
    <i>
      <x v="507"/>
    </i>
    <i>
      <x v="509"/>
    </i>
    <i>
      <x v="510"/>
    </i>
    <i>
      <x v="515"/>
    </i>
    <i>
      <x v="516"/>
    </i>
    <i>
      <x v="517"/>
    </i>
    <i>
      <x v="540"/>
    </i>
    <i>
      <x v="542"/>
    </i>
    <i>
      <x v="549"/>
    </i>
    <i>
      <x v="552"/>
    </i>
    <i>
      <x v="553"/>
    </i>
    <i>
      <x v="568"/>
    </i>
    <i>
      <x v="572"/>
    </i>
    <i>
      <x v="581"/>
    </i>
    <i>
      <x v="587"/>
    </i>
    <i>
      <x v="588"/>
    </i>
    <i>
      <x v="591"/>
    </i>
    <i>
      <x v="593"/>
    </i>
    <i>
      <x v="605"/>
    </i>
    <i>
      <x v="606"/>
    </i>
    <i>
      <x v="610"/>
    </i>
    <i>
      <x v="612"/>
    </i>
    <i>
      <x v="622"/>
    </i>
    <i>
      <x v="632"/>
    </i>
    <i>
      <x v="637"/>
    </i>
    <i>
      <x v="642"/>
    </i>
    <i>
      <x v="644"/>
    </i>
    <i>
      <x v="652"/>
    </i>
    <i>
      <x v="659"/>
    </i>
    <i>
      <x v="661"/>
    </i>
    <i>
      <x v="662"/>
    </i>
    <i>
      <x v="670"/>
    </i>
    <i>
      <x v="675"/>
    </i>
    <i>
      <x v="678"/>
    </i>
    <i>
      <x v="707"/>
    </i>
    <i>
      <x v="715"/>
    </i>
    <i>
      <x v="722"/>
    </i>
    <i>
      <x v="724"/>
    </i>
    <i>
      <x v="725"/>
    </i>
    <i>
      <x v="726"/>
    </i>
    <i>
      <x v="727"/>
    </i>
    <i>
      <x v="728"/>
    </i>
    <i>
      <x v="733"/>
    </i>
    <i>
      <x v="738"/>
    </i>
    <i>
      <x v="739"/>
    </i>
    <i>
      <x v="743"/>
    </i>
    <i>
      <x v="746"/>
    </i>
    <i>
      <x v="754"/>
    </i>
    <i>
      <x v="755"/>
    </i>
    <i>
      <x v="756"/>
    </i>
    <i>
      <x v="760"/>
    </i>
    <i>
      <x v="763"/>
    </i>
    <i>
      <x v="770"/>
    </i>
    <i>
      <x v="775"/>
    </i>
    <i>
      <x v="782"/>
    </i>
    <i>
      <x v="783"/>
    </i>
    <i>
      <x v="785"/>
    </i>
    <i>
      <x v="790"/>
    </i>
    <i>
      <x v="798"/>
    </i>
    <i>
      <x v="803"/>
    </i>
    <i>
      <x v="821"/>
    </i>
    <i>
      <x v="827"/>
    </i>
    <i>
      <x v="828"/>
    </i>
    <i>
      <x v="833"/>
    </i>
    <i>
      <x v="846"/>
    </i>
    <i>
      <x v="847"/>
    </i>
    <i>
      <x v="853"/>
    </i>
    <i>
      <x v="857"/>
    </i>
    <i>
      <x v="858"/>
    </i>
    <i>
      <x v="863"/>
    </i>
    <i>
      <x v="865"/>
    </i>
    <i>
      <x v="870"/>
    </i>
    <i>
      <x v="873"/>
    </i>
    <i>
      <x v="877"/>
    </i>
    <i>
      <x v="879"/>
    </i>
    <i>
      <x v="882"/>
    </i>
    <i>
      <x v="884"/>
    </i>
    <i>
      <x v="889"/>
    </i>
    <i>
      <x v="891"/>
    </i>
    <i>
      <x v="894"/>
    </i>
    <i>
      <x v="897"/>
    </i>
    <i>
      <x v="901"/>
    </i>
    <i>
      <x v="909"/>
    </i>
    <i>
      <x v="911"/>
    </i>
    <i>
      <x v="914"/>
    </i>
    <i>
      <x v="917"/>
    </i>
    <i>
      <x v="928"/>
    </i>
    <i>
      <x v="930"/>
    </i>
    <i>
      <x v="931"/>
    </i>
    <i>
      <x v="933"/>
    </i>
    <i>
      <x v="936"/>
    </i>
    <i>
      <x v="937"/>
    </i>
    <i>
      <x v="941"/>
    </i>
    <i>
      <x v="944"/>
    </i>
    <i>
      <x v="952"/>
    </i>
    <i>
      <x v="956"/>
    </i>
    <i>
      <x v="963"/>
    </i>
    <i>
      <x v="971"/>
    </i>
    <i>
      <x v="979"/>
    </i>
    <i>
      <x v="981"/>
    </i>
    <i>
      <x v="984"/>
    </i>
    <i>
      <x v="994"/>
    </i>
    <i>
      <x v="997"/>
    </i>
    <i>
      <x v="1000"/>
    </i>
    <i>
      <x v="1004"/>
    </i>
    <i>
      <x v="1007"/>
    </i>
    <i>
      <x v="1008"/>
    </i>
    <i>
      <x v="1015"/>
    </i>
    <i>
      <x v="1016"/>
    </i>
    <i>
      <x v="1017"/>
    </i>
    <i>
      <x v="1035"/>
    </i>
    <i>
      <x v="1036"/>
    </i>
    <i>
      <x v="1038"/>
    </i>
    <i>
      <x v="1039"/>
    </i>
    <i>
      <x v="1042"/>
    </i>
    <i>
      <x v="1044"/>
    </i>
    <i>
      <x v="1045"/>
    </i>
    <i>
      <x v="1048"/>
    </i>
    <i>
      <x v="1057"/>
    </i>
    <i>
      <x v="1058"/>
    </i>
    <i>
      <x v="1064"/>
    </i>
    <i>
      <x v="1066"/>
    </i>
    <i>
      <x v="1071"/>
    </i>
    <i>
      <x v="1073"/>
    </i>
    <i>
      <x v="1087"/>
    </i>
    <i>
      <x v="1090"/>
    </i>
    <i>
      <x v="1099"/>
    </i>
    <i>
      <x v="1109"/>
    </i>
    <i>
      <x v="1116"/>
    </i>
    <i>
      <x v="1122"/>
    </i>
    <i>
      <x v="1123"/>
    </i>
    <i>
      <x v="1125"/>
    </i>
    <i>
      <x v="1126"/>
    </i>
    <i>
      <x v="1133"/>
    </i>
    <i>
      <x v="1138"/>
    </i>
    <i>
      <x v="1141"/>
    </i>
    <i>
      <x v="1157"/>
    </i>
    <i>
      <x v="1165"/>
    </i>
    <i>
      <x v="1188"/>
    </i>
    <i>
      <x v="1193"/>
    </i>
    <i>
      <x v="1198"/>
    </i>
    <i>
      <x v="1201"/>
    </i>
    <i>
      <x v="1203"/>
    </i>
    <i>
      <x v="1205"/>
    </i>
    <i>
      <x v="1217"/>
    </i>
    <i>
      <x v="1252"/>
    </i>
    <i>
      <x v="1260"/>
    </i>
    <i>
      <x v="1261"/>
    </i>
    <i>
      <x v="1262"/>
    </i>
    <i>
      <x v="1271"/>
    </i>
    <i>
      <x v="1276"/>
    </i>
    <i>
      <x v="1277"/>
    </i>
    <i>
      <x v="1280"/>
    </i>
    <i>
      <x v="1282"/>
    </i>
    <i>
      <x v="1288"/>
    </i>
    <i>
      <x v="1291"/>
    </i>
    <i>
      <x v="1300"/>
    </i>
    <i>
      <x v="1305"/>
    </i>
    <i>
      <x v="1307"/>
    </i>
    <i>
      <x v="1316"/>
    </i>
    <i>
      <x v="1320"/>
    </i>
    <i>
      <x v="1334"/>
    </i>
    <i>
      <x v="1335"/>
    </i>
    <i>
      <x v="1350"/>
    </i>
    <i>
      <x v="1361"/>
    </i>
    <i>
      <x v="1368"/>
    </i>
    <i>
      <x v="1388"/>
    </i>
    <i>
      <x v="1391"/>
    </i>
    <i>
      <x v="1398"/>
    </i>
    <i>
      <x v="1406"/>
    </i>
    <i>
      <x v="1407"/>
    </i>
    <i>
      <x v="1410"/>
    </i>
    <i>
      <x v="1411"/>
    </i>
    <i>
      <x v="1412"/>
    </i>
    <i>
      <x v="1413"/>
    </i>
    <i>
      <x v="1415"/>
    </i>
    <i>
      <x v="1417"/>
    </i>
    <i>
      <x v="1431"/>
    </i>
    <i>
      <x v="1442"/>
    </i>
    <i>
      <x v="1450"/>
    </i>
    <i>
      <x v="1451"/>
    </i>
    <i>
      <x v="1454"/>
    </i>
  </rowItems>
  <colItems count="1">
    <i/>
  </colItems>
  <pageFields count="2">
    <pageField fld="82" item="0" hier="-1"/>
    <pageField fld="78" item="3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3FA3A-F60C-4F84-9BDF-ECC1BC742F92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242" firstHeaderRow="1" firstDataRow="1" firstDataCol="1" rowPageCount="2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38">
    <i>
      <x/>
    </i>
    <i>
      <x v="2"/>
    </i>
    <i>
      <x v="4"/>
    </i>
    <i>
      <x v="10"/>
    </i>
    <i>
      <x v="12"/>
    </i>
    <i>
      <x v="14"/>
    </i>
    <i>
      <x v="18"/>
    </i>
    <i>
      <x v="22"/>
    </i>
    <i>
      <x v="31"/>
    </i>
    <i>
      <x v="32"/>
    </i>
    <i>
      <x v="39"/>
    </i>
    <i>
      <x v="43"/>
    </i>
    <i>
      <x v="55"/>
    </i>
    <i>
      <x v="59"/>
    </i>
    <i>
      <x v="76"/>
    </i>
    <i>
      <x v="77"/>
    </i>
    <i>
      <x v="82"/>
    </i>
    <i>
      <x v="105"/>
    </i>
    <i>
      <x v="107"/>
    </i>
    <i>
      <x v="122"/>
    </i>
    <i>
      <x v="123"/>
    </i>
    <i>
      <x v="135"/>
    </i>
    <i>
      <x v="138"/>
    </i>
    <i>
      <x v="148"/>
    </i>
    <i>
      <x v="151"/>
    </i>
    <i>
      <x v="153"/>
    </i>
    <i>
      <x v="160"/>
    </i>
    <i>
      <x v="161"/>
    </i>
    <i>
      <x v="173"/>
    </i>
    <i>
      <x v="174"/>
    </i>
    <i>
      <x v="183"/>
    </i>
    <i>
      <x v="189"/>
    </i>
    <i>
      <x v="194"/>
    </i>
    <i>
      <x v="201"/>
    </i>
    <i>
      <x v="203"/>
    </i>
    <i>
      <x v="207"/>
    </i>
    <i>
      <x v="209"/>
    </i>
    <i>
      <x v="216"/>
    </i>
    <i>
      <x v="227"/>
    </i>
    <i>
      <x v="235"/>
    </i>
    <i>
      <x v="252"/>
    </i>
    <i>
      <x v="256"/>
    </i>
    <i>
      <x v="258"/>
    </i>
    <i>
      <x v="259"/>
    </i>
    <i>
      <x v="265"/>
    </i>
    <i>
      <x v="271"/>
    </i>
    <i>
      <x v="279"/>
    </i>
    <i>
      <x v="326"/>
    </i>
    <i>
      <x v="333"/>
    </i>
    <i>
      <x v="334"/>
    </i>
    <i>
      <x v="335"/>
    </i>
    <i>
      <x v="337"/>
    </i>
    <i>
      <x v="343"/>
    </i>
    <i>
      <x v="348"/>
    </i>
    <i>
      <x v="367"/>
    </i>
    <i>
      <x v="371"/>
    </i>
    <i>
      <x v="388"/>
    </i>
    <i>
      <x v="389"/>
    </i>
    <i>
      <x v="400"/>
    </i>
    <i>
      <x v="409"/>
    </i>
    <i>
      <x v="414"/>
    </i>
    <i>
      <x v="420"/>
    </i>
    <i>
      <x v="422"/>
    </i>
    <i>
      <x v="423"/>
    </i>
    <i>
      <x v="424"/>
    </i>
    <i>
      <x v="427"/>
    </i>
    <i>
      <x v="430"/>
    </i>
    <i>
      <x v="433"/>
    </i>
    <i>
      <x v="434"/>
    </i>
    <i>
      <x v="441"/>
    </i>
    <i>
      <x v="444"/>
    </i>
    <i>
      <x v="457"/>
    </i>
    <i>
      <x v="469"/>
    </i>
    <i>
      <x v="472"/>
    </i>
    <i>
      <x v="476"/>
    </i>
    <i>
      <x v="490"/>
    </i>
    <i>
      <x v="493"/>
    </i>
    <i>
      <x v="501"/>
    </i>
    <i>
      <x v="527"/>
    </i>
    <i>
      <x v="530"/>
    </i>
    <i>
      <x v="536"/>
    </i>
    <i>
      <x v="537"/>
    </i>
    <i>
      <x v="548"/>
    </i>
    <i>
      <x v="550"/>
    </i>
    <i>
      <x v="551"/>
    </i>
    <i>
      <x v="554"/>
    </i>
    <i>
      <x v="558"/>
    </i>
    <i>
      <x v="566"/>
    </i>
    <i>
      <x v="570"/>
    </i>
    <i>
      <x v="575"/>
    </i>
    <i>
      <x v="578"/>
    </i>
    <i>
      <x v="579"/>
    </i>
    <i>
      <x v="590"/>
    </i>
    <i>
      <x v="592"/>
    </i>
    <i>
      <x v="594"/>
    </i>
    <i>
      <x v="599"/>
    </i>
    <i>
      <x v="604"/>
    </i>
    <i>
      <x v="617"/>
    </i>
    <i>
      <x v="619"/>
    </i>
    <i>
      <x v="621"/>
    </i>
    <i>
      <x v="629"/>
    </i>
    <i>
      <x v="640"/>
    </i>
    <i>
      <x v="646"/>
    </i>
    <i>
      <x v="647"/>
    </i>
    <i>
      <x v="650"/>
    </i>
    <i>
      <x v="654"/>
    </i>
    <i>
      <x v="656"/>
    </i>
    <i>
      <x v="663"/>
    </i>
    <i>
      <x v="667"/>
    </i>
    <i>
      <x v="674"/>
    </i>
    <i>
      <x v="682"/>
    </i>
    <i>
      <x v="690"/>
    </i>
    <i>
      <x v="699"/>
    </i>
    <i>
      <x v="709"/>
    </i>
    <i>
      <x v="712"/>
    </i>
    <i>
      <x v="717"/>
    </i>
    <i>
      <x v="718"/>
    </i>
    <i>
      <x v="723"/>
    </i>
    <i>
      <x v="732"/>
    </i>
    <i>
      <x v="741"/>
    </i>
    <i>
      <x v="744"/>
    </i>
    <i>
      <x v="745"/>
    </i>
    <i>
      <x v="758"/>
    </i>
    <i>
      <x v="765"/>
    </i>
    <i>
      <x v="788"/>
    </i>
    <i>
      <x v="794"/>
    </i>
    <i>
      <x v="797"/>
    </i>
    <i>
      <x v="800"/>
    </i>
    <i>
      <x v="802"/>
    </i>
    <i>
      <x v="805"/>
    </i>
    <i>
      <x v="811"/>
    </i>
    <i>
      <x v="817"/>
    </i>
    <i>
      <x v="820"/>
    </i>
    <i>
      <x v="825"/>
    </i>
    <i>
      <x v="830"/>
    </i>
    <i>
      <x v="834"/>
    </i>
    <i>
      <x v="837"/>
    </i>
    <i>
      <x v="838"/>
    </i>
    <i>
      <x v="839"/>
    </i>
    <i>
      <x v="842"/>
    </i>
    <i>
      <x v="856"/>
    </i>
    <i>
      <x v="864"/>
    </i>
    <i>
      <x v="872"/>
    </i>
    <i>
      <x v="885"/>
    </i>
    <i>
      <x v="887"/>
    </i>
    <i>
      <x v="893"/>
    </i>
    <i>
      <x v="895"/>
    </i>
    <i>
      <x v="919"/>
    </i>
    <i>
      <x v="923"/>
    </i>
    <i>
      <x v="925"/>
    </i>
    <i>
      <x v="927"/>
    </i>
    <i>
      <x v="934"/>
    </i>
    <i>
      <x v="953"/>
    </i>
    <i>
      <x v="961"/>
    </i>
    <i>
      <x v="967"/>
    </i>
    <i>
      <x v="973"/>
    </i>
    <i>
      <x v="980"/>
    </i>
    <i>
      <x v="982"/>
    </i>
    <i>
      <x v="983"/>
    </i>
    <i>
      <x v="985"/>
    </i>
    <i>
      <x v="1002"/>
    </i>
    <i>
      <x v="1005"/>
    </i>
    <i>
      <x v="1010"/>
    </i>
    <i>
      <x v="1020"/>
    </i>
    <i>
      <x v="1023"/>
    </i>
    <i>
      <x v="1024"/>
    </i>
    <i>
      <x v="1027"/>
    </i>
    <i>
      <x v="1037"/>
    </i>
    <i>
      <x v="1041"/>
    </i>
    <i>
      <x v="1043"/>
    </i>
    <i>
      <x v="1047"/>
    </i>
    <i>
      <x v="1055"/>
    </i>
    <i>
      <x v="1067"/>
    </i>
    <i>
      <x v="1080"/>
    </i>
    <i>
      <x v="1091"/>
    </i>
    <i>
      <x v="1110"/>
    </i>
    <i>
      <x v="1111"/>
    </i>
    <i>
      <x v="1117"/>
    </i>
    <i>
      <x v="1118"/>
    </i>
    <i>
      <x v="1136"/>
    </i>
    <i>
      <x v="1140"/>
    </i>
    <i>
      <x v="1143"/>
    </i>
    <i>
      <x v="1154"/>
    </i>
    <i>
      <x v="1156"/>
    </i>
    <i>
      <x v="1158"/>
    </i>
    <i>
      <x v="1159"/>
    </i>
    <i>
      <x v="1161"/>
    </i>
    <i>
      <x v="1163"/>
    </i>
    <i>
      <x v="1170"/>
    </i>
    <i>
      <x v="1171"/>
    </i>
    <i>
      <x v="1172"/>
    </i>
    <i>
      <x v="1176"/>
    </i>
    <i>
      <x v="1181"/>
    </i>
    <i>
      <x v="1195"/>
    </i>
    <i>
      <x v="1208"/>
    </i>
    <i>
      <x v="1221"/>
    </i>
    <i>
      <x v="1224"/>
    </i>
    <i>
      <x v="1226"/>
    </i>
    <i>
      <x v="1227"/>
    </i>
    <i>
      <x v="1228"/>
    </i>
    <i>
      <x v="1229"/>
    </i>
    <i>
      <x v="1240"/>
    </i>
    <i>
      <x v="1254"/>
    </i>
    <i>
      <x v="1256"/>
    </i>
    <i>
      <x v="1258"/>
    </i>
    <i>
      <x v="1259"/>
    </i>
    <i>
      <x v="1264"/>
    </i>
    <i>
      <x v="1273"/>
    </i>
    <i>
      <x v="1278"/>
    </i>
    <i>
      <x v="1296"/>
    </i>
    <i>
      <x v="1298"/>
    </i>
    <i>
      <x v="1308"/>
    </i>
    <i>
      <x v="1309"/>
    </i>
    <i>
      <x v="1315"/>
    </i>
    <i>
      <x v="1321"/>
    </i>
    <i>
      <x v="1327"/>
    </i>
    <i>
      <x v="1336"/>
    </i>
    <i>
      <x v="1341"/>
    </i>
    <i>
      <x v="1351"/>
    </i>
    <i>
      <x v="1354"/>
    </i>
    <i>
      <x v="1356"/>
    </i>
    <i>
      <x v="1366"/>
    </i>
    <i>
      <x v="1371"/>
    </i>
    <i>
      <x v="1374"/>
    </i>
    <i>
      <x v="1379"/>
    </i>
    <i>
      <x v="1381"/>
    </i>
    <i>
      <x v="1401"/>
    </i>
    <i>
      <x v="1405"/>
    </i>
    <i>
      <x v="1409"/>
    </i>
    <i>
      <x v="1418"/>
    </i>
    <i>
      <x v="1422"/>
    </i>
    <i>
      <x v="1425"/>
    </i>
    <i>
      <x v="1426"/>
    </i>
    <i>
      <x v="1433"/>
    </i>
    <i>
      <x v="1435"/>
    </i>
    <i>
      <x v="1437"/>
    </i>
    <i>
      <x v="1441"/>
    </i>
    <i>
      <x v="1459"/>
    </i>
  </rowItems>
  <colItems count="1">
    <i/>
  </colItems>
  <pageFields count="2">
    <pageField fld="82" item="0" hier="-1"/>
    <pageField fld="78" item="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29006-6A9B-48A6-937A-8878BAECD3B4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N4:O152" firstHeaderRow="1" firstDataRow="1" firstDataCol="1" rowPageCount="2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48">
    <i>
      <x v="16"/>
    </i>
    <i>
      <x v="24"/>
    </i>
    <i>
      <x v="26"/>
    </i>
    <i>
      <x v="27"/>
    </i>
    <i>
      <x v="33"/>
    </i>
    <i>
      <x v="38"/>
    </i>
    <i>
      <x v="45"/>
    </i>
    <i>
      <x v="52"/>
    </i>
    <i>
      <x v="66"/>
    </i>
    <i>
      <x v="73"/>
    </i>
    <i>
      <x v="78"/>
    </i>
    <i>
      <x v="99"/>
    </i>
    <i>
      <x v="100"/>
    </i>
    <i>
      <x v="101"/>
    </i>
    <i>
      <x v="103"/>
    </i>
    <i>
      <x v="109"/>
    </i>
    <i>
      <x v="111"/>
    </i>
    <i>
      <x v="118"/>
    </i>
    <i>
      <x v="140"/>
    </i>
    <i>
      <x v="142"/>
    </i>
    <i>
      <x v="147"/>
    </i>
    <i>
      <x v="157"/>
    </i>
    <i>
      <x v="158"/>
    </i>
    <i>
      <x v="162"/>
    </i>
    <i>
      <x v="171"/>
    </i>
    <i>
      <x v="200"/>
    </i>
    <i>
      <x v="211"/>
    </i>
    <i>
      <x v="214"/>
    </i>
    <i>
      <x v="228"/>
    </i>
    <i>
      <x v="230"/>
    </i>
    <i>
      <x v="233"/>
    </i>
    <i>
      <x v="234"/>
    </i>
    <i>
      <x v="236"/>
    </i>
    <i>
      <x v="237"/>
    </i>
    <i>
      <x v="240"/>
    </i>
    <i>
      <x v="244"/>
    </i>
    <i>
      <x v="254"/>
    </i>
    <i>
      <x v="272"/>
    </i>
    <i>
      <x v="276"/>
    </i>
    <i>
      <x v="277"/>
    </i>
    <i>
      <x v="288"/>
    </i>
    <i>
      <x v="324"/>
    </i>
    <i>
      <x v="340"/>
    </i>
    <i>
      <x v="344"/>
    </i>
    <i>
      <x v="368"/>
    </i>
    <i>
      <x v="369"/>
    </i>
    <i>
      <x v="372"/>
    </i>
    <i>
      <x v="378"/>
    </i>
    <i>
      <x v="385"/>
    </i>
    <i>
      <x v="395"/>
    </i>
    <i>
      <x v="412"/>
    </i>
    <i>
      <x v="419"/>
    </i>
    <i>
      <x v="446"/>
    </i>
    <i>
      <x v="470"/>
    </i>
    <i>
      <x v="503"/>
    </i>
    <i>
      <x v="532"/>
    </i>
    <i>
      <x v="539"/>
    </i>
    <i>
      <x v="560"/>
    </i>
    <i>
      <x v="567"/>
    </i>
    <i>
      <x v="603"/>
    </i>
    <i>
      <x v="614"/>
    </i>
    <i>
      <x v="615"/>
    </i>
    <i>
      <x v="625"/>
    </i>
    <i>
      <x v="627"/>
    </i>
    <i>
      <x v="634"/>
    </i>
    <i>
      <x v="648"/>
    </i>
    <i>
      <x v="655"/>
    </i>
    <i>
      <x v="658"/>
    </i>
    <i>
      <x v="680"/>
    </i>
    <i>
      <x v="684"/>
    </i>
    <i>
      <x v="698"/>
    </i>
    <i>
      <x v="704"/>
    </i>
    <i>
      <x v="714"/>
    </i>
    <i>
      <x v="721"/>
    </i>
    <i>
      <x v="730"/>
    </i>
    <i>
      <x v="748"/>
    </i>
    <i>
      <x v="757"/>
    </i>
    <i>
      <x v="762"/>
    </i>
    <i>
      <x v="766"/>
    </i>
    <i>
      <x v="769"/>
    </i>
    <i>
      <x v="772"/>
    </i>
    <i>
      <x v="787"/>
    </i>
    <i>
      <x v="795"/>
    </i>
    <i>
      <x v="812"/>
    </i>
    <i>
      <x v="815"/>
    </i>
    <i>
      <x v="818"/>
    </i>
    <i>
      <x v="819"/>
    </i>
    <i>
      <x v="832"/>
    </i>
    <i>
      <x v="835"/>
    </i>
    <i>
      <x v="855"/>
    </i>
    <i>
      <x v="861"/>
    </i>
    <i>
      <x v="862"/>
    </i>
    <i>
      <x v="869"/>
    </i>
    <i>
      <x v="871"/>
    </i>
    <i>
      <x v="878"/>
    </i>
    <i>
      <x v="898"/>
    </i>
    <i>
      <x v="905"/>
    </i>
    <i>
      <x v="910"/>
    </i>
    <i>
      <x v="949"/>
    </i>
    <i>
      <x v="959"/>
    </i>
    <i>
      <x v="960"/>
    </i>
    <i>
      <x v="964"/>
    </i>
    <i>
      <x v="972"/>
    </i>
    <i>
      <x v="987"/>
    </i>
    <i>
      <x v="999"/>
    </i>
    <i>
      <x v="1011"/>
    </i>
    <i>
      <x v="1026"/>
    </i>
    <i>
      <x v="1049"/>
    </i>
    <i>
      <x v="1053"/>
    </i>
    <i>
      <x v="1060"/>
    </i>
    <i>
      <x v="1065"/>
    </i>
    <i>
      <x v="1081"/>
    </i>
    <i>
      <x v="1085"/>
    </i>
    <i>
      <x v="1086"/>
    </i>
    <i>
      <x v="1094"/>
    </i>
    <i>
      <x v="1105"/>
    </i>
    <i>
      <x v="1160"/>
    </i>
    <i>
      <x v="1166"/>
    </i>
    <i>
      <x v="1189"/>
    </i>
    <i>
      <x v="1194"/>
    </i>
    <i>
      <x v="1210"/>
    </i>
    <i>
      <x v="1211"/>
    </i>
    <i>
      <x v="1216"/>
    </i>
    <i>
      <x v="1233"/>
    </i>
    <i>
      <x v="1236"/>
    </i>
    <i>
      <x v="1242"/>
    </i>
    <i>
      <x v="1247"/>
    </i>
    <i>
      <x v="1250"/>
    </i>
    <i>
      <x v="1267"/>
    </i>
    <i>
      <x v="1270"/>
    </i>
    <i>
      <x v="1283"/>
    </i>
    <i>
      <x v="1286"/>
    </i>
    <i>
      <x v="1290"/>
    </i>
    <i>
      <x v="1299"/>
    </i>
    <i>
      <x v="1310"/>
    </i>
    <i>
      <x v="1313"/>
    </i>
    <i>
      <x v="1322"/>
    </i>
    <i>
      <x v="1353"/>
    </i>
    <i>
      <x v="1357"/>
    </i>
    <i>
      <x v="1358"/>
    </i>
    <i>
      <x v="1365"/>
    </i>
    <i>
      <x v="1369"/>
    </i>
    <i>
      <x v="1396"/>
    </i>
    <i>
      <x v="1421"/>
    </i>
    <i>
      <x v="1438"/>
    </i>
    <i>
      <x v="1446"/>
    </i>
    <i>
      <x v="1456"/>
    </i>
    <i>
      <x v="1458"/>
    </i>
  </rowItems>
  <colItems count="1">
    <i/>
  </colItems>
  <pageFields count="2">
    <pageField fld="82" item="0" hier="-1"/>
    <pageField fld="78" item="4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89A8B-E5BF-4D39-8EE3-6088F17CDDA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61:G67" firstHeaderRow="1" firstDataRow="2" firstDataCol="1" rowPageCount="2" colPageCount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multipleItemSelectionAllowed="1" showAll="0">
      <items count="6">
        <item x="2"/>
        <item x="1"/>
        <item x="0"/>
        <item x="3"/>
        <item h="1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8"/>
  </rowFields>
  <rowItems count="5">
    <i>
      <x/>
    </i>
    <i>
      <x v="1"/>
    </i>
    <i>
      <x v="2"/>
    </i>
    <i>
      <x v="3"/>
    </i>
    <i t="grand">
      <x/>
    </i>
  </rowItems>
  <colFields count="1">
    <field x="77"/>
  </colFields>
  <colItems count="5">
    <i>
      <x/>
    </i>
    <i>
      <x v="1"/>
    </i>
    <i>
      <x v="2"/>
    </i>
    <i>
      <x v="3"/>
    </i>
    <i t="grand">
      <x/>
    </i>
  </colItems>
  <pageFields count="2">
    <pageField fld="82" item="0" hier="-1"/>
    <pageField fld="85" hier="-1"/>
  </pageFields>
  <dataFields count="1">
    <dataField name="Sum of SalePrice" fld="81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90227-D5CF-4952-B489-AC7C4F826A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0:G56" firstHeaderRow="1" firstDataRow="2" firstDataCol="1" rowPageCount="2" colPageCount="1"/>
  <pivotFields count="8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multipleItemSelectionAllowed="1" showAll="0">
      <items count="6">
        <item x="2"/>
        <item x="1"/>
        <item x="0"/>
        <item x="3"/>
        <item h="1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8"/>
  </rowFields>
  <rowItems count="5">
    <i>
      <x/>
    </i>
    <i>
      <x v="1"/>
    </i>
    <i>
      <x v="2"/>
    </i>
    <i>
      <x v="3"/>
    </i>
    <i t="grand">
      <x/>
    </i>
  </rowItems>
  <colFields count="1">
    <field x="77"/>
  </colFields>
  <colItems count="5">
    <i>
      <x/>
    </i>
    <i>
      <x v="1"/>
    </i>
    <i>
      <x v="2"/>
    </i>
    <i>
      <x v="3"/>
    </i>
    <i t="grand">
      <x/>
    </i>
  </colItems>
  <pageFields count="2">
    <pageField fld="82" item="0" hier="-1"/>
    <pageField fld="85" hier="-1"/>
  </pageFields>
  <dataFields count="1">
    <dataField name="Average of SalePrice" fld="81" subtotal="average" baseField="78" baseItem="0"/>
  </dataFields>
  <chartFormats count="8">
    <chartFormat chart="0" format="21" series="1">
      <pivotArea type="data" outline="0" fieldPosition="0">
        <references count="1">
          <reference field="77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77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77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77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55E621-CC6C-4B3C-9BC1-12EB889EB9C5}" name="data" displayName="data" ref="A1:CI1461" totalsRowShown="0">
  <autoFilter ref="A1:CI1461" xr:uid="{EC7391A7-A8E5-4DF1-8FB2-E11F2F76EAFA}"/>
  <tableColumns count="87">
    <tableColumn id="1" xr3:uid="{23B6BDF2-3053-4720-8A32-2C7A2E0309E0}" name="Id"/>
    <tableColumn id="2" xr3:uid="{0267368B-378D-432A-94E1-277DA9ABE583}" name="MSSubClass"/>
    <tableColumn id="3" xr3:uid="{1B598E3B-5DDD-4577-B919-46D3E77589F8}" name="MSZoning"/>
    <tableColumn id="4" xr3:uid="{32AEE77C-5D34-4188-96F6-2FF5F86690BB}" name="LotFrontage"/>
    <tableColumn id="5" xr3:uid="{6D036BD2-3A2E-435B-9562-188CE7DED6B9}" name="LotArea"/>
    <tableColumn id="6" xr3:uid="{F914D408-861F-4D3F-BDA0-AF247224601F}" name="Street"/>
    <tableColumn id="7" xr3:uid="{8CC4197B-636E-47A6-A4FB-F6CD0D915B73}" name="Alley"/>
    <tableColumn id="8" xr3:uid="{1B7E0CC9-F1BF-4C8B-9290-86223629A3CC}" name="LotShape"/>
    <tableColumn id="9" xr3:uid="{EC4E9CE2-6D71-4F8B-8E46-048480DE2690}" name="LandContour"/>
    <tableColumn id="10" xr3:uid="{93F22178-96EA-4D5D-B151-F2A84C77B914}" name="Utilities"/>
    <tableColumn id="11" xr3:uid="{EE61F7DE-6B7A-4E07-996A-5F6434E588EE}" name="LotConfig"/>
    <tableColumn id="12" xr3:uid="{D56EEF04-B192-4DC5-BA2A-37A0563ACB04}" name="LandSlope"/>
    <tableColumn id="13" xr3:uid="{B5C96450-365D-41BE-AD60-603973F9E684}" name="Neighborhood"/>
    <tableColumn id="14" xr3:uid="{0B7F7414-7D96-4E1B-8217-4C934895C329}" name="Condition1"/>
    <tableColumn id="15" xr3:uid="{656348BE-5570-4A4F-B0DF-5DF877135893}" name="Condition2"/>
    <tableColumn id="16" xr3:uid="{380EB865-3BE7-469E-985C-9006AE77790D}" name="BldgType"/>
    <tableColumn id="17" xr3:uid="{8E0476DB-57E4-489C-A2C2-2A0AD03E0A38}" name="HouseStyle"/>
    <tableColumn id="18" xr3:uid="{32093F48-5B99-48B2-92DC-B8B033D298A7}" name="OverallQual"/>
    <tableColumn id="19" xr3:uid="{EB21BCB0-0CF9-4107-AE72-CB3FB5E30B6F}" name="OverallCond"/>
    <tableColumn id="20" xr3:uid="{4BAC905F-26B4-4C43-BD53-EC5ECE928D89}" name="YearBuilt"/>
    <tableColumn id="21" xr3:uid="{78E695A6-E1A4-440E-9685-F8483C2D0603}" name="YearRemodAdd"/>
    <tableColumn id="22" xr3:uid="{DEF63CBE-6EBE-475C-9FF8-33835DE20E4E}" name="RoofStyle"/>
    <tableColumn id="23" xr3:uid="{6E8FEB59-22F4-4E67-84B8-424125773EDC}" name="RoofMatl"/>
    <tableColumn id="24" xr3:uid="{D29C18A3-35DE-4D5E-9AE9-34861927570E}" name="Exterior1st"/>
    <tableColumn id="25" xr3:uid="{EFFF6EBA-0236-40B3-802F-E5FCAB3C2EAF}" name="Exterior2nd"/>
    <tableColumn id="26" xr3:uid="{2DF2D0E6-B5BC-48E3-8232-85BE80A52EF7}" name="MasVnrType"/>
    <tableColumn id="27" xr3:uid="{292CB673-2B3A-4806-900D-B68EE96F53B0}" name="MasVnrArea"/>
    <tableColumn id="28" xr3:uid="{41603913-F5FC-48CD-ABE0-25641CE3E073}" name="ExterQual"/>
    <tableColumn id="29" xr3:uid="{F04026D9-F1AE-4D21-9154-20CD60D35918}" name="ExterCond"/>
    <tableColumn id="30" xr3:uid="{2A070823-2E1C-4969-BBF8-EC253D20B6E4}" name="Foundation"/>
    <tableColumn id="31" xr3:uid="{2B3418AC-51A8-4252-9E57-4A54AA4BECD1}" name="BsmtQual"/>
    <tableColumn id="32" xr3:uid="{402CC006-B5DC-4789-8293-FBA0EDD9E717}" name="BsmtCond"/>
    <tableColumn id="33" xr3:uid="{8B079AFF-DCE4-4A8C-AF30-D22BA6F60BC3}" name="BsmtExposure"/>
    <tableColumn id="34" xr3:uid="{558BC4C9-D927-485F-ABAF-D614006A3FEF}" name="BsmtFinType1"/>
    <tableColumn id="35" xr3:uid="{DA3F413E-75CB-4075-89DD-F83B3C899E6B}" name="BsmtFinSF1"/>
    <tableColumn id="36" xr3:uid="{6B977BF1-51D1-4F66-9D03-34A524ED099C}" name="BsmtFinType2"/>
    <tableColumn id="37" xr3:uid="{2642B962-ECFF-42AB-B1DC-31EB12901A92}" name="BsmtFinSF2"/>
    <tableColumn id="38" xr3:uid="{2AAE4C89-7FC0-4C4B-9123-43520B2006B5}" name="BsmtUnfSF"/>
    <tableColumn id="39" xr3:uid="{04DD2729-16E1-4F26-A9CD-7164DB976170}" name="TotalBsmtSF"/>
    <tableColumn id="40" xr3:uid="{0407FE88-B2E9-4469-96DE-5BCEF5183D76}" name="Heating"/>
    <tableColumn id="41" xr3:uid="{0F3D4D1F-BAA5-49BF-A4E5-25118DFBBF0A}" name="HeatingQC"/>
    <tableColumn id="42" xr3:uid="{CDCA2384-D252-4814-8FC0-C8DEB13E8452}" name="CentralAir"/>
    <tableColumn id="43" xr3:uid="{10C95013-5A2E-4CE3-B169-95B9150B13E9}" name="Electrical"/>
    <tableColumn id="44" xr3:uid="{E2A93596-9638-4CAA-B01A-1D269BFA264D}" name="1stFlrSF"/>
    <tableColumn id="45" xr3:uid="{74E3BFE9-374B-489B-98C4-BE2254A76ABC}" name="2ndFlrSF"/>
    <tableColumn id="46" xr3:uid="{6244E7DC-D0E3-42D0-ACE0-3E65CE1874A6}" name="LowQualFinSF"/>
    <tableColumn id="47" xr3:uid="{23D5947E-2C13-4E03-A00C-D0A4457DF6F9}" name="GrLivArea"/>
    <tableColumn id="48" xr3:uid="{DF968988-FDA9-4272-9070-503D54E9AAD2}" name="BsmtFullBath"/>
    <tableColumn id="49" xr3:uid="{3176EC97-4AEE-456E-9F96-C2389CEC7528}" name="BsmtHalfBath"/>
    <tableColumn id="50" xr3:uid="{1901D8F7-7ACB-4E81-8832-F2081F97E14B}" name="FullBath"/>
    <tableColumn id="51" xr3:uid="{39B8E70A-79C8-4990-8644-2D5B10A390A5}" name="HalfBath"/>
    <tableColumn id="52" xr3:uid="{92A3B28C-BB1F-4E26-80FE-C6D6A3FFD9E3}" name="BedroomAbvGr"/>
    <tableColumn id="53" xr3:uid="{64C2AC9E-52B9-46CF-A201-3C9A99393197}" name="KitchenAbvGr"/>
    <tableColumn id="54" xr3:uid="{C49E755C-DF58-44DB-90D7-5531B90D2C9F}" name="KitchenQual"/>
    <tableColumn id="55" xr3:uid="{315DFB81-F3EA-46A3-A28F-BD944B463D9A}" name="TotRmsAbvGrd"/>
    <tableColumn id="56" xr3:uid="{F7AEA88C-3EEF-4E3D-97B2-94D826AF1846}" name="Functional"/>
    <tableColumn id="57" xr3:uid="{5B04B932-620B-4E86-93C1-9A2D932DE7A5}" name="Fireplaces"/>
    <tableColumn id="58" xr3:uid="{355C9870-879C-4ED5-9E53-5159A11D859A}" name="FireplaceQu"/>
    <tableColumn id="59" xr3:uid="{15B350E6-F25C-4674-B3D9-270CF87158D1}" name="GarageType"/>
    <tableColumn id="60" xr3:uid="{54051FEA-0D8F-45B1-BF5D-0B0AEE53CCFB}" name="GarageYrBlt"/>
    <tableColumn id="61" xr3:uid="{95B25B04-122F-4B11-A9E8-087C0DA3DD6E}" name="GarageFinish"/>
    <tableColumn id="62" xr3:uid="{1599053A-EEAC-4A1F-AEEF-2C3CE3022582}" name="GarageCars"/>
    <tableColumn id="63" xr3:uid="{C5DE6932-9EE9-4528-8BCB-5B7626CB7F17}" name="GarageArea"/>
    <tableColumn id="64" xr3:uid="{77D4AA2F-7801-4871-A61C-6A83249251EE}" name="GarageQual"/>
    <tableColumn id="65" xr3:uid="{04CDFFAC-C887-45F1-A28F-E07B5CB7EAF6}" name="GarageCond"/>
    <tableColumn id="66" xr3:uid="{F10337B5-A08D-4157-AA83-A7CB7C40C22E}" name="PavedDrive"/>
    <tableColumn id="67" xr3:uid="{80995EC2-F831-48EF-A470-DF1A8FAB834A}" name="WoodDeckSF"/>
    <tableColumn id="68" xr3:uid="{0855A64F-3D4F-4A0B-A642-DFA2E174DE73}" name="OpenPorchSF"/>
    <tableColumn id="69" xr3:uid="{602860C1-98CF-46D1-8ADB-5844DA25930C}" name="EnclosedPorch"/>
    <tableColumn id="70" xr3:uid="{1B632686-FFF0-4F4D-BA7B-417DDD0774D1}" name="3SsnPorch"/>
    <tableColumn id="71" xr3:uid="{361D5793-01B1-428D-8AED-795B8858950C}" name="ScreenPorch"/>
    <tableColumn id="72" xr3:uid="{36B86774-090B-42B3-8F9E-DA74528212A6}" name="PoolArea"/>
    <tableColumn id="73" xr3:uid="{3CD3571E-7E62-46C0-8107-BB2E753AF475}" name="PoolQC"/>
    <tableColumn id="74" xr3:uid="{5DC5174B-75F1-4443-918D-EA6CF8DDF5B8}" name="Fence"/>
    <tableColumn id="75" xr3:uid="{CA50CF9B-D0AE-4365-8D2B-351D67C00D1A}" name="MiscFeature"/>
    <tableColumn id="76" xr3:uid="{35C187CD-1BD3-41EA-91C8-630AE93DDFF4}" name="MiscVal"/>
    <tableColumn id="77" xr3:uid="{0D5A2E5C-D754-45C7-95BC-E6BBF53807A1}" name="MoSold"/>
    <tableColumn id="84" xr3:uid="{433EB294-AADB-4A99-8043-01511C527DF0}" name="QSold" dataDxfId="5">
      <calculatedColumnFormula>IF(AND(data[[#This Row],[MoSold]]&gt;0,data[[#This Row],[MoSold]]&lt;4),"Q1",
IF(AND(data[[#This Row],[MoSold]]&gt;=4,data[[#This Row],[MoSold]]&lt;7),"Q2",
IF(AND(data[[#This Row],[MoSold]]&gt;=7,data[[#This Row],[MoSold]]&lt;10),"Q3","Q4")))</calculatedColumnFormula>
    </tableColumn>
    <tableColumn id="78" xr3:uid="{788CCD27-6104-4224-8164-D5252130349F}" name="YrSold"/>
    <tableColumn id="79" xr3:uid="{B1CED7E5-A2C5-4335-94DD-7D699324BDE3}" name="SaleType"/>
    <tableColumn id="80" xr3:uid="{64B54CDB-63CD-4854-8A4C-0D9EF941B630}" name="SaleCondition"/>
    <tableColumn id="81" xr3:uid="{335A74F4-1A5E-4454-95D5-C810A622170F}" name="SalePrice"/>
    <tableColumn id="82" xr3:uid="{EB997BCD-D187-4D04-BA4C-EE49A698B211}" name="new_old" dataDxfId="4">
      <calculatedColumnFormula>IF(data[[#This Row],[YearBuilt]]&gt;=1946,"New","Old")</calculatedColumnFormula>
    </tableColumn>
    <tableColumn id="83" xr3:uid="{10E83716-9D89-4D4C-AAE9-87EBE711B1F8}" name="remodels" dataDxfId="3">
      <calculatedColumnFormula>IF(data[[#This Row],[YearRemodAdd]]=data[[#This Row],[YearBuilt]], "-","Remodeled")</calculatedColumnFormula>
    </tableColumn>
    <tableColumn id="85" xr3:uid="{D91D55A8-E1D4-4E8D-BDDD-49F9F32E0407}" name="2008" dataDxfId="2">
      <calculatedColumnFormula>IF(data[[#This Row],[YrSold]]&gt;=2008,"Post 2008","Pre 2008")</calculatedColumnFormula>
    </tableColumn>
    <tableColumn id="86" xr3:uid="{863BE0D1-DB37-434E-9566-D17D7E32F22C}" name="year_sold" dataDxfId="1">
      <calculatedColumnFormula>data[[#This Row],[YrSold]]</calculatedColumnFormula>
    </tableColumn>
    <tableColumn id="87" xr3:uid="{CEFC9AE4-0ABA-4A86-8945-06336489117D}" name="price_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brownmath.com/stat/anova1.ht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EEB33-FF20-4F3C-BAE7-AB8DDDE67C5C}">
  <dimension ref="A1:J17"/>
  <sheetViews>
    <sheetView showGridLines="0" showRowColHeaders="0" tabSelected="1" workbookViewId="0">
      <selection activeCell="E8" sqref="E8"/>
    </sheetView>
  </sheetViews>
  <sheetFormatPr defaultColWidth="0" defaultRowHeight="15" zeroHeight="1" x14ac:dyDescent="0.25"/>
  <cols>
    <col min="1" max="7" width="9.140625" customWidth="1"/>
    <col min="8" max="8" width="16" bestFit="1" customWidth="1"/>
    <col min="9" max="9" width="9.140625" customWidth="1"/>
    <col min="10" max="10" width="42.85546875" customWidth="1"/>
    <col min="11" max="11" width="9.140625" customWidth="1"/>
    <col min="12" max="16384" width="9.140625" hidden="1"/>
  </cols>
  <sheetData>
    <row r="1" spans="1:10" ht="15.75" thickBot="1" x14ac:dyDescent="0.3">
      <c r="A1" s="32" t="s">
        <v>410</v>
      </c>
      <c r="B1" s="33"/>
      <c r="C1" s="33"/>
      <c r="D1" s="33"/>
      <c r="E1" s="33"/>
      <c r="F1" s="34"/>
      <c r="H1" s="45" t="s">
        <v>395</v>
      </c>
      <c r="I1" s="45"/>
      <c r="J1" s="45"/>
    </row>
    <row r="2" spans="1:10" x14ac:dyDescent="0.25">
      <c r="A2" s="35"/>
      <c r="B2" s="36"/>
      <c r="C2" s="36"/>
      <c r="D2" s="36"/>
      <c r="E2" s="36"/>
      <c r="F2" s="37"/>
      <c r="H2" s="41" t="s">
        <v>396</v>
      </c>
      <c r="I2" s="43" t="s">
        <v>397</v>
      </c>
      <c r="J2" s="43"/>
    </row>
    <row r="3" spans="1:10" x14ac:dyDescent="0.25">
      <c r="A3" s="35"/>
      <c r="B3" s="36"/>
      <c r="C3" s="36"/>
      <c r="D3" s="36"/>
      <c r="E3" s="36"/>
      <c r="F3" s="37"/>
      <c r="H3" s="42"/>
      <c r="I3" s="44"/>
      <c r="J3" s="44"/>
    </row>
    <row r="4" spans="1:10" x14ac:dyDescent="0.25">
      <c r="A4" s="35"/>
      <c r="B4" s="36"/>
      <c r="C4" s="36"/>
      <c r="D4" s="36"/>
      <c r="E4" s="36"/>
      <c r="F4" s="37"/>
      <c r="H4" s="42" t="s">
        <v>398</v>
      </c>
      <c r="I4" s="44" t="s">
        <v>399</v>
      </c>
      <c r="J4" s="44"/>
    </row>
    <row r="5" spans="1:10" x14ac:dyDescent="0.25">
      <c r="A5" s="38"/>
      <c r="B5" s="39"/>
      <c r="C5" s="39"/>
      <c r="D5" s="39"/>
      <c r="E5" s="39"/>
      <c r="F5" s="40"/>
      <c r="H5" s="42"/>
      <c r="I5" s="44"/>
      <c r="J5" s="44"/>
    </row>
    <row r="6" spans="1:10" ht="15" customHeight="1" x14ac:dyDescent="0.25">
      <c r="H6" s="42" t="s">
        <v>400</v>
      </c>
      <c r="I6" s="44" t="s">
        <v>401</v>
      </c>
      <c r="J6" s="44"/>
    </row>
    <row r="7" spans="1:10" x14ac:dyDescent="0.25">
      <c r="H7" s="42"/>
      <c r="I7" s="44"/>
      <c r="J7" s="44"/>
    </row>
    <row r="8" spans="1:10" x14ac:dyDescent="0.25">
      <c r="H8" s="42"/>
      <c r="I8" s="44"/>
      <c r="J8" s="44"/>
    </row>
    <row r="9" spans="1:10" x14ac:dyDescent="0.25">
      <c r="H9" s="42" t="s">
        <v>402</v>
      </c>
      <c r="I9" s="44" t="s">
        <v>403</v>
      </c>
      <c r="J9" s="44"/>
    </row>
    <row r="10" spans="1:10" x14ac:dyDescent="0.25">
      <c r="H10" s="42"/>
      <c r="I10" s="44"/>
      <c r="J10" s="44"/>
    </row>
    <row r="11" spans="1:10" x14ac:dyDescent="0.25">
      <c r="H11" s="42" t="s">
        <v>404</v>
      </c>
      <c r="I11" s="44" t="s">
        <v>405</v>
      </c>
      <c r="J11" s="44"/>
    </row>
    <row r="12" spans="1:10" x14ac:dyDescent="0.25">
      <c r="H12" s="42"/>
      <c r="I12" s="44"/>
      <c r="J12" s="44"/>
    </row>
    <row r="13" spans="1:10" x14ac:dyDescent="0.25">
      <c r="H13" s="42" t="s">
        <v>406</v>
      </c>
      <c r="I13" s="44" t="s">
        <v>408</v>
      </c>
      <c r="J13" s="44"/>
    </row>
    <row r="14" spans="1:10" x14ac:dyDescent="0.25">
      <c r="H14" s="42"/>
      <c r="I14" s="44"/>
      <c r="J14" s="44"/>
    </row>
    <row r="15" spans="1:10" x14ac:dyDescent="0.25">
      <c r="H15" s="42" t="s">
        <v>407</v>
      </c>
      <c r="I15" s="44" t="s">
        <v>409</v>
      </c>
      <c r="J15" s="44"/>
    </row>
    <row r="16" spans="1:10" x14ac:dyDescent="0.25">
      <c r="H16" s="42"/>
      <c r="I16" s="44"/>
      <c r="J16" s="44"/>
    </row>
    <row r="17" x14ac:dyDescent="0.25"/>
  </sheetData>
  <sheetProtection sheet="1" objects="1" scenarios="1" selectLockedCells="1"/>
  <mergeCells count="16">
    <mergeCell ref="I15:J16"/>
    <mergeCell ref="H2:H3"/>
    <mergeCell ref="H4:H5"/>
    <mergeCell ref="H6:H8"/>
    <mergeCell ref="H9:H10"/>
    <mergeCell ref="H11:H12"/>
    <mergeCell ref="H13:H14"/>
    <mergeCell ref="H15:H16"/>
    <mergeCell ref="I2:J3"/>
    <mergeCell ref="I4:J5"/>
    <mergeCell ref="I6:J8"/>
    <mergeCell ref="I9:J10"/>
    <mergeCell ref="I11:J12"/>
    <mergeCell ref="I13:J14"/>
    <mergeCell ref="A1:F5"/>
    <mergeCell ref="H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0FC4-B670-4FAB-9E39-778F544F7700}">
  <dimension ref="A1:CI1461"/>
  <sheetViews>
    <sheetView workbookViewId="0">
      <selection activeCell="J16" sqref="J16"/>
    </sheetView>
  </sheetViews>
  <sheetFormatPr defaultRowHeight="15" x14ac:dyDescent="0.25"/>
  <cols>
    <col min="2" max="2" width="13.7109375" customWidth="1"/>
    <col min="3" max="3" width="12" customWidth="1"/>
    <col min="4" max="4" width="13.7109375" customWidth="1"/>
    <col min="5" max="5" width="10" customWidth="1"/>
    <col min="8" max="8" width="11.28515625" customWidth="1"/>
    <col min="9" max="9" width="14.42578125" customWidth="1"/>
    <col min="10" max="10" width="10.28515625" customWidth="1"/>
    <col min="11" max="11" width="11.5703125" customWidth="1"/>
    <col min="12" max="12" width="12.28515625" customWidth="1"/>
    <col min="13" max="13" width="16" customWidth="1"/>
    <col min="14" max="15" width="12.85546875" customWidth="1"/>
    <col min="16" max="16" width="11.28515625" customWidth="1"/>
    <col min="17" max="17" width="13.140625" customWidth="1"/>
    <col min="18" max="18" width="13.7109375" customWidth="1"/>
    <col min="19" max="19" width="14.140625" customWidth="1"/>
    <col min="20" max="20" width="11.28515625" customWidth="1"/>
    <col min="21" max="21" width="17" customWidth="1"/>
    <col min="22" max="22" width="11.7109375" customWidth="1"/>
    <col min="23" max="23" width="11.42578125" customWidth="1"/>
    <col min="24" max="24" width="12.7109375" customWidth="1"/>
    <col min="25" max="25" width="13.42578125" customWidth="1"/>
    <col min="26" max="26" width="14.28515625" customWidth="1"/>
    <col min="27" max="27" width="14.140625" customWidth="1"/>
    <col min="28" max="28" width="11.85546875" customWidth="1"/>
    <col min="29" max="29" width="12.28515625" customWidth="1"/>
    <col min="30" max="30" width="13.28515625" customWidth="1"/>
    <col min="31" max="31" width="11.7109375" customWidth="1"/>
    <col min="32" max="32" width="12.140625" customWidth="1"/>
    <col min="33" max="33" width="15.7109375" customWidth="1"/>
    <col min="34" max="34" width="15.5703125" customWidth="1"/>
    <col min="35" max="35" width="13.28515625" customWidth="1"/>
    <col min="36" max="36" width="15.5703125" customWidth="1"/>
    <col min="37" max="37" width="13.28515625" customWidth="1"/>
    <col min="38" max="38" width="12.85546875" customWidth="1"/>
    <col min="39" max="39" width="14" customWidth="1"/>
    <col min="40" max="40" width="10" customWidth="1"/>
    <col min="41" max="41" width="12.5703125" customWidth="1"/>
    <col min="42" max="42" width="12.140625" customWidth="1"/>
    <col min="43" max="43" width="11.140625" customWidth="1"/>
    <col min="44" max="44" width="10" customWidth="1"/>
    <col min="45" max="45" width="10.7109375" customWidth="1"/>
    <col min="46" max="46" width="15.5703125" customWidth="1"/>
    <col min="47" max="47" width="11.85546875" customWidth="1"/>
    <col min="48" max="48" width="14.85546875" customWidth="1"/>
    <col min="49" max="49" width="15.140625" customWidth="1"/>
    <col min="50" max="50" width="10.42578125" customWidth="1"/>
    <col min="51" max="51" width="10.7109375" customWidth="1"/>
    <col min="52" max="52" width="16.85546875" customWidth="1"/>
    <col min="53" max="53" width="15.42578125" customWidth="1"/>
    <col min="54" max="54" width="14" customWidth="1"/>
    <col min="55" max="55" width="16.42578125" customWidth="1"/>
    <col min="56" max="56" width="12.42578125" customWidth="1"/>
    <col min="57" max="57" width="12.140625" customWidth="1"/>
    <col min="58" max="58" width="13.85546875" customWidth="1"/>
    <col min="59" max="60" width="13.7109375" customWidth="1"/>
    <col min="61" max="61" width="14.7109375" customWidth="1"/>
    <col min="62" max="62" width="13.140625" customWidth="1"/>
    <col min="63" max="64" width="13.5703125" customWidth="1"/>
    <col min="65" max="65" width="14" customWidth="1"/>
    <col min="66" max="66" width="13.28515625" customWidth="1"/>
    <col min="67" max="67" width="14.85546875" customWidth="1"/>
    <col min="68" max="68" width="15" customWidth="1"/>
    <col min="69" max="69" width="16" customWidth="1"/>
    <col min="70" max="70" width="12.140625" customWidth="1"/>
    <col min="71" max="71" width="14.140625" customWidth="1"/>
    <col min="72" max="72" width="11.28515625" customWidth="1"/>
    <col min="73" max="73" width="9.7109375" customWidth="1"/>
    <col min="75" max="75" width="14.140625" customWidth="1"/>
    <col min="76" max="76" width="10.140625" customWidth="1"/>
    <col min="77" max="78" width="10" customWidth="1"/>
    <col min="80" max="80" width="11.140625" customWidth="1"/>
    <col min="81" max="81" width="15.5703125" customWidth="1"/>
    <col min="82" max="82" width="11.28515625" customWidth="1"/>
    <col min="84" max="84" width="11.7109375" style="7" bestFit="1" customWidth="1"/>
    <col min="85" max="85" width="9.28515625" bestFit="1" customWidth="1"/>
  </cols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280</v>
      </c>
      <c r="CA1" t="s">
        <v>77</v>
      </c>
      <c r="CB1" t="s">
        <v>78</v>
      </c>
      <c r="CC1" t="s">
        <v>79</v>
      </c>
      <c r="CD1" t="s">
        <v>80</v>
      </c>
      <c r="CE1" t="s">
        <v>258</v>
      </c>
      <c r="CF1" s="7" t="s">
        <v>273</v>
      </c>
      <c r="CG1" t="s">
        <v>281</v>
      </c>
      <c r="CH1" t="s">
        <v>392</v>
      </c>
      <c r="CI1" t="s">
        <v>393</v>
      </c>
    </row>
    <row r="2" spans="1:87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">
        <v>2008</v>
      </c>
      <c r="CB2" t="s">
        <v>110</v>
      </c>
      <c r="CC2" t="s">
        <v>111</v>
      </c>
      <c r="CD2">
        <v>208500</v>
      </c>
      <c r="CE2" t="str">
        <f>IF(data[[#This Row],[YearBuilt]]&gt;=1946,"New","Old")</f>
        <v>New</v>
      </c>
      <c r="CF2" s="7" t="str">
        <f>IF(data[[#This Row],[YearRemodAdd]]=data[[#This Row],[YearBuilt]], "-","Remodeled")</f>
        <v>-</v>
      </c>
      <c r="CG2" t="str">
        <f>IF(data[[#This Row],[YrSold]]&gt;=2008,"Post 2008","Pre 2008")</f>
        <v>Post 2008</v>
      </c>
      <c r="CH2">
        <f>data[[#This Row],[YrSold]]</f>
        <v>2008</v>
      </c>
      <c r="CI2" s="1"/>
    </row>
    <row r="3" spans="1:87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">
        <v>2007</v>
      </c>
      <c r="CB3" t="s">
        <v>110</v>
      </c>
      <c r="CC3" t="s">
        <v>111</v>
      </c>
      <c r="CD3">
        <v>181500</v>
      </c>
      <c r="CE3" t="str">
        <f>IF(data[[#This Row],[YearBuilt]]&gt;=1946,"New","Old")</f>
        <v>New</v>
      </c>
      <c r="CF3" s="7" t="str">
        <f>IF(data[[#This Row],[YearRemodAdd]]=data[[#This Row],[YearBuilt]], "-","Remodeled")</f>
        <v>-</v>
      </c>
      <c r="CG3" t="str">
        <f>IF(data[[#This Row],[YrSold]]&gt;=2008,"Post 2008","Pre 2008")</f>
        <v>Pre 2008</v>
      </c>
      <c r="CH3">
        <f>data[[#This Row],[YrSold]]</f>
        <v>2007</v>
      </c>
      <c r="CI3" s="1"/>
    </row>
    <row r="4" spans="1:87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">
        <v>2008</v>
      </c>
      <c r="CB4" t="s">
        <v>110</v>
      </c>
      <c r="CC4" t="s">
        <v>111</v>
      </c>
      <c r="CD4">
        <v>223500</v>
      </c>
      <c r="CE4" t="str">
        <f>IF(data[[#This Row],[YearBuilt]]&gt;=1946,"New","Old")</f>
        <v>New</v>
      </c>
      <c r="CF4" s="7" t="str">
        <f>IF(data[[#This Row],[YearRemodAdd]]=data[[#This Row],[YearBuilt]], "-","Remodeled")</f>
        <v>Remodeled</v>
      </c>
      <c r="CG4" t="str">
        <f>IF(data[[#This Row],[YrSold]]&gt;=2008,"Post 2008","Pre 2008")</f>
        <v>Post 2008</v>
      </c>
      <c r="CH4">
        <f>data[[#This Row],[YrSold]]</f>
        <v>2008</v>
      </c>
      <c r="CI4" s="1"/>
    </row>
    <row r="5" spans="1:87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">
        <v>2006</v>
      </c>
      <c r="CB5" t="s">
        <v>110</v>
      </c>
      <c r="CC5" t="s">
        <v>128</v>
      </c>
      <c r="CD5">
        <v>140000</v>
      </c>
      <c r="CE5" t="str">
        <f>IF(data[[#This Row],[YearBuilt]]&gt;=1946,"New","Old")</f>
        <v>Old</v>
      </c>
      <c r="CF5" s="7" t="str">
        <f>IF(data[[#This Row],[YearRemodAdd]]=data[[#This Row],[YearBuilt]], "-","Remodeled")</f>
        <v>Remodeled</v>
      </c>
      <c r="CG5" t="str">
        <f>IF(data[[#This Row],[YrSold]]&gt;=2008,"Post 2008","Pre 2008")</f>
        <v>Pre 2008</v>
      </c>
      <c r="CH5">
        <f>data[[#This Row],[YrSold]]</f>
        <v>2006</v>
      </c>
      <c r="CI5" s="1"/>
    </row>
    <row r="6" spans="1:87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">
        <v>2008</v>
      </c>
      <c r="CB6" t="s">
        <v>110</v>
      </c>
      <c r="CC6" t="s">
        <v>111</v>
      </c>
      <c r="CD6">
        <v>250000</v>
      </c>
      <c r="CE6" t="str">
        <f>IF(data[[#This Row],[YearBuilt]]&gt;=1946,"New","Old")</f>
        <v>New</v>
      </c>
      <c r="CF6" s="7" t="str">
        <f>IF(data[[#This Row],[YearRemodAdd]]=data[[#This Row],[YearBuilt]], "-","Remodeled")</f>
        <v>-</v>
      </c>
      <c r="CG6" t="str">
        <f>IF(data[[#This Row],[YrSold]]&gt;=2008,"Post 2008","Pre 2008")</f>
        <v>Post 2008</v>
      </c>
      <c r="CH6">
        <f>data[[#This Row],[YrSold]]</f>
        <v>2008</v>
      </c>
      <c r="CI6" s="1"/>
    </row>
    <row r="7" spans="1:87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">
        <v>2009</v>
      </c>
      <c r="CB7" t="s">
        <v>110</v>
      </c>
      <c r="CC7" t="s">
        <v>111</v>
      </c>
      <c r="CD7">
        <v>143000</v>
      </c>
      <c r="CE7" t="str">
        <f>IF(data[[#This Row],[YearBuilt]]&gt;=1946,"New","Old")</f>
        <v>New</v>
      </c>
      <c r="CF7" s="7" t="str">
        <f>IF(data[[#This Row],[YearRemodAdd]]=data[[#This Row],[YearBuilt]], "-","Remodeled")</f>
        <v>Remodeled</v>
      </c>
      <c r="CG7" t="str">
        <f>IF(data[[#This Row],[YrSold]]&gt;=2008,"Post 2008","Pre 2008")</f>
        <v>Post 2008</v>
      </c>
      <c r="CH7">
        <f>data[[#This Row],[YrSold]]</f>
        <v>2009</v>
      </c>
      <c r="CI7" s="1"/>
    </row>
    <row r="8" spans="1:87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">
        <v>2007</v>
      </c>
      <c r="CB8" t="s">
        <v>110</v>
      </c>
      <c r="CC8" t="s">
        <v>111</v>
      </c>
      <c r="CD8">
        <v>307000</v>
      </c>
      <c r="CE8" t="str">
        <f>IF(data[[#This Row],[YearBuilt]]&gt;=1946,"New","Old")</f>
        <v>New</v>
      </c>
      <c r="CF8" s="7" t="str">
        <f>IF(data[[#This Row],[YearRemodAdd]]=data[[#This Row],[YearBuilt]], "-","Remodeled")</f>
        <v>Remodeled</v>
      </c>
      <c r="CG8" t="str">
        <f>IF(data[[#This Row],[YrSold]]&gt;=2008,"Post 2008","Pre 2008")</f>
        <v>Pre 2008</v>
      </c>
      <c r="CH8">
        <f>data[[#This Row],[YrSold]]</f>
        <v>2007</v>
      </c>
      <c r="CI8" s="1"/>
    </row>
    <row r="9" spans="1:87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">
        <v>2009</v>
      </c>
      <c r="CB9" t="s">
        <v>110</v>
      </c>
      <c r="CC9" t="s">
        <v>111</v>
      </c>
      <c r="CD9">
        <v>200000</v>
      </c>
      <c r="CE9" t="str">
        <f>IF(data[[#This Row],[YearBuilt]]&gt;=1946,"New","Old")</f>
        <v>New</v>
      </c>
      <c r="CF9" s="7" t="str">
        <f>IF(data[[#This Row],[YearRemodAdd]]=data[[#This Row],[YearBuilt]], "-","Remodeled")</f>
        <v>-</v>
      </c>
      <c r="CG9" t="str">
        <f>IF(data[[#This Row],[YrSold]]&gt;=2008,"Post 2008","Pre 2008")</f>
        <v>Post 2008</v>
      </c>
      <c r="CH9">
        <f>data[[#This Row],[YrSold]]</f>
        <v>2009</v>
      </c>
      <c r="CI9" s="1"/>
    </row>
    <row r="10" spans="1:87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">
        <v>2008</v>
      </c>
      <c r="CB10" t="s">
        <v>110</v>
      </c>
      <c r="CC10" t="s">
        <v>128</v>
      </c>
      <c r="CD10">
        <v>129900</v>
      </c>
      <c r="CE10" t="str">
        <f>IF(data[[#This Row],[YearBuilt]]&gt;=1946,"New","Old")</f>
        <v>Old</v>
      </c>
      <c r="CF10" s="7" t="str">
        <f>IF(data[[#This Row],[YearRemodAdd]]=data[[#This Row],[YearBuilt]], "-","Remodeled")</f>
        <v>Remodeled</v>
      </c>
      <c r="CG10" t="str">
        <f>IF(data[[#This Row],[YrSold]]&gt;=2008,"Post 2008","Pre 2008")</f>
        <v>Post 2008</v>
      </c>
      <c r="CH10">
        <f>data[[#This Row],[YrSold]]</f>
        <v>2008</v>
      </c>
      <c r="CI10" s="1"/>
    </row>
    <row r="11" spans="1:87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">
        <v>2008</v>
      </c>
      <c r="CB11" t="s">
        <v>110</v>
      </c>
      <c r="CC11" t="s">
        <v>111</v>
      </c>
      <c r="CD11">
        <v>118000</v>
      </c>
      <c r="CE11" t="str">
        <f>IF(data[[#This Row],[YearBuilt]]&gt;=1946,"New","Old")</f>
        <v>Old</v>
      </c>
      <c r="CF11" s="7" t="str">
        <f>IF(data[[#This Row],[YearRemodAdd]]=data[[#This Row],[YearBuilt]], "-","Remodeled")</f>
        <v>Remodeled</v>
      </c>
      <c r="CG11" t="str">
        <f>IF(data[[#This Row],[YrSold]]&gt;=2008,"Post 2008","Pre 2008")</f>
        <v>Post 2008</v>
      </c>
      <c r="CH11">
        <f>data[[#This Row],[YrSold]]</f>
        <v>2008</v>
      </c>
      <c r="CI11" s="1"/>
    </row>
    <row r="12" spans="1:87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">
        <v>2008</v>
      </c>
      <c r="CB12" t="s">
        <v>110</v>
      </c>
      <c r="CC12" t="s">
        <v>111</v>
      </c>
      <c r="CD12">
        <v>129500</v>
      </c>
      <c r="CE12" t="str">
        <f>IF(data[[#This Row],[YearBuilt]]&gt;=1946,"New","Old")</f>
        <v>New</v>
      </c>
      <c r="CF12" s="7" t="str">
        <f>IF(data[[#This Row],[YearRemodAdd]]=data[[#This Row],[YearBuilt]], "-","Remodeled")</f>
        <v>-</v>
      </c>
      <c r="CG12" t="str">
        <f>IF(data[[#This Row],[YrSold]]&gt;=2008,"Post 2008","Pre 2008")</f>
        <v>Post 2008</v>
      </c>
      <c r="CH12">
        <f>data[[#This Row],[YrSold]]</f>
        <v>2008</v>
      </c>
      <c r="CI12" s="1"/>
    </row>
    <row r="13" spans="1:87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">
        <v>2006</v>
      </c>
      <c r="CB13" t="s">
        <v>158</v>
      </c>
      <c r="CC13" t="s">
        <v>159</v>
      </c>
      <c r="CD13">
        <v>345000</v>
      </c>
      <c r="CE13" t="str">
        <f>IF(data[[#This Row],[YearBuilt]]&gt;=1946,"New","Old")</f>
        <v>New</v>
      </c>
      <c r="CF13" s="7" t="str">
        <f>IF(data[[#This Row],[YearRemodAdd]]=data[[#This Row],[YearBuilt]], "-","Remodeled")</f>
        <v>Remodeled</v>
      </c>
      <c r="CG13" t="str">
        <f>IF(data[[#This Row],[YrSold]]&gt;=2008,"Post 2008","Pre 2008")</f>
        <v>Pre 2008</v>
      </c>
      <c r="CH13">
        <f>data[[#This Row],[YrSold]]</f>
        <v>2006</v>
      </c>
      <c r="CI13" s="1"/>
    </row>
    <row r="14" spans="1:87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">
        <v>2008</v>
      </c>
      <c r="CB14" t="s">
        <v>110</v>
      </c>
      <c r="CC14" t="s">
        <v>111</v>
      </c>
      <c r="CD14">
        <v>144000</v>
      </c>
      <c r="CE14" t="str">
        <f>IF(data[[#This Row],[YearBuilt]]&gt;=1946,"New","Old")</f>
        <v>New</v>
      </c>
      <c r="CF14" s="7" t="str">
        <f>IF(data[[#This Row],[YearRemodAdd]]=data[[#This Row],[YearBuilt]], "-","Remodeled")</f>
        <v>-</v>
      </c>
      <c r="CG14" t="str">
        <f>IF(data[[#This Row],[YrSold]]&gt;=2008,"Post 2008","Pre 2008")</f>
        <v>Post 2008</v>
      </c>
      <c r="CH14">
        <f>data[[#This Row],[YrSold]]</f>
        <v>2008</v>
      </c>
      <c r="CI14" s="1"/>
    </row>
    <row r="15" spans="1:87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5">
        <v>2007</v>
      </c>
      <c r="CB15" t="s">
        <v>158</v>
      </c>
      <c r="CC15" t="s">
        <v>159</v>
      </c>
      <c r="CD15">
        <v>279500</v>
      </c>
      <c r="CE15" t="str">
        <f>IF(data[[#This Row],[YearBuilt]]&gt;=1946,"New","Old")</f>
        <v>New</v>
      </c>
      <c r="CF15" s="7" t="str">
        <f>IF(data[[#This Row],[YearRemodAdd]]=data[[#This Row],[YearBuilt]], "-","Remodeled")</f>
        <v>Remodeled</v>
      </c>
      <c r="CG15" t="str">
        <f>IF(data[[#This Row],[YrSold]]&gt;=2008,"Post 2008","Pre 2008")</f>
        <v>Pre 2008</v>
      </c>
      <c r="CH15">
        <f>data[[#This Row],[YrSold]]</f>
        <v>2007</v>
      </c>
      <c r="CI15" s="1"/>
    </row>
    <row r="16" spans="1:87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6">
        <v>2008</v>
      </c>
      <c r="CB16" t="s">
        <v>110</v>
      </c>
      <c r="CC16" t="s">
        <v>111</v>
      </c>
      <c r="CD16">
        <v>157000</v>
      </c>
      <c r="CE16" t="str">
        <f>IF(data[[#This Row],[YearBuilt]]&gt;=1946,"New","Old")</f>
        <v>New</v>
      </c>
      <c r="CF16" s="7" t="str">
        <f>IF(data[[#This Row],[YearRemodAdd]]=data[[#This Row],[YearBuilt]], "-","Remodeled")</f>
        <v>-</v>
      </c>
      <c r="CG16" t="str">
        <f>IF(data[[#This Row],[YrSold]]&gt;=2008,"Post 2008","Pre 2008")</f>
        <v>Post 2008</v>
      </c>
      <c r="CH16">
        <f>data[[#This Row],[YrSold]]</f>
        <v>2008</v>
      </c>
      <c r="CI16" s="1"/>
    </row>
    <row r="17" spans="1:87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7">
        <v>2007</v>
      </c>
      <c r="CB17" t="s">
        <v>110</v>
      </c>
      <c r="CC17" t="s">
        <v>111</v>
      </c>
      <c r="CD17">
        <v>132000</v>
      </c>
      <c r="CE17" t="str">
        <f>IF(data[[#This Row],[YearBuilt]]&gt;=1946,"New","Old")</f>
        <v>Old</v>
      </c>
      <c r="CF17" s="7" t="str">
        <f>IF(data[[#This Row],[YearRemodAdd]]=data[[#This Row],[YearBuilt]], "-","Remodeled")</f>
        <v>Remodeled</v>
      </c>
      <c r="CG17" t="str">
        <f>IF(data[[#This Row],[YrSold]]&gt;=2008,"Post 2008","Pre 2008")</f>
        <v>Pre 2008</v>
      </c>
      <c r="CH17">
        <f>data[[#This Row],[YrSold]]</f>
        <v>2007</v>
      </c>
      <c r="CI17" s="1"/>
    </row>
    <row r="18" spans="1:87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8">
        <v>2010</v>
      </c>
      <c r="CB18" t="s">
        <v>110</v>
      </c>
      <c r="CC18" t="s">
        <v>111</v>
      </c>
      <c r="CD18">
        <v>149000</v>
      </c>
      <c r="CE18" t="str">
        <f>IF(data[[#This Row],[YearBuilt]]&gt;=1946,"New","Old")</f>
        <v>New</v>
      </c>
      <c r="CF18" s="7" t="str">
        <f>IF(data[[#This Row],[YearRemodAdd]]=data[[#This Row],[YearBuilt]], "-","Remodeled")</f>
        <v>-</v>
      </c>
      <c r="CG18" t="str">
        <f>IF(data[[#This Row],[YrSold]]&gt;=2008,"Post 2008","Pre 2008")</f>
        <v>Post 2008</v>
      </c>
      <c r="CH18">
        <f>data[[#This Row],[YrSold]]</f>
        <v>2010</v>
      </c>
      <c r="CI18" s="1"/>
    </row>
    <row r="19" spans="1:87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9">
        <v>2006</v>
      </c>
      <c r="CB19" t="s">
        <v>110</v>
      </c>
      <c r="CC19" t="s">
        <v>111</v>
      </c>
      <c r="CD19">
        <v>90000</v>
      </c>
      <c r="CE19" t="str">
        <f>IF(data[[#This Row],[YearBuilt]]&gt;=1946,"New","Old")</f>
        <v>New</v>
      </c>
      <c r="CF19" s="7" t="str">
        <f>IF(data[[#This Row],[YearRemodAdd]]=data[[#This Row],[YearBuilt]], "-","Remodeled")</f>
        <v>-</v>
      </c>
      <c r="CG19" t="str">
        <f>IF(data[[#This Row],[YrSold]]&gt;=2008,"Post 2008","Pre 2008")</f>
        <v>Pre 2008</v>
      </c>
      <c r="CH19">
        <f>data[[#This Row],[YrSold]]</f>
        <v>2006</v>
      </c>
      <c r="CI19" s="1"/>
    </row>
    <row r="20" spans="1:87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0">
        <v>2008</v>
      </c>
      <c r="CB20" t="s">
        <v>110</v>
      </c>
      <c r="CC20" t="s">
        <v>111</v>
      </c>
      <c r="CD20">
        <v>159000</v>
      </c>
      <c r="CE20" t="str">
        <f>IF(data[[#This Row],[YearBuilt]]&gt;=1946,"New","Old")</f>
        <v>New</v>
      </c>
      <c r="CF20" s="7" t="str">
        <f>IF(data[[#This Row],[YearRemodAdd]]=data[[#This Row],[YearBuilt]], "-","Remodeled")</f>
        <v>-</v>
      </c>
      <c r="CG20" t="str">
        <f>IF(data[[#This Row],[YrSold]]&gt;=2008,"Post 2008","Pre 2008")</f>
        <v>Post 2008</v>
      </c>
      <c r="CH20">
        <f>data[[#This Row],[YrSold]]</f>
        <v>2008</v>
      </c>
      <c r="CI20" s="1"/>
    </row>
    <row r="21" spans="1:87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1">
        <v>2009</v>
      </c>
      <c r="CB21" t="s">
        <v>173</v>
      </c>
      <c r="CC21" t="s">
        <v>128</v>
      </c>
      <c r="CD21">
        <v>139000</v>
      </c>
      <c r="CE21" t="str">
        <f>IF(data[[#This Row],[YearBuilt]]&gt;=1946,"New","Old")</f>
        <v>New</v>
      </c>
      <c r="CF21" s="7" t="str">
        <f>IF(data[[#This Row],[YearRemodAdd]]=data[[#This Row],[YearBuilt]], "-","Remodeled")</f>
        <v>Remodeled</v>
      </c>
      <c r="CG21" t="str">
        <f>IF(data[[#This Row],[YrSold]]&gt;=2008,"Post 2008","Pre 2008")</f>
        <v>Post 2008</v>
      </c>
      <c r="CH21">
        <f>data[[#This Row],[YrSold]]</f>
        <v>2009</v>
      </c>
      <c r="CI21" s="1"/>
    </row>
    <row r="22" spans="1:87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2">
        <v>2006</v>
      </c>
      <c r="CB22" t="s">
        <v>158</v>
      </c>
      <c r="CC22" t="s">
        <v>159</v>
      </c>
      <c r="CD22">
        <v>325300</v>
      </c>
      <c r="CE22" t="str">
        <f>IF(data[[#This Row],[YearBuilt]]&gt;=1946,"New","Old")</f>
        <v>New</v>
      </c>
      <c r="CF22" s="7" t="str">
        <f>IF(data[[#This Row],[YearRemodAdd]]=data[[#This Row],[YearBuilt]], "-","Remodeled")</f>
        <v>Remodeled</v>
      </c>
      <c r="CG22" t="str">
        <f>IF(data[[#This Row],[YrSold]]&gt;=2008,"Post 2008","Pre 2008")</f>
        <v>Pre 2008</v>
      </c>
      <c r="CH22">
        <f>data[[#This Row],[YrSold]]</f>
        <v>2006</v>
      </c>
      <c r="CI22" s="1"/>
    </row>
    <row r="23" spans="1:87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">
        <v>2007</v>
      </c>
      <c r="CB23" t="s">
        <v>110</v>
      </c>
      <c r="CC23" t="s">
        <v>111</v>
      </c>
      <c r="CD23">
        <v>139400</v>
      </c>
      <c r="CE23" t="str">
        <f>IF(data[[#This Row],[YearBuilt]]&gt;=1946,"New","Old")</f>
        <v>Old</v>
      </c>
      <c r="CF23" s="7" t="str">
        <f>IF(data[[#This Row],[YearRemodAdd]]=data[[#This Row],[YearBuilt]], "-","Remodeled")</f>
        <v>Remodeled</v>
      </c>
      <c r="CG23" t="str">
        <f>IF(data[[#This Row],[YrSold]]&gt;=2008,"Post 2008","Pre 2008")</f>
        <v>Pre 2008</v>
      </c>
      <c r="CH23">
        <f>data[[#This Row],[YrSold]]</f>
        <v>2007</v>
      </c>
      <c r="CI23" s="1"/>
    </row>
    <row r="24" spans="1:87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4">
        <v>2008</v>
      </c>
      <c r="CB24" t="s">
        <v>110</v>
      </c>
      <c r="CC24" t="s">
        <v>111</v>
      </c>
      <c r="CD24">
        <v>230000</v>
      </c>
      <c r="CE24" t="str">
        <f>IF(data[[#This Row],[YearBuilt]]&gt;=1946,"New","Old")</f>
        <v>New</v>
      </c>
      <c r="CF24" s="7" t="str">
        <f>IF(data[[#This Row],[YearRemodAdd]]=data[[#This Row],[YearBuilt]], "-","Remodeled")</f>
        <v>-</v>
      </c>
      <c r="CG24" t="str">
        <f>IF(data[[#This Row],[YrSold]]&gt;=2008,"Post 2008","Pre 2008")</f>
        <v>Post 2008</v>
      </c>
      <c r="CH24">
        <f>data[[#This Row],[YrSold]]</f>
        <v>2008</v>
      </c>
      <c r="CI24" s="1"/>
    </row>
    <row r="25" spans="1:87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5">
        <v>2007</v>
      </c>
      <c r="CB25" t="s">
        <v>110</v>
      </c>
      <c r="CC25" t="s">
        <v>111</v>
      </c>
      <c r="CD25">
        <v>129900</v>
      </c>
      <c r="CE25" t="str">
        <f>IF(data[[#This Row],[YearBuilt]]&gt;=1946,"New","Old")</f>
        <v>New</v>
      </c>
      <c r="CF25" s="7" t="str">
        <f>IF(data[[#This Row],[YearRemodAdd]]=data[[#This Row],[YearBuilt]], "-","Remodeled")</f>
        <v>-</v>
      </c>
      <c r="CG25" t="str">
        <f>IF(data[[#This Row],[YrSold]]&gt;=2008,"Post 2008","Pre 2008")</f>
        <v>Pre 2008</v>
      </c>
      <c r="CH25">
        <f>data[[#This Row],[YrSold]]</f>
        <v>2007</v>
      </c>
      <c r="CI25" s="1"/>
    </row>
    <row r="26" spans="1:87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">
        <v>2010</v>
      </c>
      <c r="CB26" t="s">
        <v>110</v>
      </c>
      <c r="CC26" t="s">
        <v>111</v>
      </c>
      <c r="CD26">
        <v>154000</v>
      </c>
      <c r="CE26" t="str">
        <f>IF(data[[#This Row],[YearBuilt]]&gt;=1946,"New","Old")</f>
        <v>New</v>
      </c>
      <c r="CF26" s="7" t="str">
        <f>IF(data[[#This Row],[YearRemodAdd]]=data[[#This Row],[YearBuilt]], "-","Remodeled")</f>
        <v>Remodeled</v>
      </c>
      <c r="CG26" t="str">
        <f>IF(data[[#This Row],[YrSold]]&gt;=2008,"Post 2008","Pre 2008")</f>
        <v>Post 2008</v>
      </c>
      <c r="CH26">
        <f>data[[#This Row],[YrSold]]</f>
        <v>2010</v>
      </c>
      <c r="CI26" s="1"/>
    </row>
    <row r="27" spans="1:87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7">
        <v>2009</v>
      </c>
      <c r="CB27" t="s">
        <v>110</v>
      </c>
      <c r="CC27" t="s">
        <v>111</v>
      </c>
      <c r="CD27">
        <v>256300</v>
      </c>
      <c r="CE27" t="str">
        <f>IF(data[[#This Row],[YearBuilt]]&gt;=1946,"New","Old")</f>
        <v>New</v>
      </c>
      <c r="CF27" s="7" t="str">
        <f>IF(data[[#This Row],[YearRemodAdd]]=data[[#This Row],[YearBuilt]], "-","Remodeled")</f>
        <v>-</v>
      </c>
      <c r="CG27" t="str">
        <f>IF(data[[#This Row],[YrSold]]&gt;=2008,"Post 2008","Pre 2008")</f>
        <v>Post 2008</v>
      </c>
      <c r="CH27">
        <f>data[[#This Row],[YrSold]]</f>
        <v>2009</v>
      </c>
      <c r="CI27" s="1"/>
    </row>
    <row r="28" spans="1:87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">
        <v>2010</v>
      </c>
      <c r="CB28" t="s">
        <v>110</v>
      </c>
      <c r="CC28" t="s">
        <v>111</v>
      </c>
      <c r="CD28">
        <v>134800</v>
      </c>
      <c r="CE28" t="str">
        <f>IF(data[[#This Row],[YearBuilt]]&gt;=1946,"New","Old")</f>
        <v>New</v>
      </c>
      <c r="CF28" s="7" t="str">
        <f>IF(data[[#This Row],[YearRemodAdd]]=data[[#This Row],[YearBuilt]], "-","Remodeled")</f>
        <v>Remodeled</v>
      </c>
      <c r="CG28" t="str">
        <f>IF(data[[#This Row],[YrSold]]&gt;=2008,"Post 2008","Pre 2008")</f>
        <v>Post 2008</v>
      </c>
      <c r="CH28">
        <f>data[[#This Row],[YrSold]]</f>
        <v>2010</v>
      </c>
      <c r="CI28" s="1"/>
    </row>
    <row r="29" spans="1:87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9">
        <v>2010</v>
      </c>
      <c r="CB29" t="s">
        <v>110</v>
      </c>
      <c r="CC29" t="s">
        <v>111</v>
      </c>
      <c r="CD29">
        <v>306000</v>
      </c>
      <c r="CE29" t="str">
        <f>IF(data[[#This Row],[YearBuilt]]&gt;=1946,"New","Old")</f>
        <v>New</v>
      </c>
      <c r="CF29" s="7" t="str">
        <f>IF(data[[#This Row],[YearRemodAdd]]=data[[#This Row],[YearBuilt]], "-","Remodeled")</f>
        <v>Remodeled</v>
      </c>
      <c r="CG29" t="str">
        <f>IF(data[[#This Row],[YrSold]]&gt;=2008,"Post 2008","Pre 2008")</f>
        <v>Post 2008</v>
      </c>
      <c r="CH29">
        <f>data[[#This Row],[YrSold]]</f>
        <v>2010</v>
      </c>
      <c r="CI29" s="1"/>
    </row>
    <row r="30" spans="1:87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0">
        <v>2006</v>
      </c>
      <c r="CB30" t="s">
        <v>110</v>
      </c>
      <c r="CC30" t="s">
        <v>111</v>
      </c>
      <c r="CD30">
        <v>207500</v>
      </c>
      <c r="CE30" t="str">
        <f>IF(data[[#This Row],[YearBuilt]]&gt;=1946,"New","Old")</f>
        <v>New</v>
      </c>
      <c r="CF30" s="7" t="str">
        <f>IF(data[[#This Row],[YearRemodAdd]]=data[[#This Row],[YearBuilt]], "-","Remodeled")</f>
        <v>Remodeled</v>
      </c>
      <c r="CG30" t="str">
        <f>IF(data[[#This Row],[YrSold]]&gt;=2008,"Post 2008","Pre 2008")</f>
        <v>Pre 2008</v>
      </c>
      <c r="CH30">
        <f>data[[#This Row],[YrSold]]</f>
        <v>2006</v>
      </c>
      <c r="CI30" s="1"/>
    </row>
    <row r="31" spans="1:87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1">
        <v>2008</v>
      </c>
      <c r="CB31" t="s">
        <v>110</v>
      </c>
      <c r="CC31" t="s">
        <v>111</v>
      </c>
      <c r="CD31">
        <v>68500</v>
      </c>
      <c r="CE31" t="str">
        <f>IF(data[[#This Row],[YearBuilt]]&gt;=1946,"New","Old")</f>
        <v>Old</v>
      </c>
      <c r="CF31" s="7" t="str">
        <f>IF(data[[#This Row],[YearRemodAdd]]=data[[#This Row],[YearBuilt]], "-","Remodeled")</f>
        <v>Remodeled</v>
      </c>
      <c r="CG31" t="str">
        <f>IF(data[[#This Row],[YrSold]]&gt;=2008,"Post 2008","Pre 2008")</f>
        <v>Post 2008</v>
      </c>
      <c r="CH31">
        <f>data[[#This Row],[YrSold]]</f>
        <v>2008</v>
      </c>
      <c r="CI31" s="1"/>
    </row>
    <row r="32" spans="1:87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2">
        <v>2008</v>
      </c>
      <c r="CB32" t="s">
        <v>110</v>
      </c>
      <c r="CC32" t="s">
        <v>111</v>
      </c>
      <c r="CD32">
        <v>40000</v>
      </c>
      <c r="CE32" t="str">
        <f>IF(data[[#This Row],[YearBuilt]]&gt;=1946,"New","Old")</f>
        <v>Old</v>
      </c>
      <c r="CF32" s="7" t="str">
        <f>IF(data[[#This Row],[YearRemodAdd]]=data[[#This Row],[YearBuilt]], "-","Remodeled")</f>
        <v>Remodeled</v>
      </c>
      <c r="CG32" t="str">
        <f>IF(data[[#This Row],[YrSold]]&gt;=2008,"Post 2008","Pre 2008")</f>
        <v>Post 2008</v>
      </c>
      <c r="CH32">
        <f>data[[#This Row],[YrSold]]</f>
        <v>2008</v>
      </c>
      <c r="CI32" s="1"/>
    </row>
    <row r="33" spans="1:87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3">
        <v>2008</v>
      </c>
      <c r="CB33" t="s">
        <v>110</v>
      </c>
      <c r="CC33" t="s">
        <v>111</v>
      </c>
      <c r="CD33">
        <v>149350</v>
      </c>
      <c r="CE33" t="str">
        <f>IF(data[[#This Row],[YearBuilt]]&gt;=1946,"New","Old")</f>
        <v>New</v>
      </c>
      <c r="CF33" s="7" t="str">
        <f>IF(data[[#This Row],[YearRemodAdd]]=data[[#This Row],[YearBuilt]], "-","Remodeled")</f>
        <v>Remodeled</v>
      </c>
      <c r="CG33" t="str">
        <f>IF(data[[#This Row],[YrSold]]&gt;=2008,"Post 2008","Pre 2008")</f>
        <v>Post 2008</v>
      </c>
      <c r="CH33">
        <f>data[[#This Row],[YrSold]]</f>
        <v>2008</v>
      </c>
      <c r="CI33" s="1"/>
    </row>
    <row r="34" spans="1:87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4">
        <v>2008</v>
      </c>
      <c r="CB34" t="s">
        <v>110</v>
      </c>
      <c r="CC34" t="s">
        <v>111</v>
      </c>
      <c r="CD34">
        <v>179900</v>
      </c>
      <c r="CE34" t="str">
        <f>IF(data[[#This Row],[YearBuilt]]&gt;=1946,"New","Old")</f>
        <v>New</v>
      </c>
      <c r="CF34" s="7" t="str">
        <f>IF(data[[#This Row],[YearRemodAdd]]=data[[#This Row],[YearBuilt]], "-","Remodeled")</f>
        <v>-</v>
      </c>
      <c r="CG34" t="str">
        <f>IF(data[[#This Row],[YrSold]]&gt;=2008,"Post 2008","Pre 2008")</f>
        <v>Post 2008</v>
      </c>
      <c r="CH34">
        <f>data[[#This Row],[YrSold]]</f>
        <v>2008</v>
      </c>
      <c r="CI34" s="1"/>
    </row>
    <row r="35" spans="1:87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5">
        <v>2010</v>
      </c>
      <c r="CB35" t="s">
        <v>110</v>
      </c>
      <c r="CC35" t="s">
        <v>111</v>
      </c>
      <c r="CD35">
        <v>165500</v>
      </c>
      <c r="CE35" t="str">
        <f>IF(data[[#This Row],[YearBuilt]]&gt;=1946,"New","Old")</f>
        <v>New</v>
      </c>
      <c r="CF35" s="7" t="str">
        <f>IF(data[[#This Row],[YearRemodAdd]]=data[[#This Row],[YearBuilt]], "-","Remodeled")</f>
        <v>-</v>
      </c>
      <c r="CG35" t="str">
        <f>IF(data[[#This Row],[YrSold]]&gt;=2008,"Post 2008","Pre 2008")</f>
        <v>Post 2008</v>
      </c>
      <c r="CH35">
        <f>data[[#This Row],[YrSold]]</f>
        <v>2010</v>
      </c>
      <c r="CI35" s="1"/>
    </row>
    <row r="36" spans="1:87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">
        <v>2007</v>
      </c>
      <c r="CB36" t="s">
        <v>110</v>
      </c>
      <c r="CC36" t="s">
        <v>111</v>
      </c>
      <c r="CD36">
        <v>277500</v>
      </c>
      <c r="CE36" t="str">
        <f>IF(data[[#This Row],[YearBuilt]]&gt;=1946,"New","Old")</f>
        <v>New</v>
      </c>
      <c r="CF36" s="7" t="str">
        <f>IF(data[[#This Row],[YearRemodAdd]]=data[[#This Row],[YearBuilt]], "-","Remodeled")</f>
        <v>-</v>
      </c>
      <c r="CG36" t="str">
        <f>IF(data[[#This Row],[YrSold]]&gt;=2008,"Post 2008","Pre 2008")</f>
        <v>Pre 2008</v>
      </c>
      <c r="CH36">
        <f>data[[#This Row],[YrSold]]</f>
        <v>2007</v>
      </c>
      <c r="CI36" s="1"/>
    </row>
    <row r="37" spans="1:87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7">
        <v>2006</v>
      </c>
      <c r="CB37" t="s">
        <v>110</v>
      </c>
      <c r="CC37" t="s">
        <v>111</v>
      </c>
      <c r="CD37">
        <v>309000</v>
      </c>
      <c r="CE37" t="str">
        <f>IF(data[[#This Row],[YearBuilt]]&gt;=1946,"New","Old")</f>
        <v>New</v>
      </c>
      <c r="CF37" s="7" t="str">
        <f>IF(data[[#This Row],[YearRemodAdd]]=data[[#This Row],[YearBuilt]], "-","Remodeled")</f>
        <v>Remodeled</v>
      </c>
      <c r="CG37" t="str">
        <f>IF(data[[#This Row],[YrSold]]&gt;=2008,"Post 2008","Pre 2008")</f>
        <v>Pre 2008</v>
      </c>
      <c r="CH37">
        <f>data[[#This Row],[YrSold]]</f>
        <v>2006</v>
      </c>
      <c r="CI37" s="1"/>
    </row>
    <row r="38" spans="1:87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">
        <v>2009</v>
      </c>
      <c r="CB38" t="s">
        <v>110</v>
      </c>
      <c r="CC38" t="s">
        <v>111</v>
      </c>
      <c r="CD38">
        <v>145000</v>
      </c>
      <c r="CE38" t="str">
        <f>IF(data[[#This Row],[YearBuilt]]&gt;=1946,"New","Old")</f>
        <v>New</v>
      </c>
      <c r="CF38" s="7" t="str">
        <f>IF(data[[#This Row],[YearRemodAdd]]=data[[#This Row],[YearBuilt]], "-","Remodeled")</f>
        <v>Remodeled</v>
      </c>
      <c r="CG38" t="str">
        <f>IF(data[[#This Row],[YrSold]]&gt;=2008,"Post 2008","Pre 2008")</f>
        <v>Post 2008</v>
      </c>
      <c r="CH38">
        <f>data[[#This Row],[YrSold]]</f>
        <v>2009</v>
      </c>
      <c r="CI38" s="1"/>
    </row>
    <row r="39" spans="1:87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9">
        <v>2009</v>
      </c>
      <c r="CB39" t="s">
        <v>110</v>
      </c>
      <c r="CC39" t="s">
        <v>111</v>
      </c>
      <c r="CD39">
        <v>153000</v>
      </c>
      <c r="CE39" t="str">
        <f>IF(data[[#This Row],[YearBuilt]]&gt;=1946,"New","Old")</f>
        <v>New</v>
      </c>
      <c r="CF39" s="7" t="str">
        <f>IF(data[[#This Row],[YearRemodAdd]]=data[[#This Row],[YearBuilt]], "-","Remodeled")</f>
        <v>Remodeled</v>
      </c>
      <c r="CG39" t="str">
        <f>IF(data[[#This Row],[YrSold]]&gt;=2008,"Post 2008","Pre 2008")</f>
        <v>Post 2008</v>
      </c>
      <c r="CH39">
        <f>data[[#This Row],[YrSold]]</f>
        <v>2009</v>
      </c>
      <c r="CI39" s="1"/>
    </row>
    <row r="40" spans="1:87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0">
        <v>2010</v>
      </c>
      <c r="CB40" t="s">
        <v>110</v>
      </c>
      <c r="CC40" t="s">
        <v>128</v>
      </c>
      <c r="CD40">
        <v>109000</v>
      </c>
      <c r="CE40" t="str">
        <f>IF(data[[#This Row],[YearBuilt]]&gt;=1946,"New","Old")</f>
        <v>New</v>
      </c>
      <c r="CF40" s="7" t="str">
        <f>IF(data[[#This Row],[YearRemodAdd]]=data[[#This Row],[YearBuilt]], "-","Remodeled")</f>
        <v>Remodeled</v>
      </c>
      <c r="CG40" t="str">
        <f>IF(data[[#This Row],[YrSold]]&gt;=2008,"Post 2008","Pre 2008")</f>
        <v>Post 2008</v>
      </c>
      <c r="CH40">
        <f>data[[#This Row],[YrSold]]</f>
        <v>2010</v>
      </c>
      <c r="CI40" s="1"/>
    </row>
    <row r="41" spans="1:87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1">
        <v>2008</v>
      </c>
      <c r="CB41" t="s">
        <v>110</v>
      </c>
      <c r="CC41" t="s">
        <v>188</v>
      </c>
      <c r="CD41">
        <v>82000</v>
      </c>
      <c r="CE41" t="str">
        <f>IF(data[[#This Row],[YearBuilt]]&gt;=1946,"New","Old")</f>
        <v>New</v>
      </c>
      <c r="CF41" s="7" t="str">
        <f>IF(data[[#This Row],[YearRemodAdd]]=data[[#This Row],[YearBuilt]], "-","Remodeled")</f>
        <v>-</v>
      </c>
      <c r="CG41" t="str">
        <f>IF(data[[#This Row],[YrSold]]&gt;=2008,"Post 2008","Pre 2008")</f>
        <v>Post 2008</v>
      </c>
      <c r="CH41">
        <f>data[[#This Row],[YrSold]]</f>
        <v>2008</v>
      </c>
      <c r="CI41" s="1"/>
    </row>
    <row r="42" spans="1:87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2">
        <v>2006</v>
      </c>
      <c r="CB42" t="s">
        <v>110</v>
      </c>
      <c r="CC42" t="s">
        <v>128</v>
      </c>
      <c r="CD42">
        <v>160000</v>
      </c>
      <c r="CE42" t="str">
        <f>IF(data[[#This Row],[YearBuilt]]&gt;=1946,"New","Old")</f>
        <v>New</v>
      </c>
      <c r="CF42" s="7" t="str">
        <f>IF(data[[#This Row],[YearRemodAdd]]=data[[#This Row],[YearBuilt]], "-","Remodeled")</f>
        <v>-</v>
      </c>
      <c r="CG42" t="str">
        <f>IF(data[[#This Row],[YrSold]]&gt;=2008,"Post 2008","Pre 2008")</f>
        <v>Pre 2008</v>
      </c>
      <c r="CH42">
        <f>data[[#This Row],[YrSold]]</f>
        <v>2006</v>
      </c>
      <c r="CI42" s="1"/>
    </row>
    <row r="43" spans="1:87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">
        <v>2007</v>
      </c>
      <c r="CB43" t="s">
        <v>110</v>
      </c>
      <c r="CC43" t="s">
        <v>111</v>
      </c>
      <c r="CD43">
        <v>170000</v>
      </c>
      <c r="CE43" t="str">
        <f>IF(data[[#This Row],[YearBuilt]]&gt;=1946,"New","Old")</f>
        <v>New</v>
      </c>
      <c r="CF43" s="7" t="str">
        <f>IF(data[[#This Row],[YearRemodAdd]]=data[[#This Row],[YearBuilt]], "-","Remodeled")</f>
        <v>-</v>
      </c>
      <c r="CG43" t="str">
        <f>IF(data[[#This Row],[YrSold]]&gt;=2008,"Post 2008","Pre 2008")</f>
        <v>Pre 2008</v>
      </c>
      <c r="CH43">
        <f>data[[#This Row],[YrSold]]</f>
        <v>2007</v>
      </c>
      <c r="CI43" s="1"/>
    </row>
    <row r="44" spans="1:87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4">
        <v>2007</v>
      </c>
      <c r="CB44" t="s">
        <v>110</v>
      </c>
      <c r="CC44" t="s">
        <v>111</v>
      </c>
      <c r="CD44">
        <v>144000</v>
      </c>
      <c r="CE44" t="str">
        <f>IF(data[[#This Row],[YearBuilt]]&gt;=1946,"New","Old")</f>
        <v>New</v>
      </c>
      <c r="CF44" s="7" t="str">
        <f>IF(data[[#This Row],[YearRemodAdd]]=data[[#This Row],[YearBuilt]], "-","Remodeled")</f>
        <v>-</v>
      </c>
      <c r="CG44" t="str">
        <f>IF(data[[#This Row],[YrSold]]&gt;=2008,"Post 2008","Pre 2008")</f>
        <v>Pre 2008</v>
      </c>
      <c r="CH44">
        <f>data[[#This Row],[YrSold]]</f>
        <v>2007</v>
      </c>
      <c r="CI44" s="1"/>
    </row>
    <row r="45" spans="1:87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5">
        <v>2008</v>
      </c>
      <c r="CB45" t="s">
        <v>110</v>
      </c>
      <c r="CC45" t="s">
        <v>111</v>
      </c>
      <c r="CD45">
        <v>130250</v>
      </c>
      <c r="CE45" t="str">
        <f>IF(data[[#This Row],[YearBuilt]]&gt;=1946,"New","Old")</f>
        <v>New</v>
      </c>
      <c r="CF45" s="7" t="str">
        <f>IF(data[[#This Row],[YearRemodAdd]]=data[[#This Row],[YearBuilt]], "-","Remodeled")</f>
        <v>Remodeled</v>
      </c>
      <c r="CG45" t="str">
        <f>IF(data[[#This Row],[YrSold]]&gt;=2008,"Post 2008","Pre 2008")</f>
        <v>Post 2008</v>
      </c>
      <c r="CH45">
        <f>data[[#This Row],[YrSold]]</f>
        <v>2008</v>
      </c>
      <c r="CI45" s="1"/>
    </row>
    <row r="46" spans="1:87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">
        <v>2006</v>
      </c>
      <c r="CB46" t="s">
        <v>110</v>
      </c>
      <c r="CC46" t="s">
        <v>111</v>
      </c>
      <c r="CD46">
        <v>141000</v>
      </c>
      <c r="CE46" t="str">
        <f>IF(data[[#This Row],[YearBuilt]]&gt;=1946,"New","Old")</f>
        <v>New</v>
      </c>
      <c r="CF46" s="7" t="str">
        <f>IF(data[[#This Row],[YearRemodAdd]]=data[[#This Row],[YearBuilt]], "-","Remodeled")</f>
        <v>-</v>
      </c>
      <c r="CG46" t="str">
        <f>IF(data[[#This Row],[YrSold]]&gt;=2008,"Post 2008","Pre 2008")</f>
        <v>Pre 2008</v>
      </c>
      <c r="CH46">
        <f>data[[#This Row],[YrSold]]</f>
        <v>2006</v>
      </c>
      <c r="CI46" s="1"/>
    </row>
    <row r="47" spans="1:87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7">
        <v>2010</v>
      </c>
      <c r="CB47" t="s">
        <v>110</v>
      </c>
      <c r="CC47" t="s">
        <v>111</v>
      </c>
      <c r="CD47">
        <v>319900</v>
      </c>
      <c r="CE47" t="str">
        <f>IF(data[[#This Row],[YearBuilt]]&gt;=1946,"New","Old")</f>
        <v>New</v>
      </c>
      <c r="CF47" s="7" t="str">
        <f>IF(data[[#This Row],[YearRemodAdd]]=data[[#This Row],[YearBuilt]], "-","Remodeled")</f>
        <v>-</v>
      </c>
      <c r="CG47" t="str">
        <f>IF(data[[#This Row],[YrSold]]&gt;=2008,"Post 2008","Pre 2008")</f>
        <v>Post 2008</v>
      </c>
      <c r="CH47">
        <f>data[[#This Row],[YrSold]]</f>
        <v>2010</v>
      </c>
      <c r="CI47" s="1"/>
    </row>
    <row r="48" spans="1:87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8">
        <v>2009</v>
      </c>
      <c r="CB48" t="s">
        <v>110</v>
      </c>
      <c r="CC48" t="s">
        <v>128</v>
      </c>
      <c r="CD48">
        <v>239686</v>
      </c>
      <c r="CE48" t="str">
        <f>IF(data[[#This Row],[YearBuilt]]&gt;=1946,"New","Old")</f>
        <v>New</v>
      </c>
      <c r="CF48" s="7" t="str">
        <f>IF(data[[#This Row],[YearRemodAdd]]=data[[#This Row],[YearBuilt]], "-","Remodeled")</f>
        <v>-</v>
      </c>
      <c r="CG48" t="str">
        <f>IF(data[[#This Row],[YrSold]]&gt;=2008,"Post 2008","Pre 2008")</f>
        <v>Post 2008</v>
      </c>
      <c r="CH48">
        <f>data[[#This Row],[YrSold]]</f>
        <v>2009</v>
      </c>
      <c r="CI48" s="1"/>
    </row>
    <row r="49" spans="1:87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9">
        <v>2007</v>
      </c>
      <c r="CB49" t="s">
        <v>110</v>
      </c>
      <c r="CC49" t="s">
        <v>111</v>
      </c>
      <c r="CD49">
        <v>249700</v>
      </c>
      <c r="CE49" t="str">
        <f>IF(data[[#This Row],[YearBuilt]]&gt;=1946,"New","Old")</f>
        <v>New</v>
      </c>
      <c r="CF49" s="7" t="str">
        <f>IF(data[[#This Row],[YearRemodAdd]]=data[[#This Row],[YearBuilt]], "-","Remodeled")</f>
        <v>-</v>
      </c>
      <c r="CG49" t="str">
        <f>IF(data[[#This Row],[YrSold]]&gt;=2008,"Post 2008","Pre 2008")</f>
        <v>Pre 2008</v>
      </c>
      <c r="CH49">
        <f>data[[#This Row],[YrSold]]</f>
        <v>2007</v>
      </c>
      <c r="CI49" s="1"/>
    </row>
    <row r="50" spans="1:87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">
        <v>2009</v>
      </c>
      <c r="CB50" t="s">
        <v>158</v>
      </c>
      <c r="CC50" t="s">
        <v>159</v>
      </c>
      <c r="CD50">
        <v>113000</v>
      </c>
      <c r="CE50" t="str">
        <f>IF(data[[#This Row],[YearBuilt]]&gt;=1946,"New","Old")</f>
        <v>Old</v>
      </c>
      <c r="CF50" s="7" t="str">
        <f>IF(data[[#This Row],[YearRemodAdd]]=data[[#This Row],[YearBuilt]], "-","Remodeled")</f>
        <v>Remodeled</v>
      </c>
      <c r="CG50" t="str">
        <f>IF(data[[#This Row],[YrSold]]&gt;=2008,"Post 2008","Pre 2008")</f>
        <v>Post 2008</v>
      </c>
      <c r="CH50">
        <f>data[[#This Row],[YrSold]]</f>
        <v>2009</v>
      </c>
      <c r="CI50" s="1"/>
    </row>
    <row r="51" spans="1:87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1">
        <v>2007</v>
      </c>
      <c r="CB51" t="s">
        <v>110</v>
      </c>
      <c r="CC51" t="s">
        <v>111</v>
      </c>
      <c r="CD51">
        <v>127000</v>
      </c>
      <c r="CE51" t="str">
        <f>IF(data[[#This Row],[YearBuilt]]&gt;=1946,"New","Old")</f>
        <v>New</v>
      </c>
      <c r="CF51" s="7" t="str">
        <f>IF(data[[#This Row],[YearRemodAdd]]=data[[#This Row],[YearBuilt]], "-","Remodeled")</f>
        <v>-</v>
      </c>
      <c r="CG51" t="str">
        <f>IF(data[[#This Row],[YrSold]]&gt;=2008,"Post 2008","Pre 2008")</f>
        <v>Pre 2008</v>
      </c>
      <c r="CH51">
        <f>data[[#This Row],[YrSold]]</f>
        <v>2007</v>
      </c>
      <c r="CI51" s="1"/>
    </row>
    <row r="52" spans="1:87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2">
        <v>2007</v>
      </c>
      <c r="CB52" t="s">
        <v>110</v>
      </c>
      <c r="CC52" t="s">
        <v>111</v>
      </c>
      <c r="CD52">
        <v>177000</v>
      </c>
      <c r="CE52" t="str">
        <f>IF(data[[#This Row],[YearBuilt]]&gt;=1946,"New","Old")</f>
        <v>New</v>
      </c>
      <c r="CF52" s="7" t="str">
        <f>IF(data[[#This Row],[YearRemodAdd]]=data[[#This Row],[YearBuilt]], "-","Remodeled")</f>
        <v>-</v>
      </c>
      <c r="CG52" t="str">
        <f>IF(data[[#This Row],[YrSold]]&gt;=2008,"Post 2008","Pre 2008")</f>
        <v>Pre 2008</v>
      </c>
      <c r="CH52">
        <f>data[[#This Row],[YrSold]]</f>
        <v>2007</v>
      </c>
      <c r="CI52" s="1"/>
    </row>
    <row r="53" spans="1:87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3">
        <v>2006</v>
      </c>
      <c r="CB53" t="s">
        <v>110</v>
      </c>
      <c r="CC53" t="s">
        <v>111</v>
      </c>
      <c r="CD53">
        <v>114500</v>
      </c>
      <c r="CE53" t="str">
        <f>IF(data[[#This Row],[YearBuilt]]&gt;=1946,"New","Old")</f>
        <v>Old</v>
      </c>
      <c r="CF53" s="7" t="str">
        <f>IF(data[[#This Row],[YearRemodAdd]]=data[[#This Row],[YearBuilt]], "-","Remodeled")</f>
        <v>Remodeled</v>
      </c>
      <c r="CG53" t="str">
        <f>IF(data[[#This Row],[YrSold]]&gt;=2008,"Post 2008","Pre 2008")</f>
        <v>Pre 2008</v>
      </c>
      <c r="CH53">
        <f>data[[#This Row],[YrSold]]</f>
        <v>2006</v>
      </c>
      <c r="CI53" s="1"/>
    </row>
    <row r="54" spans="1:87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">
        <v>2010</v>
      </c>
      <c r="CB54" t="s">
        <v>110</v>
      </c>
      <c r="CC54" t="s">
        <v>111</v>
      </c>
      <c r="CD54">
        <v>110000</v>
      </c>
      <c r="CE54" t="str">
        <f>IF(data[[#This Row],[YearBuilt]]&gt;=1946,"New","Old")</f>
        <v>New</v>
      </c>
      <c r="CF54" s="7" t="str">
        <f>IF(data[[#This Row],[YearRemodAdd]]=data[[#This Row],[YearBuilt]], "-","Remodeled")</f>
        <v>-</v>
      </c>
      <c r="CG54" t="str">
        <f>IF(data[[#This Row],[YrSold]]&gt;=2008,"Post 2008","Pre 2008")</f>
        <v>Post 2008</v>
      </c>
      <c r="CH54">
        <f>data[[#This Row],[YrSold]]</f>
        <v>2010</v>
      </c>
      <c r="CI54" s="1"/>
    </row>
    <row r="55" spans="1:87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5">
        <v>2006</v>
      </c>
      <c r="CB55" t="s">
        <v>110</v>
      </c>
      <c r="CC55" t="s">
        <v>111</v>
      </c>
      <c r="CD55">
        <v>385000</v>
      </c>
      <c r="CE55" t="str">
        <f>IF(data[[#This Row],[YearBuilt]]&gt;=1946,"New","Old")</f>
        <v>New</v>
      </c>
      <c r="CF55" s="7" t="str">
        <f>IF(data[[#This Row],[YearRemodAdd]]=data[[#This Row],[YearBuilt]], "-","Remodeled")</f>
        <v>Remodeled</v>
      </c>
      <c r="CG55" t="str">
        <f>IF(data[[#This Row],[YrSold]]&gt;=2008,"Post 2008","Pre 2008")</f>
        <v>Pre 2008</v>
      </c>
      <c r="CH55">
        <f>data[[#This Row],[YrSold]]</f>
        <v>2006</v>
      </c>
      <c r="CI55" s="1"/>
    </row>
    <row r="56" spans="1:87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6">
        <v>2007</v>
      </c>
      <c r="CB56" t="s">
        <v>110</v>
      </c>
      <c r="CC56" t="s">
        <v>111</v>
      </c>
      <c r="CD56">
        <v>130000</v>
      </c>
      <c r="CE56" t="str">
        <f>IF(data[[#This Row],[YearBuilt]]&gt;=1946,"New","Old")</f>
        <v>New</v>
      </c>
      <c r="CF56" s="7" t="str">
        <f>IF(data[[#This Row],[YearRemodAdd]]=data[[#This Row],[YearBuilt]], "-","Remodeled")</f>
        <v>-</v>
      </c>
      <c r="CG56" t="str">
        <f>IF(data[[#This Row],[YrSold]]&gt;=2008,"Post 2008","Pre 2008")</f>
        <v>Pre 2008</v>
      </c>
      <c r="CH56">
        <f>data[[#This Row],[YrSold]]</f>
        <v>2007</v>
      </c>
      <c r="CI56" s="1"/>
    </row>
    <row r="57" spans="1:87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7">
        <v>2008</v>
      </c>
      <c r="CB57" t="s">
        <v>110</v>
      </c>
      <c r="CC57" t="s">
        <v>111</v>
      </c>
      <c r="CD57">
        <v>180500</v>
      </c>
      <c r="CE57" t="str">
        <f>IF(data[[#This Row],[YearBuilt]]&gt;=1946,"New","Old")</f>
        <v>New</v>
      </c>
      <c r="CF57" s="7" t="str">
        <f>IF(data[[#This Row],[YearRemodAdd]]=data[[#This Row],[YearBuilt]], "-","Remodeled")</f>
        <v>-</v>
      </c>
      <c r="CG57" t="str">
        <f>IF(data[[#This Row],[YrSold]]&gt;=2008,"Post 2008","Pre 2008")</f>
        <v>Post 2008</v>
      </c>
      <c r="CH57">
        <f>data[[#This Row],[YrSold]]</f>
        <v>2008</v>
      </c>
      <c r="CI57" s="1"/>
    </row>
    <row r="58" spans="1:87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8">
        <v>2009</v>
      </c>
      <c r="CB58" t="s">
        <v>110</v>
      </c>
      <c r="CC58" t="s">
        <v>128</v>
      </c>
      <c r="CD58">
        <v>172500</v>
      </c>
      <c r="CE58" t="str">
        <f>IF(data[[#This Row],[YearBuilt]]&gt;=1946,"New","Old")</f>
        <v>New</v>
      </c>
      <c r="CF58" s="7" t="str">
        <f>IF(data[[#This Row],[YearRemodAdd]]=data[[#This Row],[YearBuilt]], "-","Remodeled")</f>
        <v>Remodeled</v>
      </c>
      <c r="CG58" t="str">
        <f>IF(data[[#This Row],[YrSold]]&gt;=2008,"Post 2008","Pre 2008")</f>
        <v>Post 2008</v>
      </c>
      <c r="CH58">
        <f>data[[#This Row],[YrSold]]</f>
        <v>2009</v>
      </c>
      <c r="CI58" s="1"/>
    </row>
    <row r="59" spans="1:87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9">
        <v>2006</v>
      </c>
      <c r="CB59" t="s">
        <v>110</v>
      </c>
      <c r="CC59" t="s">
        <v>111</v>
      </c>
      <c r="CD59">
        <v>196500</v>
      </c>
      <c r="CE59" t="str">
        <f>IF(data[[#This Row],[YearBuilt]]&gt;=1946,"New","Old")</f>
        <v>New</v>
      </c>
      <c r="CF59" s="7" t="str">
        <f>IF(data[[#This Row],[YearRemodAdd]]=data[[#This Row],[YearBuilt]], "-","Remodeled")</f>
        <v>-</v>
      </c>
      <c r="CG59" t="str">
        <f>IF(data[[#This Row],[YrSold]]&gt;=2008,"Post 2008","Pre 2008")</f>
        <v>Pre 2008</v>
      </c>
      <c r="CH59">
        <f>data[[#This Row],[YrSold]]</f>
        <v>2006</v>
      </c>
      <c r="CI59" s="1"/>
    </row>
    <row r="60" spans="1:87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0">
        <v>2006</v>
      </c>
      <c r="CB60" t="s">
        <v>158</v>
      </c>
      <c r="CC60" t="s">
        <v>159</v>
      </c>
      <c r="CD60">
        <v>438780</v>
      </c>
      <c r="CE60" t="str">
        <f>IF(data[[#This Row],[YearBuilt]]&gt;=1946,"New","Old")</f>
        <v>New</v>
      </c>
      <c r="CF60" s="7" t="str">
        <f>IF(data[[#This Row],[YearRemodAdd]]=data[[#This Row],[YearBuilt]], "-","Remodeled")</f>
        <v>-</v>
      </c>
      <c r="CG60" t="str">
        <f>IF(data[[#This Row],[YrSold]]&gt;=2008,"Post 2008","Pre 2008")</f>
        <v>Pre 2008</v>
      </c>
      <c r="CH60">
        <f>data[[#This Row],[YrSold]]</f>
        <v>2006</v>
      </c>
      <c r="CI60" s="1"/>
    </row>
    <row r="61" spans="1:87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1">
        <v>2008</v>
      </c>
      <c r="CB61" t="s">
        <v>110</v>
      </c>
      <c r="CC61" t="s">
        <v>111</v>
      </c>
      <c r="CD61">
        <v>124900</v>
      </c>
      <c r="CE61" t="str">
        <f>IF(data[[#This Row],[YearBuilt]]&gt;=1946,"New","Old")</f>
        <v>New</v>
      </c>
      <c r="CF61" s="7" t="str">
        <f>IF(data[[#This Row],[YearRemodAdd]]=data[[#This Row],[YearBuilt]], "-","Remodeled")</f>
        <v>-</v>
      </c>
      <c r="CG61" t="str">
        <f>IF(data[[#This Row],[YrSold]]&gt;=2008,"Post 2008","Pre 2008")</f>
        <v>Post 2008</v>
      </c>
      <c r="CH61">
        <f>data[[#This Row],[YrSold]]</f>
        <v>2008</v>
      </c>
      <c r="CI61" s="1"/>
    </row>
    <row r="62" spans="1:87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2">
        <v>2006</v>
      </c>
      <c r="CB62" t="s">
        <v>158</v>
      </c>
      <c r="CC62" t="s">
        <v>159</v>
      </c>
      <c r="CD62">
        <v>158000</v>
      </c>
      <c r="CE62" t="str">
        <f>IF(data[[#This Row],[YearBuilt]]&gt;=1946,"New","Old")</f>
        <v>New</v>
      </c>
      <c r="CF62" s="7" t="str">
        <f>IF(data[[#This Row],[YearRemodAdd]]=data[[#This Row],[YearBuilt]], "-","Remodeled")</f>
        <v>-</v>
      </c>
      <c r="CG62" t="str">
        <f>IF(data[[#This Row],[YrSold]]&gt;=2008,"Post 2008","Pre 2008")</f>
        <v>Pre 2008</v>
      </c>
      <c r="CH62">
        <f>data[[#This Row],[YrSold]]</f>
        <v>2006</v>
      </c>
      <c r="CI62" s="1"/>
    </row>
    <row r="63" spans="1:87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3">
        <v>2007</v>
      </c>
      <c r="CB63" t="s">
        <v>110</v>
      </c>
      <c r="CC63" t="s">
        <v>111</v>
      </c>
      <c r="CD63">
        <v>101000</v>
      </c>
      <c r="CE63" t="str">
        <f>IF(data[[#This Row],[YearBuilt]]&gt;=1946,"New","Old")</f>
        <v>Old</v>
      </c>
      <c r="CF63" s="7" t="str">
        <f>IF(data[[#This Row],[YearRemodAdd]]=data[[#This Row],[YearBuilt]], "-","Remodeled")</f>
        <v>Remodeled</v>
      </c>
      <c r="CG63" t="str">
        <f>IF(data[[#This Row],[YrSold]]&gt;=2008,"Post 2008","Pre 2008")</f>
        <v>Pre 2008</v>
      </c>
      <c r="CH63">
        <f>data[[#This Row],[YrSold]]</f>
        <v>2007</v>
      </c>
      <c r="CI63" s="1"/>
    </row>
    <row r="64" spans="1:87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4">
        <v>2007</v>
      </c>
      <c r="CB64" t="s">
        <v>110</v>
      </c>
      <c r="CC64" t="s">
        <v>111</v>
      </c>
      <c r="CD64">
        <v>202500</v>
      </c>
      <c r="CE64" t="str">
        <f>IF(data[[#This Row],[YearBuilt]]&gt;=1946,"New","Old")</f>
        <v>New</v>
      </c>
      <c r="CF64" s="7" t="str">
        <f>IF(data[[#This Row],[YearRemodAdd]]=data[[#This Row],[YearBuilt]], "-","Remodeled")</f>
        <v>-</v>
      </c>
      <c r="CG64" t="str">
        <f>IF(data[[#This Row],[YrSold]]&gt;=2008,"Post 2008","Pre 2008")</f>
        <v>Pre 2008</v>
      </c>
      <c r="CH64">
        <f>data[[#This Row],[YrSold]]</f>
        <v>2007</v>
      </c>
      <c r="CI64" s="1"/>
    </row>
    <row r="65" spans="1:87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5">
        <v>2010</v>
      </c>
      <c r="CB65" t="s">
        <v>110</v>
      </c>
      <c r="CC65" t="s">
        <v>111</v>
      </c>
      <c r="CD65">
        <v>140000</v>
      </c>
      <c r="CE65" t="str">
        <f>IF(data[[#This Row],[YearBuilt]]&gt;=1946,"New","Old")</f>
        <v>Old</v>
      </c>
      <c r="CF65" s="7" t="str">
        <f>IF(data[[#This Row],[YearRemodAdd]]=data[[#This Row],[YearBuilt]], "-","Remodeled")</f>
        <v>Remodeled</v>
      </c>
      <c r="CG65" t="str">
        <f>IF(data[[#This Row],[YrSold]]&gt;=2008,"Post 2008","Pre 2008")</f>
        <v>Post 2008</v>
      </c>
      <c r="CH65">
        <f>data[[#This Row],[YrSold]]</f>
        <v>2010</v>
      </c>
      <c r="CI65" s="1"/>
    </row>
    <row r="66" spans="1:87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6">
        <v>2009</v>
      </c>
      <c r="CB66" t="s">
        <v>110</v>
      </c>
      <c r="CC66" t="s">
        <v>111</v>
      </c>
      <c r="CD66">
        <v>219500</v>
      </c>
      <c r="CE66" t="str">
        <f>IF(data[[#This Row],[YearBuilt]]&gt;=1946,"New","Old")</f>
        <v>New</v>
      </c>
      <c r="CF66" s="7" t="str">
        <f>IF(data[[#This Row],[YearRemodAdd]]=data[[#This Row],[YearBuilt]], "-","Remodeled")</f>
        <v>Remodeled</v>
      </c>
      <c r="CG66" t="str">
        <f>IF(data[[#This Row],[YrSold]]&gt;=2008,"Post 2008","Pre 2008")</f>
        <v>Post 2008</v>
      </c>
      <c r="CH66">
        <f>data[[#This Row],[YrSold]]</f>
        <v>2009</v>
      </c>
      <c r="CI66" s="1"/>
    </row>
    <row r="67" spans="1:87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7">
        <v>2007</v>
      </c>
      <c r="CB67" t="s">
        <v>110</v>
      </c>
      <c r="CC67" t="s">
        <v>111</v>
      </c>
      <c r="CD67">
        <v>317000</v>
      </c>
      <c r="CE67" t="str">
        <f>IF(data[[#This Row],[YearBuilt]]&gt;=1946,"New","Old")</f>
        <v>New</v>
      </c>
      <c r="CF67" s="7" t="str">
        <f>IF(data[[#This Row],[YearRemodAdd]]=data[[#This Row],[YearBuilt]], "-","Remodeled")</f>
        <v>Remodeled</v>
      </c>
      <c r="CG67" t="str">
        <f>IF(data[[#This Row],[YrSold]]&gt;=2008,"Post 2008","Pre 2008")</f>
        <v>Pre 2008</v>
      </c>
      <c r="CH67">
        <f>data[[#This Row],[YrSold]]</f>
        <v>2007</v>
      </c>
      <c r="CI67" s="1"/>
    </row>
    <row r="68" spans="1:87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">
        <v>2010</v>
      </c>
      <c r="CB68" t="s">
        <v>110</v>
      </c>
      <c r="CC68" t="s">
        <v>111</v>
      </c>
      <c r="CD68">
        <v>180000</v>
      </c>
      <c r="CE68" t="str">
        <f>IF(data[[#This Row],[YearBuilt]]&gt;=1946,"New","Old")</f>
        <v>New</v>
      </c>
      <c r="CF68" s="7" t="str">
        <f>IF(data[[#This Row],[YearRemodAdd]]=data[[#This Row],[YearBuilt]], "-","Remodeled")</f>
        <v>Remodeled</v>
      </c>
      <c r="CG68" t="str">
        <f>IF(data[[#This Row],[YrSold]]&gt;=2008,"Post 2008","Pre 2008")</f>
        <v>Post 2008</v>
      </c>
      <c r="CH68">
        <f>data[[#This Row],[YrSold]]</f>
        <v>2010</v>
      </c>
      <c r="CI68" s="1"/>
    </row>
    <row r="69" spans="1:87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">
        <v>2007</v>
      </c>
      <c r="CB69" t="s">
        <v>110</v>
      </c>
      <c r="CC69" t="s">
        <v>111</v>
      </c>
      <c r="CD69">
        <v>226000</v>
      </c>
      <c r="CE69" t="str">
        <f>IF(data[[#This Row],[YearBuilt]]&gt;=1946,"New","Old")</f>
        <v>New</v>
      </c>
      <c r="CF69" s="7" t="str">
        <f>IF(data[[#This Row],[YearRemodAdd]]=data[[#This Row],[YearBuilt]], "-","Remodeled")</f>
        <v>-</v>
      </c>
      <c r="CG69" t="str">
        <f>IF(data[[#This Row],[YrSold]]&gt;=2008,"Post 2008","Pre 2008")</f>
        <v>Pre 2008</v>
      </c>
      <c r="CH69">
        <f>data[[#This Row],[YrSold]]</f>
        <v>2007</v>
      </c>
      <c r="CI69" s="1"/>
    </row>
    <row r="70" spans="1:87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">
        <v>2010</v>
      </c>
      <c r="CB70" t="s">
        <v>110</v>
      </c>
      <c r="CC70" t="s">
        <v>111</v>
      </c>
      <c r="CD70">
        <v>80000</v>
      </c>
      <c r="CE70" t="str">
        <f>IF(data[[#This Row],[YearBuilt]]&gt;=1946,"New","Old")</f>
        <v>Old</v>
      </c>
      <c r="CF70" s="7" t="str">
        <f>IF(data[[#This Row],[YearRemodAdd]]=data[[#This Row],[YearBuilt]], "-","Remodeled")</f>
        <v>Remodeled</v>
      </c>
      <c r="CG70" t="str">
        <f>IF(data[[#This Row],[YrSold]]&gt;=2008,"Post 2008","Pre 2008")</f>
        <v>Post 2008</v>
      </c>
      <c r="CH70">
        <f>data[[#This Row],[YrSold]]</f>
        <v>2010</v>
      </c>
      <c r="CI70" s="1"/>
    </row>
    <row r="71" spans="1:87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1">
        <v>2006</v>
      </c>
      <c r="CB71" t="s">
        <v>110</v>
      </c>
      <c r="CC71" t="s">
        <v>111</v>
      </c>
      <c r="CD71">
        <v>225000</v>
      </c>
      <c r="CE71" t="str">
        <f>IF(data[[#This Row],[YearBuilt]]&gt;=1946,"New","Old")</f>
        <v>New</v>
      </c>
      <c r="CF71" s="7" t="str">
        <f>IF(data[[#This Row],[YearRemodAdd]]=data[[#This Row],[YearBuilt]], "-","Remodeled")</f>
        <v>-</v>
      </c>
      <c r="CG71" t="str">
        <f>IF(data[[#This Row],[YrSold]]&gt;=2008,"Post 2008","Pre 2008")</f>
        <v>Pre 2008</v>
      </c>
      <c r="CH71">
        <f>data[[#This Row],[YrSold]]</f>
        <v>2006</v>
      </c>
      <c r="CI71" s="1"/>
    </row>
    <row r="72" spans="1:87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2">
        <v>2007</v>
      </c>
      <c r="CB72" t="s">
        <v>110</v>
      </c>
      <c r="CC72" t="s">
        <v>111</v>
      </c>
      <c r="CD72">
        <v>244000</v>
      </c>
      <c r="CE72" t="str">
        <f>IF(data[[#This Row],[YearBuilt]]&gt;=1946,"New","Old")</f>
        <v>New</v>
      </c>
      <c r="CF72" s="7" t="str">
        <f>IF(data[[#This Row],[YearRemodAdd]]=data[[#This Row],[YearBuilt]], "-","Remodeled")</f>
        <v>-</v>
      </c>
      <c r="CG72" t="str">
        <f>IF(data[[#This Row],[YrSold]]&gt;=2008,"Post 2008","Pre 2008")</f>
        <v>Pre 2008</v>
      </c>
      <c r="CH72">
        <f>data[[#This Row],[YrSold]]</f>
        <v>2007</v>
      </c>
      <c r="CI72" s="1"/>
    </row>
    <row r="73" spans="1:87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3">
        <v>2007</v>
      </c>
      <c r="CB73" t="s">
        <v>110</v>
      </c>
      <c r="CC73" t="s">
        <v>111</v>
      </c>
      <c r="CD73">
        <v>129500</v>
      </c>
      <c r="CE73" t="str">
        <f>IF(data[[#This Row],[YearBuilt]]&gt;=1946,"New","Old")</f>
        <v>New</v>
      </c>
      <c r="CF73" s="7" t="str">
        <f>IF(data[[#This Row],[YearRemodAdd]]=data[[#This Row],[YearBuilt]], "-","Remodeled")</f>
        <v>Remodeled</v>
      </c>
      <c r="CG73" t="str">
        <f>IF(data[[#This Row],[YrSold]]&gt;=2008,"Post 2008","Pre 2008")</f>
        <v>Pre 2008</v>
      </c>
      <c r="CH73">
        <f>data[[#This Row],[YrSold]]</f>
        <v>2007</v>
      </c>
      <c r="CI73" s="1"/>
    </row>
    <row r="74" spans="1:87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4">
        <v>2009</v>
      </c>
      <c r="CB74" t="s">
        <v>110</v>
      </c>
      <c r="CC74" t="s">
        <v>111</v>
      </c>
      <c r="CD74">
        <v>185000</v>
      </c>
      <c r="CE74" t="str">
        <f>IF(data[[#This Row],[YearBuilt]]&gt;=1946,"New","Old")</f>
        <v>New</v>
      </c>
      <c r="CF74" s="7" t="str">
        <f>IF(data[[#This Row],[YearRemodAdd]]=data[[#This Row],[YearBuilt]], "-","Remodeled")</f>
        <v>-</v>
      </c>
      <c r="CG74" t="str">
        <f>IF(data[[#This Row],[YrSold]]&gt;=2008,"Post 2008","Pre 2008")</f>
        <v>Post 2008</v>
      </c>
      <c r="CH74">
        <f>data[[#This Row],[YrSold]]</f>
        <v>2009</v>
      </c>
      <c r="CI74" s="1"/>
    </row>
    <row r="75" spans="1:87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5">
        <v>2010</v>
      </c>
      <c r="CB75" t="s">
        <v>110</v>
      </c>
      <c r="CC75" t="s">
        <v>111</v>
      </c>
      <c r="CD75">
        <v>144900</v>
      </c>
      <c r="CE75" t="str">
        <f>IF(data[[#This Row],[YearBuilt]]&gt;=1946,"New","Old")</f>
        <v>New</v>
      </c>
      <c r="CF75" s="7" t="str">
        <f>IF(data[[#This Row],[YearRemodAdd]]=data[[#This Row],[YearBuilt]], "-","Remodeled")</f>
        <v>Remodeled</v>
      </c>
      <c r="CG75" t="str">
        <f>IF(data[[#This Row],[YrSold]]&gt;=2008,"Post 2008","Pre 2008")</f>
        <v>Post 2008</v>
      </c>
      <c r="CH75">
        <f>data[[#This Row],[YrSold]]</f>
        <v>2010</v>
      </c>
      <c r="CI75" s="1"/>
    </row>
    <row r="76" spans="1:87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6">
        <v>2010</v>
      </c>
      <c r="CB76" t="s">
        <v>110</v>
      </c>
      <c r="CC76" t="s">
        <v>111</v>
      </c>
      <c r="CD76">
        <v>107400</v>
      </c>
      <c r="CE76" t="str">
        <f>IF(data[[#This Row],[YearBuilt]]&gt;=1946,"New","Old")</f>
        <v>Old</v>
      </c>
      <c r="CF76" s="7" t="str">
        <f>IF(data[[#This Row],[YearRemodAdd]]=data[[#This Row],[YearBuilt]], "-","Remodeled")</f>
        <v>Remodeled</v>
      </c>
      <c r="CG76" t="str">
        <f>IF(data[[#This Row],[YrSold]]&gt;=2008,"Post 2008","Pre 2008")</f>
        <v>Post 2008</v>
      </c>
      <c r="CH76">
        <f>data[[#This Row],[YrSold]]</f>
        <v>2010</v>
      </c>
      <c r="CI76" s="1"/>
    </row>
    <row r="77" spans="1:87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7">
        <v>2009</v>
      </c>
      <c r="CB77" t="s">
        <v>110</v>
      </c>
      <c r="CC77" t="s">
        <v>111</v>
      </c>
      <c r="CD77">
        <v>91000</v>
      </c>
      <c r="CE77" t="str">
        <f>IF(data[[#This Row],[YearBuilt]]&gt;=1946,"New","Old")</f>
        <v>New</v>
      </c>
      <c r="CF77" s="7" t="str">
        <f>IF(data[[#This Row],[YearRemodAdd]]=data[[#This Row],[YearBuilt]], "-","Remodeled")</f>
        <v>-</v>
      </c>
      <c r="CG77" t="str">
        <f>IF(data[[#This Row],[YrSold]]&gt;=2008,"Post 2008","Pre 2008")</f>
        <v>Post 2008</v>
      </c>
      <c r="CH77">
        <f>data[[#This Row],[YrSold]]</f>
        <v>2009</v>
      </c>
      <c r="CI77" s="1"/>
    </row>
    <row r="78" spans="1:87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">
        <v>2008</v>
      </c>
      <c r="CB78" t="s">
        <v>110</v>
      </c>
      <c r="CC78" t="s">
        <v>111</v>
      </c>
      <c r="CD78">
        <v>135750</v>
      </c>
      <c r="CE78" t="str">
        <f>IF(data[[#This Row],[YearBuilt]]&gt;=1946,"New","Old")</f>
        <v>New</v>
      </c>
      <c r="CF78" s="7" t="str">
        <f>IF(data[[#This Row],[YearRemodAdd]]=data[[#This Row],[YearBuilt]], "-","Remodeled")</f>
        <v>-</v>
      </c>
      <c r="CG78" t="str">
        <f>IF(data[[#This Row],[YrSold]]&gt;=2008,"Post 2008","Pre 2008")</f>
        <v>Post 2008</v>
      </c>
      <c r="CH78">
        <f>data[[#This Row],[YrSold]]</f>
        <v>2008</v>
      </c>
      <c r="CI78" s="1"/>
    </row>
    <row r="79" spans="1:87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9">
        <v>2008</v>
      </c>
      <c r="CB79" t="s">
        <v>110</v>
      </c>
      <c r="CC79" t="s">
        <v>111</v>
      </c>
      <c r="CD79">
        <v>127000</v>
      </c>
      <c r="CE79" t="str">
        <f>IF(data[[#This Row],[YearBuilt]]&gt;=1946,"New","Old")</f>
        <v>New</v>
      </c>
      <c r="CF79" s="7" t="str">
        <f>IF(data[[#This Row],[YearRemodAdd]]=data[[#This Row],[YearBuilt]], "-","Remodeled")</f>
        <v>Remodeled</v>
      </c>
      <c r="CG79" t="str">
        <f>IF(data[[#This Row],[YrSold]]&gt;=2008,"Post 2008","Pre 2008")</f>
        <v>Post 2008</v>
      </c>
      <c r="CH79">
        <f>data[[#This Row],[YrSold]]</f>
        <v>2008</v>
      </c>
      <c r="CI79" s="1"/>
    </row>
    <row r="80" spans="1:87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0">
        <v>2010</v>
      </c>
      <c r="CB80" t="s">
        <v>110</v>
      </c>
      <c r="CC80" t="s">
        <v>111</v>
      </c>
      <c r="CD80">
        <v>136500</v>
      </c>
      <c r="CE80" t="str">
        <f>IF(data[[#This Row],[YearBuilt]]&gt;=1946,"New","Old")</f>
        <v>New</v>
      </c>
      <c r="CF80" s="7" t="str">
        <f>IF(data[[#This Row],[YearRemodAdd]]=data[[#This Row],[YearBuilt]], "-","Remodeled")</f>
        <v>-</v>
      </c>
      <c r="CG80" t="str">
        <f>IF(data[[#This Row],[YrSold]]&gt;=2008,"Post 2008","Pre 2008")</f>
        <v>Post 2008</v>
      </c>
      <c r="CH80">
        <f>data[[#This Row],[YrSold]]</f>
        <v>2010</v>
      </c>
      <c r="CI80" s="1"/>
    </row>
    <row r="81" spans="1:87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">
        <v>2009</v>
      </c>
      <c r="CB81" t="s">
        <v>110</v>
      </c>
      <c r="CC81" t="s">
        <v>111</v>
      </c>
      <c r="CD81">
        <v>110000</v>
      </c>
      <c r="CE81" t="str">
        <f>IF(data[[#This Row],[YearBuilt]]&gt;=1946,"New","Old")</f>
        <v>Old</v>
      </c>
      <c r="CF81" s="7" t="str">
        <f>IF(data[[#This Row],[YearRemodAdd]]=data[[#This Row],[YearBuilt]], "-","Remodeled")</f>
        <v>Remodeled</v>
      </c>
      <c r="CG81" t="str">
        <f>IF(data[[#This Row],[YrSold]]&gt;=2008,"Post 2008","Pre 2008")</f>
        <v>Post 2008</v>
      </c>
      <c r="CH81">
        <f>data[[#This Row],[YrSold]]</f>
        <v>2009</v>
      </c>
      <c r="CI81" s="1"/>
    </row>
    <row r="82" spans="1:87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">
        <v>2009</v>
      </c>
      <c r="CB82" t="s">
        <v>110</v>
      </c>
      <c r="CC82" t="s">
        <v>111</v>
      </c>
      <c r="CD82">
        <v>193500</v>
      </c>
      <c r="CE82" t="str">
        <f>IF(data[[#This Row],[YearBuilt]]&gt;=1946,"New","Old")</f>
        <v>New</v>
      </c>
      <c r="CF82" s="7" t="str">
        <f>IF(data[[#This Row],[YearRemodAdd]]=data[[#This Row],[YearBuilt]], "-","Remodeled")</f>
        <v>-</v>
      </c>
      <c r="CG82" t="str">
        <f>IF(data[[#This Row],[YrSold]]&gt;=2008,"Post 2008","Pre 2008")</f>
        <v>Post 2008</v>
      </c>
      <c r="CH82">
        <f>data[[#This Row],[YrSold]]</f>
        <v>2009</v>
      </c>
      <c r="CI82" s="1"/>
    </row>
    <row r="83" spans="1:87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3">
        <v>2006</v>
      </c>
      <c r="CB83" t="s">
        <v>110</v>
      </c>
      <c r="CC83" t="s">
        <v>111</v>
      </c>
      <c r="CD83">
        <v>153500</v>
      </c>
      <c r="CE83" t="str">
        <f>IF(data[[#This Row],[YearBuilt]]&gt;=1946,"New","Old")</f>
        <v>New</v>
      </c>
      <c r="CF83" s="7" t="str">
        <f>IF(data[[#This Row],[YearRemodAdd]]=data[[#This Row],[YearBuilt]], "-","Remodeled")</f>
        <v>-</v>
      </c>
      <c r="CG83" t="str">
        <f>IF(data[[#This Row],[YrSold]]&gt;=2008,"Post 2008","Pre 2008")</f>
        <v>Pre 2008</v>
      </c>
      <c r="CH83">
        <f>data[[#This Row],[YrSold]]</f>
        <v>2006</v>
      </c>
      <c r="CI83" s="1"/>
    </row>
    <row r="84" spans="1:87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4">
        <v>2008</v>
      </c>
      <c r="CB84" t="s">
        <v>110</v>
      </c>
      <c r="CC84" t="s">
        <v>111</v>
      </c>
      <c r="CD84">
        <v>245000</v>
      </c>
      <c r="CE84" t="str">
        <f>IF(data[[#This Row],[YearBuilt]]&gt;=1946,"New","Old")</f>
        <v>New</v>
      </c>
      <c r="CF84" s="7" t="str">
        <f>IF(data[[#This Row],[YearRemodAdd]]=data[[#This Row],[YearBuilt]], "-","Remodeled")</f>
        <v>-</v>
      </c>
      <c r="CG84" t="str">
        <f>IF(data[[#This Row],[YrSold]]&gt;=2008,"Post 2008","Pre 2008")</f>
        <v>Post 2008</v>
      </c>
      <c r="CH84">
        <f>data[[#This Row],[YrSold]]</f>
        <v>2008</v>
      </c>
      <c r="CI84" s="1"/>
    </row>
    <row r="85" spans="1:87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">
        <v>2007</v>
      </c>
      <c r="CB85" t="s">
        <v>173</v>
      </c>
      <c r="CC85" t="s">
        <v>111</v>
      </c>
      <c r="CD85">
        <v>126500</v>
      </c>
      <c r="CE85" t="str">
        <f>IF(data[[#This Row],[YearBuilt]]&gt;=1946,"New","Old")</f>
        <v>New</v>
      </c>
      <c r="CF85" s="7" t="str">
        <f>IF(data[[#This Row],[YearRemodAdd]]=data[[#This Row],[YearBuilt]], "-","Remodeled")</f>
        <v>-</v>
      </c>
      <c r="CG85" t="str">
        <f>IF(data[[#This Row],[YrSold]]&gt;=2008,"Post 2008","Pre 2008")</f>
        <v>Pre 2008</v>
      </c>
      <c r="CH85">
        <f>data[[#This Row],[YrSold]]</f>
        <v>2007</v>
      </c>
      <c r="CI85" s="1"/>
    </row>
    <row r="86" spans="1:87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">
        <v>2009</v>
      </c>
      <c r="CB86" t="s">
        <v>110</v>
      </c>
      <c r="CC86" t="s">
        <v>111</v>
      </c>
      <c r="CD86">
        <v>168500</v>
      </c>
      <c r="CE86" t="str">
        <f>IF(data[[#This Row],[YearBuilt]]&gt;=1946,"New","Old")</f>
        <v>New</v>
      </c>
      <c r="CF86" s="7" t="str">
        <f>IF(data[[#This Row],[YearRemodAdd]]=data[[#This Row],[YearBuilt]], "-","Remodeled")</f>
        <v>Remodeled</v>
      </c>
      <c r="CG86" t="str">
        <f>IF(data[[#This Row],[YrSold]]&gt;=2008,"Post 2008","Pre 2008")</f>
        <v>Post 2008</v>
      </c>
      <c r="CH86">
        <f>data[[#This Row],[YrSold]]</f>
        <v>2009</v>
      </c>
      <c r="CI86" s="1"/>
    </row>
    <row r="87" spans="1:87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7">
        <v>2006</v>
      </c>
      <c r="CB87" t="s">
        <v>110</v>
      </c>
      <c r="CC87" t="s">
        <v>111</v>
      </c>
      <c r="CD87">
        <v>260000</v>
      </c>
      <c r="CE87" t="str">
        <f>IF(data[[#This Row],[YearBuilt]]&gt;=1946,"New","Old")</f>
        <v>New</v>
      </c>
      <c r="CF87" s="7" t="str">
        <f>IF(data[[#This Row],[YearRemodAdd]]=data[[#This Row],[YearBuilt]], "-","Remodeled")</f>
        <v>Remodeled</v>
      </c>
      <c r="CG87" t="str">
        <f>IF(data[[#This Row],[YrSold]]&gt;=2008,"Post 2008","Pre 2008")</f>
        <v>Pre 2008</v>
      </c>
      <c r="CH87">
        <f>data[[#This Row],[YrSold]]</f>
        <v>2006</v>
      </c>
      <c r="CI87" s="1"/>
    </row>
    <row r="88" spans="1:87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8">
        <v>2009</v>
      </c>
      <c r="CB88" t="s">
        <v>110</v>
      </c>
      <c r="CC88" t="s">
        <v>111</v>
      </c>
      <c r="CD88">
        <v>174000</v>
      </c>
      <c r="CE88" t="str">
        <f>IF(data[[#This Row],[YearBuilt]]&gt;=1946,"New","Old")</f>
        <v>New</v>
      </c>
      <c r="CF88" s="7" t="str">
        <f>IF(data[[#This Row],[YearRemodAdd]]=data[[#This Row],[YearBuilt]], "-","Remodeled")</f>
        <v>-</v>
      </c>
      <c r="CG88" t="str">
        <f>IF(data[[#This Row],[YrSold]]&gt;=2008,"Post 2008","Pre 2008")</f>
        <v>Post 2008</v>
      </c>
      <c r="CH88">
        <f>data[[#This Row],[YrSold]]</f>
        <v>2009</v>
      </c>
      <c r="CI88" s="1"/>
    </row>
    <row r="89" spans="1:87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9">
        <v>2009</v>
      </c>
      <c r="CB89" t="s">
        <v>158</v>
      </c>
      <c r="CC89" t="s">
        <v>159</v>
      </c>
      <c r="CD89">
        <v>164500</v>
      </c>
      <c r="CE89" t="str">
        <f>IF(data[[#This Row],[YearBuilt]]&gt;=1946,"New","Old")</f>
        <v>New</v>
      </c>
      <c r="CF89" s="7" t="str">
        <f>IF(data[[#This Row],[YearRemodAdd]]=data[[#This Row],[YearBuilt]], "-","Remodeled")</f>
        <v>-</v>
      </c>
      <c r="CG89" t="str">
        <f>IF(data[[#This Row],[YrSold]]&gt;=2008,"Post 2008","Pre 2008")</f>
        <v>Post 2008</v>
      </c>
      <c r="CH89">
        <f>data[[#This Row],[YrSold]]</f>
        <v>2009</v>
      </c>
      <c r="CI89" s="1"/>
    </row>
    <row r="90" spans="1:87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0">
        <v>2009</v>
      </c>
      <c r="CB90" t="s">
        <v>208</v>
      </c>
      <c r="CC90" t="s">
        <v>128</v>
      </c>
      <c r="CD90">
        <v>85000</v>
      </c>
      <c r="CE90" t="str">
        <f>IF(data[[#This Row],[YearBuilt]]&gt;=1946,"New","Old")</f>
        <v>Old</v>
      </c>
      <c r="CF90" s="7" t="str">
        <f>IF(data[[#This Row],[YearRemodAdd]]=data[[#This Row],[YearBuilt]], "-","Remodeled")</f>
        <v>Remodeled</v>
      </c>
      <c r="CG90" t="str">
        <f>IF(data[[#This Row],[YrSold]]&gt;=2008,"Post 2008","Pre 2008")</f>
        <v>Post 2008</v>
      </c>
      <c r="CH90">
        <f>data[[#This Row],[YrSold]]</f>
        <v>2009</v>
      </c>
      <c r="CI90" s="1"/>
    </row>
    <row r="91" spans="1:87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1">
        <v>2007</v>
      </c>
      <c r="CB91" t="s">
        <v>110</v>
      </c>
      <c r="CC91" t="s">
        <v>111</v>
      </c>
      <c r="CD91">
        <v>123600</v>
      </c>
      <c r="CE91" t="str">
        <f>IF(data[[#This Row],[YearBuilt]]&gt;=1946,"New","Old")</f>
        <v>New</v>
      </c>
      <c r="CF91" s="7" t="str">
        <f>IF(data[[#This Row],[YearRemodAdd]]=data[[#This Row],[YearBuilt]], "-","Remodeled")</f>
        <v>Remodeled</v>
      </c>
      <c r="CG91" t="str">
        <f>IF(data[[#This Row],[YrSold]]&gt;=2008,"Post 2008","Pre 2008")</f>
        <v>Pre 2008</v>
      </c>
      <c r="CH91">
        <f>data[[#This Row],[YrSold]]</f>
        <v>2007</v>
      </c>
      <c r="CI91" s="1"/>
    </row>
    <row r="92" spans="1:87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2">
        <v>2006</v>
      </c>
      <c r="CB92" t="s">
        <v>110</v>
      </c>
      <c r="CC92" t="s">
        <v>111</v>
      </c>
      <c r="CD92">
        <v>109900</v>
      </c>
      <c r="CE92" t="str">
        <f>IF(data[[#This Row],[YearBuilt]]&gt;=1946,"New","Old")</f>
        <v>New</v>
      </c>
      <c r="CF92" s="7" t="str">
        <f>IF(data[[#This Row],[YearRemodAdd]]=data[[#This Row],[YearBuilt]], "-","Remodeled")</f>
        <v>-</v>
      </c>
      <c r="CG92" t="str">
        <f>IF(data[[#This Row],[YrSold]]&gt;=2008,"Post 2008","Pre 2008")</f>
        <v>Pre 2008</v>
      </c>
      <c r="CH92">
        <f>data[[#This Row],[YrSold]]</f>
        <v>2006</v>
      </c>
      <c r="CI92" s="1"/>
    </row>
    <row r="93" spans="1:87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3">
        <v>2006</v>
      </c>
      <c r="CB93" t="s">
        <v>110</v>
      </c>
      <c r="CC93" t="s">
        <v>128</v>
      </c>
      <c r="CD93">
        <v>98600</v>
      </c>
      <c r="CE93" t="str">
        <f>IF(data[[#This Row],[YearBuilt]]&gt;=1946,"New","Old")</f>
        <v>New</v>
      </c>
      <c r="CF93" s="7" t="str">
        <f>IF(data[[#This Row],[YearRemodAdd]]=data[[#This Row],[YearBuilt]], "-","Remodeled")</f>
        <v>-</v>
      </c>
      <c r="CG93" t="str">
        <f>IF(data[[#This Row],[YrSold]]&gt;=2008,"Post 2008","Pre 2008")</f>
        <v>Pre 2008</v>
      </c>
      <c r="CH93">
        <f>data[[#This Row],[YrSold]]</f>
        <v>2006</v>
      </c>
      <c r="CI93" s="1"/>
    </row>
    <row r="94" spans="1:87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4">
        <v>2009</v>
      </c>
      <c r="CB94" t="s">
        <v>110</v>
      </c>
      <c r="CC94" t="s">
        <v>111</v>
      </c>
      <c r="CD94">
        <v>163500</v>
      </c>
      <c r="CE94" t="str">
        <f>IF(data[[#This Row],[YearBuilt]]&gt;=1946,"New","Old")</f>
        <v>Old</v>
      </c>
      <c r="CF94" s="7" t="str">
        <f>IF(data[[#This Row],[YearRemodAdd]]=data[[#This Row],[YearBuilt]], "-","Remodeled")</f>
        <v>Remodeled</v>
      </c>
      <c r="CG94" t="str">
        <f>IF(data[[#This Row],[YrSold]]&gt;=2008,"Post 2008","Pre 2008")</f>
        <v>Post 2008</v>
      </c>
      <c r="CH94">
        <f>data[[#This Row],[YrSold]]</f>
        <v>2009</v>
      </c>
      <c r="CI94" s="1"/>
    </row>
    <row r="95" spans="1:87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5">
        <v>2007</v>
      </c>
      <c r="CB95" t="s">
        <v>110</v>
      </c>
      <c r="CC95" t="s">
        <v>111</v>
      </c>
      <c r="CD95">
        <v>133900</v>
      </c>
      <c r="CE95" t="str">
        <f>IF(data[[#This Row],[YearBuilt]]&gt;=1946,"New","Old")</f>
        <v>Old</v>
      </c>
      <c r="CF95" s="7" t="str">
        <f>IF(data[[#This Row],[YearRemodAdd]]=data[[#This Row],[YearBuilt]], "-","Remodeled")</f>
        <v>Remodeled</v>
      </c>
      <c r="CG95" t="str">
        <f>IF(data[[#This Row],[YrSold]]&gt;=2008,"Post 2008","Pre 2008")</f>
        <v>Pre 2008</v>
      </c>
      <c r="CH95">
        <f>data[[#This Row],[YrSold]]</f>
        <v>2007</v>
      </c>
      <c r="CI95" s="1"/>
    </row>
    <row r="96" spans="1:87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6">
        <v>2007</v>
      </c>
      <c r="CB96" t="s">
        <v>110</v>
      </c>
      <c r="CC96" t="s">
        <v>111</v>
      </c>
      <c r="CD96">
        <v>204750</v>
      </c>
      <c r="CE96" t="str">
        <f>IF(data[[#This Row],[YearBuilt]]&gt;=1946,"New","Old")</f>
        <v>New</v>
      </c>
      <c r="CF96" s="7" t="str">
        <f>IF(data[[#This Row],[YearRemodAdd]]=data[[#This Row],[YearBuilt]], "-","Remodeled")</f>
        <v>-</v>
      </c>
      <c r="CG96" t="str">
        <f>IF(data[[#This Row],[YrSold]]&gt;=2008,"Post 2008","Pre 2008")</f>
        <v>Pre 2008</v>
      </c>
      <c r="CH96">
        <f>data[[#This Row],[YrSold]]</f>
        <v>2007</v>
      </c>
      <c r="CI96" s="1"/>
    </row>
    <row r="97" spans="1:87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7">
        <v>2009</v>
      </c>
      <c r="CB97" t="s">
        <v>110</v>
      </c>
      <c r="CC97" t="s">
        <v>111</v>
      </c>
      <c r="CD97">
        <v>185000</v>
      </c>
      <c r="CE97" t="str">
        <f>IF(data[[#This Row],[YearBuilt]]&gt;=1946,"New","Old")</f>
        <v>New</v>
      </c>
      <c r="CF97" s="7" t="str">
        <f>IF(data[[#This Row],[YearRemodAdd]]=data[[#This Row],[YearBuilt]], "-","Remodeled")</f>
        <v>-</v>
      </c>
      <c r="CG97" t="str">
        <f>IF(data[[#This Row],[YrSold]]&gt;=2008,"Post 2008","Pre 2008")</f>
        <v>Post 2008</v>
      </c>
      <c r="CH97">
        <f>data[[#This Row],[YrSold]]</f>
        <v>2009</v>
      </c>
      <c r="CI97" s="1"/>
    </row>
    <row r="98" spans="1:87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8">
        <v>2006</v>
      </c>
      <c r="CB98" t="s">
        <v>110</v>
      </c>
      <c r="CC98" t="s">
        <v>111</v>
      </c>
      <c r="CD98">
        <v>214000</v>
      </c>
      <c r="CE98" t="str">
        <f>IF(data[[#This Row],[YearBuilt]]&gt;=1946,"New","Old")</f>
        <v>New</v>
      </c>
      <c r="CF98" s="7" t="str">
        <f>IF(data[[#This Row],[YearRemodAdd]]=data[[#This Row],[YearBuilt]], "-","Remodeled")</f>
        <v>-</v>
      </c>
      <c r="CG98" t="str">
        <f>IF(data[[#This Row],[YrSold]]&gt;=2008,"Post 2008","Pre 2008")</f>
        <v>Pre 2008</v>
      </c>
      <c r="CH98">
        <f>data[[#This Row],[YrSold]]</f>
        <v>2006</v>
      </c>
      <c r="CI98" s="1"/>
    </row>
    <row r="99" spans="1:87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9">
        <v>2007</v>
      </c>
      <c r="CB99" t="s">
        <v>110</v>
      </c>
      <c r="CC99" t="s">
        <v>111</v>
      </c>
      <c r="CD99">
        <v>94750</v>
      </c>
      <c r="CE99" t="str">
        <f>IF(data[[#This Row],[YearBuilt]]&gt;=1946,"New","Old")</f>
        <v>New</v>
      </c>
      <c r="CF99" s="7" t="str">
        <f>IF(data[[#This Row],[YearRemodAdd]]=data[[#This Row],[YearBuilt]], "-","Remodeled")</f>
        <v>-</v>
      </c>
      <c r="CG99" t="str">
        <f>IF(data[[#This Row],[YrSold]]&gt;=2008,"Post 2008","Pre 2008")</f>
        <v>Pre 2008</v>
      </c>
      <c r="CH99">
        <f>data[[#This Row],[YrSold]]</f>
        <v>2007</v>
      </c>
      <c r="CI99" s="1"/>
    </row>
    <row r="100" spans="1:87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0">
        <v>2010</v>
      </c>
      <c r="CB100" t="s">
        <v>173</v>
      </c>
      <c r="CC100" t="s">
        <v>128</v>
      </c>
      <c r="CD100">
        <v>83000</v>
      </c>
      <c r="CE100" t="str">
        <f>IF(data[[#This Row],[YearBuilt]]&gt;=1946,"New","Old")</f>
        <v>Old</v>
      </c>
      <c r="CF100" s="7" t="str">
        <f>IF(data[[#This Row],[YearRemodAdd]]=data[[#This Row],[YearBuilt]], "-","Remodeled")</f>
        <v>Remodeled</v>
      </c>
      <c r="CG100" t="str">
        <f>IF(data[[#This Row],[YrSold]]&gt;=2008,"Post 2008","Pre 2008")</f>
        <v>Post 2008</v>
      </c>
      <c r="CH100">
        <f>data[[#This Row],[YrSold]]</f>
        <v>2010</v>
      </c>
      <c r="CI100" s="1"/>
    </row>
    <row r="101" spans="1:87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1">
        <v>2010</v>
      </c>
      <c r="CB101" t="s">
        <v>110</v>
      </c>
      <c r="CC101" t="s">
        <v>111</v>
      </c>
      <c r="CD101">
        <v>128950</v>
      </c>
      <c r="CE101" t="str">
        <f>IF(data[[#This Row],[YearBuilt]]&gt;=1946,"New","Old")</f>
        <v>New</v>
      </c>
      <c r="CF101" s="7" t="str">
        <f>IF(data[[#This Row],[YearRemodAdd]]=data[[#This Row],[YearBuilt]], "-","Remodeled")</f>
        <v>-</v>
      </c>
      <c r="CG101" t="str">
        <f>IF(data[[#This Row],[YrSold]]&gt;=2008,"Post 2008","Pre 2008")</f>
        <v>Post 2008</v>
      </c>
      <c r="CH101">
        <f>data[[#This Row],[YrSold]]</f>
        <v>2010</v>
      </c>
      <c r="CI101" s="1"/>
    </row>
    <row r="102" spans="1:87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2">
        <v>2010</v>
      </c>
      <c r="CB102" t="s">
        <v>110</v>
      </c>
      <c r="CC102" t="s">
        <v>111</v>
      </c>
      <c r="CD102">
        <v>205000</v>
      </c>
      <c r="CE102" t="str">
        <f>IF(data[[#This Row],[YearBuilt]]&gt;=1946,"New","Old")</f>
        <v>New</v>
      </c>
      <c r="CF102" s="7" t="str">
        <f>IF(data[[#This Row],[YearRemodAdd]]=data[[#This Row],[YearBuilt]], "-","Remodeled")</f>
        <v>Remodeled</v>
      </c>
      <c r="CG102" t="str">
        <f>IF(data[[#This Row],[YrSold]]&gt;=2008,"Post 2008","Pre 2008")</f>
        <v>Post 2008</v>
      </c>
      <c r="CH102">
        <f>data[[#This Row],[YrSold]]</f>
        <v>2010</v>
      </c>
      <c r="CI102" s="1"/>
    </row>
    <row r="103" spans="1:87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3">
        <v>2010</v>
      </c>
      <c r="CB103" t="s">
        <v>110</v>
      </c>
      <c r="CC103" t="s">
        <v>111</v>
      </c>
      <c r="CD103">
        <v>178000</v>
      </c>
      <c r="CE103" t="str">
        <f>IF(data[[#This Row],[YearBuilt]]&gt;=1946,"New","Old")</f>
        <v>New</v>
      </c>
      <c r="CF103" s="7" t="str">
        <f>IF(data[[#This Row],[YearRemodAdd]]=data[[#This Row],[YearBuilt]], "-","Remodeled")</f>
        <v>-</v>
      </c>
      <c r="CG103" t="str">
        <f>IF(data[[#This Row],[YrSold]]&gt;=2008,"Post 2008","Pre 2008")</f>
        <v>Post 2008</v>
      </c>
      <c r="CH103">
        <f>data[[#This Row],[YrSold]]</f>
        <v>2010</v>
      </c>
      <c r="CI103" s="1"/>
    </row>
    <row r="104" spans="1:87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4">
        <v>2009</v>
      </c>
      <c r="CB104" t="s">
        <v>110</v>
      </c>
      <c r="CC104" t="s">
        <v>210</v>
      </c>
      <c r="CD104">
        <v>118964</v>
      </c>
      <c r="CE104" t="str">
        <f>IF(data[[#This Row],[YearBuilt]]&gt;=1946,"New","Old")</f>
        <v>New</v>
      </c>
      <c r="CF104" s="7" t="str">
        <f>IF(data[[#This Row],[YearRemodAdd]]=data[[#This Row],[YearBuilt]], "-","Remodeled")</f>
        <v>-</v>
      </c>
      <c r="CG104" t="str">
        <f>IF(data[[#This Row],[YrSold]]&gt;=2008,"Post 2008","Pre 2008")</f>
        <v>Post 2008</v>
      </c>
      <c r="CH104">
        <f>data[[#This Row],[YrSold]]</f>
        <v>2009</v>
      </c>
      <c r="CI104" s="1"/>
    </row>
    <row r="105" spans="1:87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">
        <v>2010</v>
      </c>
      <c r="CB105" t="s">
        <v>110</v>
      </c>
      <c r="CC105" t="s">
        <v>111</v>
      </c>
      <c r="CD105">
        <v>198900</v>
      </c>
      <c r="CE105" t="str">
        <f>IF(data[[#This Row],[YearBuilt]]&gt;=1946,"New","Old")</f>
        <v>New</v>
      </c>
      <c r="CF105" s="7" t="str">
        <f>IF(data[[#This Row],[YearRemodAdd]]=data[[#This Row],[YearBuilt]], "-","Remodeled")</f>
        <v>-</v>
      </c>
      <c r="CG105" t="str">
        <f>IF(data[[#This Row],[YrSold]]&gt;=2008,"Post 2008","Pre 2008")</f>
        <v>Post 2008</v>
      </c>
      <c r="CH105">
        <f>data[[#This Row],[YrSold]]</f>
        <v>2010</v>
      </c>
      <c r="CI105" s="1"/>
    </row>
    <row r="106" spans="1:87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6">
        <v>2007</v>
      </c>
      <c r="CB106" t="s">
        <v>110</v>
      </c>
      <c r="CC106" t="s">
        <v>111</v>
      </c>
      <c r="CD106">
        <v>169500</v>
      </c>
      <c r="CE106" t="str">
        <f>IF(data[[#This Row],[YearBuilt]]&gt;=1946,"New","Old")</f>
        <v>Old</v>
      </c>
      <c r="CF106" s="7" t="str">
        <f>IF(data[[#This Row],[YearRemodAdd]]=data[[#This Row],[YearBuilt]], "-","Remodeled")</f>
        <v>Remodeled</v>
      </c>
      <c r="CG106" t="str">
        <f>IF(data[[#This Row],[YrSold]]&gt;=2008,"Post 2008","Pre 2008")</f>
        <v>Pre 2008</v>
      </c>
      <c r="CH106">
        <f>data[[#This Row],[YrSold]]</f>
        <v>2007</v>
      </c>
      <c r="CI106" s="1"/>
    </row>
    <row r="107" spans="1:87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7">
        <v>2008</v>
      </c>
      <c r="CB107" t="s">
        <v>110</v>
      </c>
      <c r="CC107" t="s">
        <v>111</v>
      </c>
      <c r="CD107">
        <v>250000</v>
      </c>
      <c r="CE107" t="str">
        <f>IF(data[[#This Row],[YearBuilt]]&gt;=1946,"New","Old")</f>
        <v>New</v>
      </c>
      <c r="CF107" s="7" t="str">
        <f>IF(data[[#This Row],[YearRemodAdd]]=data[[#This Row],[YearBuilt]], "-","Remodeled")</f>
        <v>Remodeled</v>
      </c>
      <c r="CG107" t="str">
        <f>IF(data[[#This Row],[YrSold]]&gt;=2008,"Post 2008","Pre 2008")</f>
        <v>Post 2008</v>
      </c>
      <c r="CH107">
        <f>data[[#This Row],[YrSold]]</f>
        <v>2008</v>
      </c>
      <c r="CI107" s="1"/>
    </row>
    <row r="108" spans="1:87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8">
        <v>2007</v>
      </c>
      <c r="CB108" t="s">
        <v>110</v>
      </c>
      <c r="CC108" t="s">
        <v>111</v>
      </c>
      <c r="CD108">
        <v>100000</v>
      </c>
      <c r="CE108" t="str">
        <f>IF(data[[#This Row],[YearBuilt]]&gt;=1946,"New","Old")</f>
        <v>Old</v>
      </c>
      <c r="CF108" s="7" t="str">
        <f>IF(data[[#This Row],[YearRemodAdd]]=data[[#This Row],[YearBuilt]], "-","Remodeled")</f>
        <v>Remodeled</v>
      </c>
      <c r="CG108" t="str">
        <f>IF(data[[#This Row],[YrSold]]&gt;=2008,"Post 2008","Pre 2008")</f>
        <v>Pre 2008</v>
      </c>
      <c r="CH108">
        <f>data[[#This Row],[YrSold]]</f>
        <v>2007</v>
      </c>
      <c r="CI108" s="1"/>
    </row>
    <row r="109" spans="1:87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">
        <v>2008</v>
      </c>
      <c r="CB109" t="s">
        <v>110</v>
      </c>
      <c r="CC109" t="s">
        <v>159</v>
      </c>
      <c r="CD109">
        <v>115000</v>
      </c>
      <c r="CE109" t="str">
        <f>IF(data[[#This Row],[YearBuilt]]&gt;=1946,"New","Old")</f>
        <v>New</v>
      </c>
      <c r="CF109" s="7" t="str">
        <f>IF(data[[#This Row],[YearRemodAdd]]=data[[#This Row],[YearBuilt]], "-","Remodeled")</f>
        <v>Remodeled</v>
      </c>
      <c r="CG109" t="str">
        <f>IF(data[[#This Row],[YrSold]]&gt;=2008,"Post 2008","Pre 2008")</f>
        <v>Post 2008</v>
      </c>
      <c r="CH109">
        <f>data[[#This Row],[YrSold]]</f>
        <v>2008</v>
      </c>
      <c r="CI109" s="1"/>
    </row>
    <row r="110" spans="1:87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0">
        <v>2007</v>
      </c>
      <c r="CB110" t="s">
        <v>110</v>
      </c>
      <c r="CC110" t="s">
        <v>111</v>
      </c>
      <c r="CD110">
        <v>115000</v>
      </c>
      <c r="CE110" t="str">
        <f>IF(data[[#This Row],[YearBuilt]]&gt;=1946,"New","Old")</f>
        <v>Old</v>
      </c>
      <c r="CF110" s="7" t="str">
        <f>IF(data[[#This Row],[YearRemodAdd]]=data[[#This Row],[YearBuilt]], "-","Remodeled")</f>
        <v>Remodeled</v>
      </c>
      <c r="CG110" t="str">
        <f>IF(data[[#This Row],[YrSold]]&gt;=2008,"Post 2008","Pre 2008")</f>
        <v>Pre 2008</v>
      </c>
      <c r="CH110">
        <f>data[[#This Row],[YrSold]]</f>
        <v>2007</v>
      </c>
      <c r="CI110" s="1"/>
    </row>
    <row r="111" spans="1:87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1">
        <v>2010</v>
      </c>
      <c r="CB111" t="s">
        <v>173</v>
      </c>
      <c r="CC111" t="s">
        <v>111</v>
      </c>
      <c r="CD111">
        <v>190000</v>
      </c>
      <c r="CE111" t="str">
        <f>IF(data[[#This Row],[YearBuilt]]&gt;=1946,"New","Old")</f>
        <v>New</v>
      </c>
      <c r="CF111" s="7" t="str">
        <f>IF(data[[#This Row],[YearRemodAdd]]=data[[#This Row],[YearBuilt]], "-","Remodeled")</f>
        <v>-</v>
      </c>
      <c r="CG111" t="str">
        <f>IF(data[[#This Row],[YrSold]]&gt;=2008,"Post 2008","Pre 2008")</f>
        <v>Post 2008</v>
      </c>
      <c r="CH111">
        <f>data[[#This Row],[YrSold]]</f>
        <v>2010</v>
      </c>
      <c r="CI111" s="1"/>
    </row>
    <row r="112" spans="1:87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2">
        <v>2006</v>
      </c>
      <c r="CB112" t="s">
        <v>110</v>
      </c>
      <c r="CC112" t="s">
        <v>111</v>
      </c>
      <c r="CD112">
        <v>136900</v>
      </c>
      <c r="CE112" t="str">
        <f>IF(data[[#This Row],[YearBuilt]]&gt;=1946,"New","Old")</f>
        <v>New</v>
      </c>
      <c r="CF112" s="7" t="str">
        <f>IF(data[[#This Row],[YearRemodAdd]]=data[[#This Row],[YearBuilt]], "-","Remodeled")</f>
        <v>Remodeled</v>
      </c>
      <c r="CG112" t="str">
        <f>IF(data[[#This Row],[YrSold]]&gt;=2008,"Post 2008","Pre 2008")</f>
        <v>Pre 2008</v>
      </c>
      <c r="CH112">
        <f>data[[#This Row],[YrSold]]</f>
        <v>2006</v>
      </c>
      <c r="CI112" s="1"/>
    </row>
    <row r="113" spans="1:87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">
        <v>2010</v>
      </c>
      <c r="CB113" t="s">
        <v>110</v>
      </c>
      <c r="CC113" t="s">
        <v>111</v>
      </c>
      <c r="CD113">
        <v>180000</v>
      </c>
      <c r="CE113" t="str">
        <f>IF(data[[#This Row],[YearBuilt]]&gt;=1946,"New","Old")</f>
        <v>New</v>
      </c>
      <c r="CF113" s="7" t="str">
        <f>IF(data[[#This Row],[YearRemodAdd]]=data[[#This Row],[YearBuilt]], "-","Remodeled")</f>
        <v>-</v>
      </c>
      <c r="CG113" t="str">
        <f>IF(data[[#This Row],[YrSold]]&gt;=2008,"Post 2008","Pre 2008")</f>
        <v>Post 2008</v>
      </c>
      <c r="CH113">
        <f>data[[#This Row],[YrSold]]</f>
        <v>2010</v>
      </c>
      <c r="CI113" s="1"/>
    </row>
    <row r="114" spans="1:87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4">
        <v>2007</v>
      </c>
      <c r="CB114" t="s">
        <v>158</v>
      </c>
      <c r="CC114" t="s">
        <v>159</v>
      </c>
      <c r="CD114">
        <v>383970</v>
      </c>
      <c r="CE114" t="str">
        <f>IF(data[[#This Row],[YearBuilt]]&gt;=1946,"New","Old")</f>
        <v>New</v>
      </c>
      <c r="CF114" s="7" t="str">
        <f>IF(data[[#This Row],[YearRemodAdd]]=data[[#This Row],[YearBuilt]], "-","Remodeled")</f>
        <v>-</v>
      </c>
      <c r="CG114" t="str">
        <f>IF(data[[#This Row],[YrSold]]&gt;=2008,"Post 2008","Pre 2008")</f>
        <v>Pre 2008</v>
      </c>
      <c r="CH114">
        <f>data[[#This Row],[YrSold]]</f>
        <v>2007</v>
      </c>
      <c r="CI114" s="1"/>
    </row>
    <row r="115" spans="1:87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5">
        <v>2007</v>
      </c>
      <c r="CB115" t="s">
        <v>173</v>
      </c>
      <c r="CC115" t="s">
        <v>128</v>
      </c>
      <c r="CD115">
        <v>217000</v>
      </c>
      <c r="CE115" t="str">
        <f>IF(data[[#This Row],[YearBuilt]]&gt;=1946,"New","Old")</f>
        <v>New</v>
      </c>
      <c r="CF115" s="7" t="str">
        <f>IF(data[[#This Row],[YearRemodAdd]]=data[[#This Row],[YearBuilt]], "-","Remodeled")</f>
        <v>-</v>
      </c>
      <c r="CG115" t="str">
        <f>IF(data[[#This Row],[YrSold]]&gt;=2008,"Post 2008","Pre 2008")</f>
        <v>Pre 2008</v>
      </c>
      <c r="CH115">
        <f>data[[#This Row],[YrSold]]</f>
        <v>2007</v>
      </c>
      <c r="CI115" s="1"/>
    </row>
    <row r="116" spans="1:87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6">
        <v>2007</v>
      </c>
      <c r="CB116" t="s">
        <v>110</v>
      </c>
      <c r="CC116" t="s">
        <v>111</v>
      </c>
      <c r="CD116">
        <v>259500</v>
      </c>
      <c r="CE116" t="str">
        <f>IF(data[[#This Row],[YearBuilt]]&gt;=1946,"New","Old")</f>
        <v>Old</v>
      </c>
      <c r="CF116" s="7" t="str">
        <f>IF(data[[#This Row],[YearRemodAdd]]=data[[#This Row],[YearBuilt]], "-","Remodeled")</f>
        <v>Remodeled</v>
      </c>
      <c r="CG116" t="str">
        <f>IF(data[[#This Row],[YrSold]]&gt;=2008,"Post 2008","Pre 2008")</f>
        <v>Pre 2008</v>
      </c>
      <c r="CH116">
        <f>data[[#This Row],[YrSold]]</f>
        <v>2007</v>
      </c>
      <c r="CI116" s="1"/>
    </row>
    <row r="117" spans="1:87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7">
        <v>2007</v>
      </c>
      <c r="CB117" t="s">
        <v>110</v>
      </c>
      <c r="CC117" t="s">
        <v>111</v>
      </c>
      <c r="CD117">
        <v>176000</v>
      </c>
      <c r="CE117" t="str">
        <f>IF(data[[#This Row],[YearBuilt]]&gt;=1946,"New","Old")</f>
        <v>New</v>
      </c>
      <c r="CF117" s="7" t="str">
        <f>IF(data[[#This Row],[YearRemodAdd]]=data[[#This Row],[YearBuilt]], "-","Remodeled")</f>
        <v>-</v>
      </c>
      <c r="CG117" t="str">
        <f>IF(data[[#This Row],[YrSold]]&gt;=2008,"Post 2008","Pre 2008")</f>
        <v>Pre 2008</v>
      </c>
      <c r="CH117">
        <f>data[[#This Row],[YrSold]]</f>
        <v>2007</v>
      </c>
      <c r="CI117" s="1"/>
    </row>
    <row r="118" spans="1:87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8">
        <v>2009</v>
      </c>
      <c r="CB118" t="s">
        <v>110</v>
      </c>
      <c r="CC118" t="s">
        <v>111</v>
      </c>
      <c r="CD118">
        <v>139000</v>
      </c>
      <c r="CE118" t="str">
        <f>IF(data[[#This Row],[YearBuilt]]&gt;=1946,"New","Old")</f>
        <v>New</v>
      </c>
      <c r="CF118" s="7" t="str">
        <f>IF(data[[#This Row],[YearRemodAdd]]=data[[#This Row],[YearBuilt]], "-","Remodeled")</f>
        <v>-</v>
      </c>
      <c r="CG118" t="str">
        <f>IF(data[[#This Row],[YrSold]]&gt;=2008,"Post 2008","Pre 2008")</f>
        <v>Post 2008</v>
      </c>
      <c r="CH118">
        <f>data[[#This Row],[YrSold]]</f>
        <v>2009</v>
      </c>
      <c r="CI118" s="1"/>
    </row>
    <row r="119" spans="1:87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9">
        <v>2007</v>
      </c>
      <c r="CB119" t="s">
        <v>158</v>
      </c>
      <c r="CC119" t="s">
        <v>159</v>
      </c>
      <c r="CD119">
        <v>155000</v>
      </c>
      <c r="CE119" t="str">
        <f>IF(data[[#This Row],[YearBuilt]]&gt;=1946,"New","Old")</f>
        <v>New</v>
      </c>
      <c r="CF119" s="7" t="str">
        <f>IF(data[[#This Row],[YearRemodAdd]]=data[[#This Row],[YearBuilt]], "-","Remodeled")</f>
        <v>Remodeled</v>
      </c>
      <c r="CG119" t="str">
        <f>IF(data[[#This Row],[YrSold]]&gt;=2008,"Post 2008","Pre 2008")</f>
        <v>Pre 2008</v>
      </c>
      <c r="CH119">
        <f>data[[#This Row],[YrSold]]</f>
        <v>2007</v>
      </c>
      <c r="CI119" s="1"/>
    </row>
    <row r="120" spans="1:87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0">
        <v>2010</v>
      </c>
      <c r="CB120" t="s">
        <v>110</v>
      </c>
      <c r="CC120" t="s">
        <v>111</v>
      </c>
      <c r="CD120">
        <v>320000</v>
      </c>
      <c r="CE120" t="str">
        <f>IF(data[[#This Row],[YearBuilt]]&gt;=1946,"New","Old")</f>
        <v>New</v>
      </c>
      <c r="CF120" s="7" t="str">
        <f>IF(data[[#This Row],[YearRemodAdd]]=data[[#This Row],[YearBuilt]], "-","Remodeled")</f>
        <v>-</v>
      </c>
      <c r="CG120" t="str">
        <f>IF(data[[#This Row],[YrSold]]&gt;=2008,"Post 2008","Pre 2008")</f>
        <v>Post 2008</v>
      </c>
      <c r="CH120">
        <f>data[[#This Row],[YrSold]]</f>
        <v>2010</v>
      </c>
      <c r="CI120" s="1"/>
    </row>
    <row r="121" spans="1:87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1">
        <v>2006</v>
      </c>
      <c r="CB121" t="s">
        <v>158</v>
      </c>
      <c r="CC121" t="s">
        <v>159</v>
      </c>
      <c r="CD121">
        <v>163990</v>
      </c>
      <c r="CE121" t="str">
        <f>IF(data[[#This Row],[YearBuilt]]&gt;=1946,"New","Old")</f>
        <v>New</v>
      </c>
      <c r="CF121" s="7" t="str">
        <f>IF(data[[#This Row],[YearRemodAdd]]=data[[#This Row],[YearBuilt]], "-","Remodeled")</f>
        <v>Remodeled</v>
      </c>
      <c r="CG121" t="str">
        <f>IF(data[[#This Row],[YrSold]]&gt;=2008,"Post 2008","Pre 2008")</f>
        <v>Pre 2008</v>
      </c>
      <c r="CH121">
        <f>data[[#This Row],[YrSold]]</f>
        <v>2006</v>
      </c>
      <c r="CI121" s="1"/>
    </row>
    <row r="122" spans="1:87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2">
        <v>2006</v>
      </c>
      <c r="CB122" t="s">
        <v>110</v>
      </c>
      <c r="CC122" t="s">
        <v>111</v>
      </c>
      <c r="CD122">
        <v>180000</v>
      </c>
      <c r="CE122" t="str">
        <f>IF(data[[#This Row],[YearBuilt]]&gt;=1946,"New","Old")</f>
        <v>New</v>
      </c>
      <c r="CF122" s="7" t="str">
        <f>IF(data[[#This Row],[YearRemodAdd]]=data[[#This Row],[YearBuilt]], "-","Remodeled")</f>
        <v>-</v>
      </c>
      <c r="CG122" t="str">
        <f>IF(data[[#This Row],[YrSold]]&gt;=2008,"Post 2008","Pre 2008")</f>
        <v>Pre 2008</v>
      </c>
      <c r="CH122">
        <f>data[[#This Row],[YrSold]]</f>
        <v>2006</v>
      </c>
      <c r="CI122" s="1"/>
    </row>
    <row r="123" spans="1:87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3">
        <v>2007</v>
      </c>
      <c r="CB123" t="s">
        <v>110</v>
      </c>
      <c r="CC123" t="s">
        <v>111</v>
      </c>
      <c r="CD123">
        <v>100000</v>
      </c>
      <c r="CE123" t="str">
        <f>IF(data[[#This Row],[YearBuilt]]&gt;=1946,"New","Old")</f>
        <v>Old</v>
      </c>
      <c r="CF123" s="7" t="str">
        <f>IF(data[[#This Row],[YearRemodAdd]]=data[[#This Row],[YearBuilt]], "-","Remodeled")</f>
        <v>Remodeled</v>
      </c>
      <c r="CG123" t="str">
        <f>IF(data[[#This Row],[YrSold]]&gt;=2008,"Post 2008","Pre 2008")</f>
        <v>Pre 2008</v>
      </c>
      <c r="CH123">
        <f>data[[#This Row],[YrSold]]</f>
        <v>2007</v>
      </c>
      <c r="CI123" s="1"/>
    </row>
    <row r="124" spans="1:87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4">
        <v>2008</v>
      </c>
      <c r="CB124" t="s">
        <v>110</v>
      </c>
      <c r="CC124" t="s">
        <v>111</v>
      </c>
      <c r="CD124">
        <v>136000</v>
      </c>
      <c r="CE124" t="str">
        <f>IF(data[[#This Row],[YearBuilt]]&gt;=1946,"New","Old")</f>
        <v>New</v>
      </c>
      <c r="CF124" s="7" t="str">
        <f>IF(data[[#This Row],[YearRemodAdd]]=data[[#This Row],[YearBuilt]], "-","Remodeled")</f>
        <v>-</v>
      </c>
      <c r="CG124" t="str">
        <f>IF(data[[#This Row],[YrSold]]&gt;=2008,"Post 2008","Pre 2008")</f>
        <v>Post 2008</v>
      </c>
      <c r="CH124">
        <f>data[[#This Row],[YrSold]]</f>
        <v>2008</v>
      </c>
      <c r="CI124" s="1"/>
    </row>
    <row r="125" spans="1:87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5">
        <v>2008</v>
      </c>
      <c r="CB125" t="s">
        <v>110</v>
      </c>
      <c r="CC125" t="s">
        <v>111</v>
      </c>
      <c r="CD125">
        <v>153900</v>
      </c>
      <c r="CE125" t="str">
        <f>IF(data[[#This Row],[YearBuilt]]&gt;=1946,"New","Old")</f>
        <v>New</v>
      </c>
      <c r="CF125" s="7" t="str">
        <f>IF(data[[#This Row],[YearRemodAdd]]=data[[#This Row],[YearBuilt]], "-","Remodeled")</f>
        <v>-</v>
      </c>
      <c r="CG125" t="str">
        <f>IF(data[[#This Row],[YrSold]]&gt;=2008,"Post 2008","Pre 2008")</f>
        <v>Post 2008</v>
      </c>
      <c r="CH125">
        <f>data[[#This Row],[YrSold]]</f>
        <v>2008</v>
      </c>
      <c r="CI125" s="1"/>
    </row>
    <row r="126" spans="1:87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6">
        <v>2009</v>
      </c>
      <c r="CB126" t="s">
        <v>110</v>
      </c>
      <c r="CC126" t="s">
        <v>111</v>
      </c>
      <c r="CD126">
        <v>181000</v>
      </c>
      <c r="CE126" t="str">
        <f>IF(data[[#This Row],[YearBuilt]]&gt;=1946,"New","Old")</f>
        <v>New</v>
      </c>
      <c r="CF126" s="7" t="str">
        <f>IF(data[[#This Row],[YearRemodAdd]]=data[[#This Row],[YearBuilt]], "-","Remodeled")</f>
        <v>Remodeled</v>
      </c>
      <c r="CG126" t="str">
        <f>IF(data[[#This Row],[YrSold]]&gt;=2008,"Post 2008","Pre 2008")</f>
        <v>Post 2008</v>
      </c>
      <c r="CH126">
        <f>data[[#This Row],[YrSold]]</f>
        <v>2009</v>
      </c>
      <c r="CI126" s="1"/>
    </row>
    <row r="127" spans="1:87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7">
        <v>2006</v>
      </c>
      <c r="CB127" t="s">
        <v>110</v>
      </c>
      <c r="CC127" t="s">
        <v>111</v>
      </c>
      <c r="CD127">
        <v>84500</v>
      </c>
      <c r="CE127" t="str">
        <f>IF(data[[#This Row],[YearBuilt]]&gt;=1946,"New","Old")</f>
        <v>Old</v>
      </c>
      <c r="CF127" s="7" t="str">
        <f>IF(data[[#This Row],[YearRemodAdd]]=data[[#This Row],[YearBuilt]], "-","Remodeled")</f>
        <v>Remodeled</v>
      </c>
      <c r="CG127" t="str">
        <f>IF(data[[#This Row],[YrSold]]&gt;=2008,"Post 2008","Pre 2008")</f>
        <v>Pre 2008</v>
      </c>
      <c r="CH127">
        <f>data[[#This Row],[YrSold]]</f>
        <v>2006</v>
      </c>
      <c r="CI127" s="1"/>
    </row>
    <row r="128" spans="1:87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8">
        <v>2007</v>
      </c>
      <c r="CB128" t="s">
        <v>110</v>
      </c>
      <c r="CC128" t="s">
        <v>111</v>
      </c>
      <c r="CD128">
        <v>128000</v>
      </c>
      <c r="CE128" t="str">
        <f>IF(data[[#This Row],[YearBuilt]]&gt;=1946,"New","Old")</f>
        <v>New</v>
      </c>
      <c r="CF128" s="7" t="str">
        <f>IF(data[[#This Row],[YearRemodAdd]]=data[[#This Row],[YearBuilt]], "-","Remodeled")</f>
        <v>-</v>
      </c>
      <c r="CG128" t="str">
        <f>IF(data[[#This Row],[YrSold]]&gt;=2008,"Post 2008","Pre 2008")</f>
        <v>Pre 2008</v>
      </c>
      <c r="CH128">
        <f>data[[#This Row],[YrSold]]</f>
        <v>2007</v>
      </c>
      <c r="CI128" s="1"/>
    </row>
    <row r="129" spans="1:87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9">
        <v>2007</v>
      </c>
      <c r="CB129" t="s">
        <v>110</v>
      </c>
      <c r="CC129" t="s">
        <v>111</v>
      </c>
      <c r="CD129">
        <v>87000</v>
      </c>
      <c r="CE129" t="str">
        <f>IF(data[[#This Row],[YearBuilt]]&gt;=1946,"New","Old")</f>
        <v>Old</v>
      </c>
      <c r="CF129" s="7" t="str">
        <f>IF(data[[#This Row],[YearRemodAdd]]=data[[#This Row],[YearBuilt]], "-","Remodeled")</f>
        <v>Remodeled</v>
      </c>
      <c r="CG129" t="str">
        <f>IF(data[[#This Row],[YrSold]]&gt;=2008,"Post 2008","Pre 2008")</f>
        <v>Pre 2008</v>
      </c>
      <c r="CH129">
        <f>data[[#This Row],[YrSold]]</f>
        <v>2007</v>
      </c>
      <c r="CI129" s="1"/>
    </row>
    <row r="130" spans="1:87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0">
        <v>2006</v>
      </c>
      <c r="CB130" t="s">
        <v>110</v>
      </c>
      <c r="CC130" t="s">
        <v>111</v>
      </c>
      <c r="CD130">
        <v>155000</v>
      </c>
      <c r="CE130" t="str">
        <f>IF(data[[#This Row],[YearBuilt]]&gt;=1946,"New","Old")</f>
        <v>New</v>
      </c>
      <c r="CF130" s="7" t="str">
        <f>IF(data[[#This Row],[YearRemodAdd]]=data[[#This Row],[YearBuilt]], "-","Remodeled")</f>
        <v>-</v>
      </c>
      <c r="CG130" t="str">
        <f>IF(data[[#This Row],[YrSold]]&gt;=2008,"Post 2008","Pre 2008")</f>
        <v>Pre 2008</v>
      </c>
      <c r="CH130">
        <f>data[[#This Row],[YrSold]]</f>
        <v>2006</v>
      </c>
      <c r="CI130" s="1"/>
    </row>
    <row r="131" spans="1:87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1">
        <v>2006</v>
      </c>
      <c r="CB131" t="s">
        <v>110</v>
      </c>
      <c r="CC131" t="s">
        <v>128</v>
      </c>
      <c r="CD131">
        <v>150000</v>
      </c>
      <c r="CE131" t="str">
        <f>IF(data[[#This Row],[YearBuilt]]&gt;=1946,"New","Old")</f>
        <v>New</v>
      </c>
      <c r="CF131" s="7" t="str">
        <f>IF(data[[#This Row],[YearRemodAdd]]=data[[#This Row],[YearBuilt]], "-","Remodeled")</f>
        <v>Remodeled</v>
      </c>
      <c r="CG131" t="str">
        <f>IF(data[[#This Row],[YrSold]]&gt;=2008,"Post 2008","Pre 2008")</f>
        <v>Pre 2008</v>
      </c>
      <c r="CH131">
        <f>data[[#This Row],[YrSold]]</f>
        <v>2006</v>
      </c>
      <c r="CI131" s="1"/>
    </row>
    <row r="132" spans="1:87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2">
        <v>2006</v>
      </c>
      <c r="CB132" t="s">
        <v>110</v>
      </c>
      <c r="CC132" t="s">
        <v>111</v>
      </c>
      <c r="CD132">
        <v>226000</v>
      </c>
      <c r="CE132" t="str">
        <f>IF(data[[#This Row],[YearBuilt]]&gt;=1946,"New","Old")</f>
        <v>New</v>
      </c>
      <c r="CF132" s="7" t="str">
        <f>IF(data[[#This Row],[YearRemodAdd]]=data[[#This Row],[YearBuilt]], "-","Remodeled")</f>
        <v>-</v>
      </c>
      <c r="CG132" t="str">
        <f>IF(data[[#This Row],[YrSold]]&gt;=2008,"Post 2008","Pre 2008")</f>
        <v>Pre 2008</v>
      </c>
      <c r="CH132">
        <f>data[[#This Row],[YrSold]]</f>
        <v>2006</v>
      </c>
      <c r="CI132" s="1"/>
    </row>
    <row r="133" spans="1:87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3">
        <v>2009</v>
      </c>
      <c r="CB133" t="s">
        <v>110</v>
      </c>
      <c r="CC133" t="s">
        <v>111</v>
      </c>
      <c r="CD133">
        <v>244000</v>
      </c>
      <c r="CE133" t="str">
        <f>IF(data[[#This Row],[YearBuilt]]&gt;=1946,"New","Old")</f>
        <v>New</v>
      </c>
      <c r="CF133" s="7" t="str">
        <f>IF(data[[#This Row],[YearRemodAdd]]=data[[#This Row],[YearBuilt]], "-","Remodeled")</f>
        <v>-</v>
      </c>
      <c r="CG133" t="str">
        <f>IF(data[[#This Row],[YrSold]]&gt;=2008,"Post 2008","Pre 2008")</f>
        <v>Post 2008</v>
      </c>
      <c r="CH133">
        <f>data[[#This Row],[YrSold]]</f>
        <v>2009</v>
      </c>
      <c r="CI133" s="1"/>
    </row>
    <row r="134" spans="1:87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4">
        <v>2007</v>
      </c>
      <c r="CB134" t="s">
        <v>110</v>
      </c>
      <c r="CC134" t="s">
        <v>111</v>
      </c>
      <c r="CD134">
        <v>150750</v>
      </c>
      <c r="CE134" t="str">
        <f>IF(data[[#This Row],[YearBuilt]]&gt;=1946,"New","Old")</f>
        <v>New</v>
      </c>
      <c r="CF134" s="7" t="str">
        <f>IF(data[[#This Row],[YearRemodAdd]]=data[[#This Row],[YearBuilt]], "-","Remodeled")</f>
        <v>Remodeled</v>
      </c>
      <c r="CG134" t="str">
        <f>IF(data[[#This Row],[YrSold]]&gt;=2008,"Post 2008","Pre 2008")</f>
        <v>Pre 2008</v>
      </c>
      <c r="CH134">
        <f>data[[#This Row],[YrSold]]</f>
        <v>2007</v>
      </c>
      <c r="CI134" s="1"/>
    </row>
    <row r="135" spans="1:87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5">
        <v>2009</v>
      </c>
      <c r="CB135" t="s">
        <v>110</v>
      </c>
      <c r="CC135" t="s">
        <v>111</v>
      </c>
      <c r="CD135">
        <v>220000</v>
      </c>
      <c r="CE135" t="str">
        <f>IF(data[[#This Row],[YearBuilt]]&gt;=1946,"New","Old")</f>
        <v>New</v>
      </c>
      <c r="CF135" s="7" t="str">
        <f>IF(data[[#This Row],[YearRemodAdd]]=data[[#This Row],[YearBuilt]], "-","Remodeled")</f>
        <v>Remodeled</v>
      </c>
      <c r="CG135" t="str">
        <f>IF(data[[#This Row],[YrSold]]&gt;=2008,"Post 2008","Pre 2008")</f>
        <v>Post 2008</v>
      </c>
      <c r="CH135">
        <f>data[[#This Row],[YrSold]]</f>
        <v>2009</v>
      </c>
      <c r="CI135" s="1"/>
    </row>
    <row r="136" spans="1:87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6">
        <v>2006</v>
      </c>
      <c r="CB136" t="s">
        <v>110</v>
      </c>
      <c r="CC136" t="s">
        <v>111</v>
      </c>
      <c r="CD136">
        <v>180000</v>
      </c>
      <c r="CE136" t="str">
        <f>IF(data[[#This Row],[YearBuilt]]&gt;=1946,"New","Old")</f>
        <v>New</v>
      </c>
      <c r="CF136" s="7" t="str">
        <f>IF(data[[#This Row],[YearRemodAdd]]=data[[#This Row],[YearBuilt]], "-","Remodeled")</f>
        <v>Remodeled</v>
      </c>
      <c r="CG136" t="str">
        <f>IF(data[[#This Row],[YrSold]]&gt;=2008,"Post 2008","Pre 2008")</f>
        <v>Pre 2008</v>
      </c>
      <c r="CH136">
        <f>data[[#This Row],[YrSold]]</f>
        <v>2006</v>
      </c>
      <c r="CI136" s="1"/>
    </row>
    <row r="137" spans="1:87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7">
        <v>2008</v>
      </c>
      <c r="CB137" t="s">
        <v>110</v>
      </c>
      <c r="CC137" t="s">
        <v>111</v>
      </c>
      <c r="CD137">
        <v>174000</v>
      </c>
      <c r="CE137" t="str">
        <f>IF(data[[#This Row],[YearBuilt]]&gt;=1946,"New","Old")</f>
        <v>New</v>
      </c>
      <c r="CF137" s="7" t="str">
        <f>IF(data[[#This Row],[YearRemodAdd]]=data[[#This Row],[YearBuilt]], "-","Remodeled")</f>
        <v>-</v>
      </c>
      <c r="CG137" t="str">
        <f>IF(data[[#This Row],[YrSold]]&gt;=2008,"Post 2008","Pre 2008")</f>
        <v>Post 2008</v>
      </c>
      <c r="CH137">
        <f>data[[#This Row],[YrSold]]</f>
        <v>2008</v>
      </c>
      <c r="CI137" s="1"/>
    </row>
    <row r="138" spans="1:87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8">
        <v>2007</v>
      </c>
      <c r="CB138" t="s">
        <v>110</v>
      </c>
      <c r="CC138" t="s">
        <v>111</v>
      </c>
      <c r="CD138">
        <v>143000</v>
      </c>
      <c r="CE138" t="str">
        <f>IF(data[[#This Row],[YearBuilt]]&gt;=1946,"New","Old")</f>
        <v>New</v>
      </c>
      <c r="CF138" s="7" t="str">
        <f>IF(data[[#This Row],[YearRemodAdd]]=data[[#This Row],[YearBuilt]], "-","Remodeled")</f>
        <v>-</v>
      </c>
      <c r="CG138" t="str">
        <f>IF(data[[#This Row],[YrSold]]&gt;=2008,"Post 2008","Pre 2008")</f>
        <v>Pre 2008</v>
      </c>
      <c r="CH138">
        <f>data[[#This Row],[YrSold]]</f>
        <v>2007</v>
      </c>
      <c r="CI138" s="1"/>
    </row>
    <row r="139" spans="1:87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9">
        <v>2006</v>
      </c>
      <c r="CB139" t="s">
        <v>110</v>
      </c>
      <c r="CC139" t="s">
        <v>219</v>
      </c>
      <c r="CD139">
        <v>171000</v>
      </c>
      <c r="CE139" t="str">
        <f>IF(data[[#This Row],[YearBuilt]]&gt;=1946,"New","Old")</f>
        <v>New</v>
      </c>
      <c r="CF139" s="7" t="str">
        <f>IF(data[[#This Row],[YearRemodAdd]]=data[[#This Row],[YearBuilt]], "-","Remodeled")</f>
        <v>Remodeled</v>
      </c>
      <c r="CG139" t="str">
        <f>IF(data[[#This Row],[YrSold]]&gt;=2008,"Post 2008","Pre 2008")</f>
        <v>Pre 2008</v>
      </c>
      <c r="CH139">
        <f>data[[#This Row],[YrSold]]</f>
        <v>2006</v>
      </c>
      <c r="CI139" s="1"/>
    </row>
    <row r="140" spans="1:87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0">
        <v>2008</v>
      </c>
      <c r="CB140" t="s">
        <v>110</v>
      </c>
      <c r="CC140" t="s">
        <v>111</v>
      </c>
      <c r="CD140">
        <v>230000</v>
      </c>
      <c r="CE140" t="str">
        <f>IF(data[[#This Row],[YearBuilt]]&gt;=1946,"New","Old")</f>
        <v>New</v>
      </c>
      <c r="CF140" s="7" t="str">
        <f>IF(data[[#This Row],[YearRemodAdd]]=data[[#This Row],[YearBuilt]], "-","Remodeled")</f>
        <v>Remodeled</v>
      </c>
      <c r="CG140" t="str">
        <f>IF(data[[#This Row],[YrSold]]&gt;=2008,"Post 2008","Pre 2008")</f>
        <v>Post 2008</v>
      </c>
      <c r="CH140">
        <f>data[[#This Row],[YrSold]]</f>
        <v>2008</v>
      </c>
      <c r="CI140" s="1"/>
    </row>
    <row r="141" spans="1:87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1">
        <v>2009</v>
      </c>
      <c r="CB141" t="s">
        <v>110</v>
      </c>
      <c r="CC141" t="s">
        <v>111</v>
      </c>
      <c r="CD141">
        <v>231500</v>
      </c>
      <c r="CE141" t="str">
        <f>IF(data[[#This Row],[YearBuilt]]&gt;=1946,"New","Old")</f>
        <v>New</v>
      </c>
      <c r="CF141" s="7" t="str">
        <f>IF(data[[#This Row],[YearRemodAdd]]=data[[#This Row],[YearBuilt]], "-","Remodeled")</f>
        <v>-</v>
      </c>
      <c r="CG141" t="str">
        <f>IF(data[[#This Row],[YrSold]]&gt;=2008,"Post 2008","Pre 2008")</f>
        <v>Post 2008</v>
      </c>
      <c r="CH141">
        <f>data[[#This Row],[YrSold]]</f>
        <v>2009</v>
      </c>
      <c r="CI141" s="1"/>
    </row>
    <row r="142" spans="1:87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2">
        <v>2010</v>
      </c>
      <c r="CB142" t="s">
        <v>220</v>
      </c>
      <c r="CC142" t="s">
        <v>111</v>
      </c>
      <c r="CD142">
        <v>115000</v>
      </c>
      <c r="CE142" t="str">
        <f>IF(data[[#This Row],[YearBuilt]]&gt;=1946,"New","Old")</f>
        <v>New</v>
      </c>
      <c r="CF142" s="7" t="str">
        <f>IF(data[[#This Row],[YearRemodAdd]]=data[[#This Row],[YearBuilt]], "-","Remodeled")</f>
        <v>-</v>
      </c>
      <c r="CG142" t="str">
        <f>IF(data[[#This Row],[YrSold]]&gt;=2008,"Post 2008","Pre 2008")</f>
        <v>Post 2008</v>
      </c>
      <c r="CH142">
        <f>data[[#This Row],[YrSold]]</f>
        <v>2010</v>
      </c>
      <c r="CI142" s="1"/>
    </row>
    <row r="143" spans="1:87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3">
        <v>2006</v>
      </c>
      <c r="CB143" t="s">
        <v>110</v>
      </c>
      <c r="CC143" t="s">
        <v>111</v>
      </c>
      <c r="CD143">
        <v>260000</v>
      </c>
      <c r="CE143" t="str">
        <f>IF(data[[#This Row],[YearBuilt]]&gt;=1946,"New","Old")</f>
        <v>New</v>
      </c>
      <c r="CF143" s="7" t="str">
        <f>IF(data[[#This Row],[YearRemodAdd]]=data[[#This Row],[YearBuilt]], "-","Remodeled")</f>
        <v>-</v>
      </c>
      <c r="CG143" t="str">
        <f>IF(data[[#This Row],[YrSold]]&gt;=2008,"Post 2008","Pre 2008")</f>
        <v>Pre 2008</v>
      </c>
      <c r="CH143">
        <f>data[[#This Row],[YrSold]]</f>
        <v>2006</v>
      </c>
      <c r="CI143" s="1"/>
    </row>
    <row r="144" spans="1:87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">
        <v>2010</v>
      </c>
      <c r="CB144" t="s">
        <v>110</v>
      </c>
      <c r="CC144" t="s">
        <v>111</v>
      </c>
      <c r="CD144">
        <v>166000</v>
      </c>
      <c r="CE144" t="str">
        <f>IF(data[[#This Row],[YearBuilt]]&gt;=1946,"New","Old")</f>
        <v>New</v>
      </c>
      <c r="CF144" s="7" t="str">
        <f>IF(data[[#This Row],[YearRemodAdd]]=data[[#This Row],[YearBuilt]], "-","Remodeled")</f>
        <v>-</v>
      </c>
      <c r="CG144" t="str">
        <f>IF(data[[#This Row],[YrSold]]&gt;=2008,"Post 2008","Pre 2008")</f>
        <v>Post 2008</v>
      </c>
      <c r="CH144">
        <f>data[[#This Row],[YrSold]]</f>
        <v>2010</v>
      </c>
      <c r="CI144" s="1"/>
    </row>
    <row r="145" spans="1:87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5">
        <v>2009</v>
      </c>
      <c r="CB145" t="s">
        <v>110</v>
      </c>
      <c r="CC145" t="s">
        <v>111</v>
      </c>
      <c r="CD145">
        <v>204000</v>
      </c>
      <c r="CE145" t="str">
        <f>IF(data[[#This Row],[YearBuilt]]&gt;=1946,"New","Old")</f>
        <v>New</v>
      </c>
      <c r="CF145" s="7" t="str">
        <f>IF(data[[#This Row],[YearRemodAdd]]=data[[#This Row],[YearBuilt]], "-","Remodeled")</f>
        <v>-</v>
      </c>
      <c r="CG145" t="str">
        <f>IF(data[[#This Row],[YrSold]]&gt;=2008,"Post 2008","Pre 2008")</f>
        <v>Post 2008</v>
      </c>
      <c r="CH145">
        <f>data[[#This Row],[YrSold]]</f>
        <v>2009</v>
      </c>
      <c r="CI145" s="1"/>
    </row>
    <row r="146" spans="1:87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6">
        <v>2006</v>
      </c>
      <c r="CB146" t="s">
        <v>220</v>
      </c>
      <c r="CC146" t="s">
        <v>128</v>
      </c>
      <c r="CD146">
        <v>125000</v>
      </c>
      <c r="CE146" t="str">
        <f>IF(data[[#This Row],[YearBuilt]]&gt;=1946,"New","Old")</f>
        <v>New</v>
      </c>
      <c r="CF146" s="7" t="str">
        <f>IF(data[[#This Row],[YearRemodAdd]]=data[[#This Row],[YearBuilt]], "-","Remodeled")</f>
        <v>-</v>
      </c>
      <c r="CG146" t="str">
        <f>IF(data[[#This Row],[YrSold]]&gt;=2008,"Post 2008","Pre 2008")</f>
        <v>Pre 2008</v>
      </c>
      <c r="CH146">
        <f>data[[#This Row],[YrSold]]</f>
        <v>2006</v>
      </c>
      <c r="CI146" s="1"/>
    </row>
    <row r="147" spans="1:87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7">
        <v>2006</v>
      </c>
      <c r="CB147" t="s">
        <v>110</v>
      </c>
      <c r="CC147" t="s">
        <v>111</v>
      </c>
      <c r="CD147">
        <v>130000</v>
      </c>
      <c r="CE147" t="str">
        <f>IF(data[[#This Row],[YearBuilt]]&gt;=1946,"New","Old")</f>
        <v>New</v>
      </c>
      <c r="CF147" s="7" t="str">
        <f>IF(data[[#This Row],[YearRemodAdd]]=data[[#This Row],[YearBuilt]], "-","Remodeled")</f>
        <v>Remodeled</v>
      </c>
      <c r="CG147" t="str">
        <f>IF(data[[#This Row],[YrSold]]&gt;=2008,"Post 2008","Pre 2008")</f>
        <v>Pre 2008</v>
      </c>
      <c r="CH147">
        <f>data[[#This Row],[YrSold]]</f>
        <v>2006</v>
      </c>
      <c r="CI147" s="1"/>
    </row>
    <row r="148" spans="1:87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8">
        <v>2009</v>
      </c>
      <c r="CB148" t="s">
        <v>110</v>
      </c>
      <c r="CC148" t="s">
        <v>111</v>
      </c>
      <c r="CD148">
        <v>105000</v>
      </c>
      <c r="CE148" t="str">
        <f>IF(data[[#This Row],[YearBuilt]]&gt;=1946,"New","Old")</f>
        <v>Old</v>
      </c>
      <c r="CF148" s="7" t="str">
        <f>IF(data[[#This Row],[YearRemodAdd]]=data[[#This Row],[YearBuilt]], "-","Remodeled")</f>
        <v>Remodeled</v>
      </c>
      <c r="CG148" t="str">
        <f>IF(data[[#This Row],[YrSold]]&gt;=2008,"Post 2008","Pre 2008")</f>
        <v>Post 2008</v>
      </c>
      <c r="CH148">
        <f>data[[#This Row],[YrSold]]</f>
        <v>2009</v>
      </c>
      <c r="CI148" s="1"/>
    </row>
    <row r="149" spans="1:87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9">
        <v>2010</v>
      </c>
      <c r="CB149" t="s">
        <v>110</v>
      </c>
      <c r="CC149" t="s">
        <v>111</v>
      </c>
      <c r="CD149">
        <v>222500</v>
      </c>
      <c r="CE149" t="str">
        <f>IF(data[[#This Row],[YearBuilt]]&gt;=1946,"New","Old")</f>
        <v>New</v>
      </c>
      <c r="CF149" s="7" t="str">
        <f>IF(data[[#This Row],[YearRemodAdd]]=data[[#This Row],[YearBuilt]], "-","Remodeled")</f>
        <v>-</v>
      </c>
      <c r="CG149" t="str">
        <f>IF(data[[#This Row],[YrSold]]&gt;=2008,"Post 2008","Pre 2008")</f>
        <v>Post 2008</v>
      </c>
      <c r="CH149">
        <f>data[[#This Row],[YrSold]]</f>
        <v>2010</v>
      </c>
      <c r="CI149" s="1"/>
    </row>
    <row r="150" spans="1:87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0">
        <v>2008</v>
      </c>
      <c r="CB150" t="s">
        <v>110</v>
      </c>
      <c r="CC150" t="s">
        <v>111</v>
      </c>
      <c r="CD150">
        <v>141000</v>
      </c>
      <c r="CE150" t="str">
        <f>IF(data[[#This Row],[YearBuilt]]&gt;=1946,"New","Old")</f>
        <v>New</v>
      </c>
      <c r="CF150" s="7" t="str">
        <f>IF(data[[#This Row],[YearRemodAdd]]=data[[#This Row],[YearBuilt]], "-","Remodeled")</f>
        <v>Remodeled</v>
      </c>
      <c r="CG150" t="str">
        <f>IF(data[[#This Row],[YrSold]]&gt;=2008,"Post 2008","Pre 2008")</f>
        <v>Post 2008</v>
      </c>
      <c r="CH150">
        <f>data[[#This Row],[YrSold]]</f>
        <v>2008</v>
      </c>
      <c r="CI150" s="1"/>
    </row>
    <row r="151" spans="1:87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1">
        <v>2006</v>
      </c>
      <c r="CB151" t="s">
        <v>110</v>
      </c>
      <c r="CC151" t="s">
        <v>111</v>
      </c>
      <c r="CD151">
        <v>115000</v>
      </c>
      <c r="CE151" t="str">
        <f>IF(data[[#This Row],[YearBuilt]]&gt;=1946,"New","Old")</f>
        <v>Old</v>
      </c>
      <c r="CF151" s="7" t="str">
        <f>IF(data[[#This Row],[YearRemodAdd]]=data[[#This Row],[YearBuilt]], "-","Remodeled")</f>
        <v>Remodeled</v>
      </c>
      <c r="CG151" t="str">
        <f>IF(data[[#This Row],[YrSold]]&gt;=2008,"Post 2008","Pre 2008")</f>
        <v>Pre 2008</v>
      </c>
      <c r="CH151">
        <f>data[[#This Row],[YrSold]]</f>
        <v>2006</v>
      </c>
      <c r="CI151" s="1"/>
    </row>
    <row r="152" spans="1:87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52">
        <v>2007</v>
      </c>
      <c r="CB152" t="s">
        <v>110</v>
      </c>
      <c r="CC152" t="s">
        <v>111</v>
      </c>
      <c r="CD152">
        <v>122000</v>
      </c>
      <c r="CE152" t="str">
        <f>IF(data[[#This Row],[YearBuilt]]&gt;=1946,"New","Old")</f>
        <v>New</v>
      </c>
      <c r="CF152" s="7" t="str">
        <f>IF(data[[#This Row],[YearRemodAdd]]=data[[#This Row],[YearBuilt]], "-","Remodeled")</f>
        <v>-</v>
      </c>
      <c r="CG152" t="str">
        <f>IF(data[[#This Row],[YrSold]]&gt;=2008,"Post 2008","Pre 2008")</f>
        <v>Pre 2008</v>
      </c>
      <c r="CH152">
        <f>data[[#This Row],[YrSold]]</f>
        <v>2007</v>
      </c>
      <c r="CI152" s="1"/>
    </row>
    <row r="153" spans="1:87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53">
        <v>2008</v>
      </c>
      <c r="CB153" t="s">
        <v>158</v>
      </c>
      <c r="CC153" t="s">
        <v>159</v>
      </c>
      <c r="CD153">
        <v>372402</v>
      </c>
      <c r="CE153" t="str">
        <f>IF(data[[#This Row],[YearBuilt]]&gt;=1946,"New","Old")</f>
        <v>New</v>
      </c>
      <c r="CF153" s="7" t="str">
        <f>IF(data[[#This Row],[YearRemodAdd]]=data[[#This Row],[YearBuilt]], "-","Remodeled")</f>
        <v>Remodeled</v>
      </c>
      <c r="CG153" t="str">
        <f>IF(data[[#This Row],[YrSold]]&gt;=2008,"Post 2008","Pre 2008")</f>
        <v>Post 2008</v>
      </c>
      <c r="CH153">
        <f>data[[#This Row],[YrSold]]</f>
        <v>2008</v>
      </c>
      <c r="CI153" s="1"/>
    </row>
    <row r="154" spans="1:87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4">
        <v>2006</v>
      </c>
      <c r="CB154" t="s">
        <v>110</v>
      </c>
      <c r="CC154" t="s">
        <v>111</v>
      </c>
      <c r="CD154">
        <v>190000</v>
      </c>
      <c r="CE154" t="str">
        <f>IF(data[[#This Row],[YearBuilt]]&gt;=1946,"New","Old")</f>
        <v>New</v>
      </c>
      <c r="CF154" s="7" t="str">
        <f>IF(data[[#This Row],[YearRemodAdd]]=data[[#This Row],[YearBuilt]], "-","Remodeled")</f>
        <v>-</v>
      </c>
      <c r="CG154" t="str">
        <f>IF(data[[#This Row],[YrSold]]&gt;=2008,"Post 2008","Pre 2008")</f>
        <v>Pre 2008</v>
      </c>
      <c r="CH154">
        <f>data[[#This Row],[YrSold]]</f>
        <v>2006</v>
      </c>
      <c r="CI154" s="1"/>
    </row>
    <row r="155" spans="1:87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55">
        <v>2008</v>
      </c>
      <c r="CB155" t="s">
        <v>110</v>
      </c>
      <c r="CC155" t="s">
        <v>111</v>
      </c>
      <c r="CD155">
        <v>235000</v>
      </c>
      <c r="CE155" t="str">
        <f>IF(data[[#This Row],[YearBuilt]]&gt;=1946,"New","Old")</f>
        <v>New</v>
      </c>
      <c r="CF155" s="7" t="str">
        <f>IF(data[[#This Row],[YearRemodAdd]]=data[[#This Row],[YearBuilt]], "-","Remodeled")</f>
        <v>Remodeled</v>
      </c>
      <c r="CG155" t="str">
        <f>IF(data[[#This Row],[YrSold]]&gt;=2008,"Post 2008","Pre 2008")</f>
        <v>Post 2008</v>
      </c>
      <c r="CH155">
        <f>data[[#This Row],[YrSold]]</f>
        <v>2008</v>
      </c>
      <c r="CI155" s="1"/>
    </row>
    <row r="156" spans="1:87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56">
        <v>2006</v>
      </c>
      <c r="CB156" t="s">
        <v>110</v>
      </c>
      <c r="CC156" t="s">
        <v>219</v>
      </c>
      <c r="CD156">
        <v>125000</v>
      </c>
      <c r="CE156" t="str">
        <f>IF(data[[#This Row],[YearBuilt]]&gt;=1946,"New","Old")</f>
        <v>Old</v>
      </c>
      <c r="CF156" s="7" t="str">
        <f>IF(data[[#This Row],[YearRemodAdd]]=data[[#This Row],[YearBuilt]], "-","Remodeled")</f>
        <v>Remodeled</v>
      </c>
      <c r="CG156" t="str">
        <f>IF(data[[#This Row],[YrSold]]&gt;=2008,"Post 2008","Pre 2008")</f>
        <v>Pre 2008</v>
      </c>
      <c r="CH156">
        <f>data[[#This Row],[YrSold]]</f>
        <v>2006</v>
      </c>
      <c r="CI156" s="1"/>
    </row>
    <row r="157" spans="1:87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7">
        <v>2008</v>
      </c>
      <c r="CB157" t="s">
        <v>110</v>
      </c>
      <c r="CC157" t="s">
        <v>111</v>
      </c>
      <c r="CD157">
        <v>79000</v>
      </c>
      <c r="CE157" t="str">
        <f>IF(data[[#This Row],[YearBuilt]]&gt;=1946,"New","Old")</f>
        <v>Old</v>
      </c>
      <c r="CF157" s="7" t="str">
        <f>IF(data[[#This Row],[YearRemodAdd]]=data[[#This Row],[YearBuilt]], "-","Remodeled")</f>
        <v>Remodeled</v>
      </c>
      <c r="CG157" t="str">
        <f>IF(data[[#This Row],[YrSold]]&gt;=2008,"Post 2008","Pre 2008")</f>
        <v>Post 2008</v>
      </c>
      <c r="CH157">
        <f>data[[#This Row],[YrSold]]</f>
        <v>2008</v>
      </c>
      <c r="CI157" s="1"/>
    </row>
    <row r="158" spans="1:87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8">
        <v>2006</v>
      </c>
      <c r="CB158" t="s">
        <v>110</v>
      </c>
      <c r="CC158" t="s">
        <v>111</v>
      </c>
      <c r="CD158">
        <v>109500</v>
      </c>
      <c r="CE158" t="str">
        <f>IF(data[[#This Row],[YearBuilt]]&gt;=1946,"New","Old")</f>
        <v>New</v>
      </c>
      <c r="CF158" s="7" t="str">
        <f>IF(data[[#This Row],[YearRemodAdd]]=data[[#This Row],[YearBuilt]], "-","Remodeled")</f>
        <v>-</v>
      </c>
      <c r="CG158" t="str">
        <f>IF(data[[#This Row],[YrSold]]&gt;=2008,"Post 2008","Pre 2008")</f>
        <v>Pre 2008</v>
      </c>
      <c r="CH158">
        <f>data[[#This Row],[YrSold]]</f>
        <v>2006</v>
      </c>
      <c r="CI158" s="1"/>
    </row>
    <row r="159" spans="1:87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59">
        <v>2010</v>
      </c>
      <c r="CB159" t="s">
        <v>158</v>
      </c>
      <c r="CC159" t="s">
        <v>159</v>
      </c>
      <c r="CD159">
        <v>269500</v>
      </c>
      <c r="CE159" t="str">
        <f>IF(data[[#This Row],[YearBuilt]]&gt;=1946,"New","Old")</f>
        <v>New</v>
      </c>
      <c r="CF159" s="7" t="str">
        <f>IF(data[[#This Row],[YearRemodAdd]]=data[[#This Row],[YearBuilt]], "-","Remodeled")</f>
        <v>Remodeled</v>
      </c>
      <c r="CG159" t="str">
        <f>IF(data[[#This Row],[YrSold]]&gt;=2008,"Post 2008","Pre 2008")</f>
        <v>Post 2008</v>
      </c>
      <c r="CH159">
        <f>data[[#This Row],[YrSold]]</f>
        <v>2010</v>
      </c>
      <c r="CI159" s="1"/>
    </row>
    <row r="160" spans="1:87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60">
        <v>2010</v>
      </c>
      <c r="CB160" t="s">
        <v>110</v>
      </c>
      <c r="CC160" t="s">
        <v>111</v>
      </c>
      <c r="CD160">
        <v>254900</v>
      </c>
      <c r="CE160" t="str">
        <f>IF(data[[#This Row],[YearBuilt]]&gt;=1946,"New","Old")</f>
        <v>New</v>
      </c>
      <c r="CF160" s="7" t="str">
        <f>IF(data[[#This Row],[YearRemodAdd]]=data[[#This Row],[YearBuilt]], "-","Remodeled")</f>
        <v>Remodeled</v>
      </c>
      <c r="CG160" t="str">
        <f>IF(data[[#This Row],[YrSold]]&gt;=2008,"Post 2008","Pre 2008")</f>
        <v>Post 2008</v>
      </c>
      <c r="CH160">
        <f>data[[#This Row],[YrSold]]</f>
        <v>2010</v>
      </c>
      <c r="CI160" s="1"/>
    </row>
    <row r="161" spans="1:87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61">
        <v>2006</v>
      </c>
      <c r="CB161" t="s">
        <v>158</v>
      </c>
      <c r="CC161" t="s">
        <v>159</v>
      </c>
      <c r="CD161">
        <v>320000</v>
      </c>
      <c r="CE161" t="str">
        <f>IF(data[[#This Row],[YearBuilt]]&gt;=1946,"New","Old")</f>
        <v>New</v>
      </c>
      <c r="CF161" s="7" t="str">
        <f>IF(data[[#This Row],[YearRemodAdd]]=data[[#This Row],[YearBuilt]], "-","Remodeled")</f>
        <v>Remodeled</v>
      </c>
      <c r="CG161" t="str">
        <f>IF(data[[#This Row],[YrSold]]&gt;=2008,"Post 2008","Pre 2008")</f>
        <v>Pre 2008</v>
      </c>
      <c r="CH161">
        <f>data[[#This Row],[YrSold]]</f>
        <v>2006</v>
      </c>
      <c r="CI161" s="1"/>
    </row>
    <row r="162" spans="1:87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62">
        <v>2008</v>
      </c>
      <c r="CB162" t="s">
        <v>110</v>
      </c>
      <c r="CC162" t="s">
        <v>111</v>
      </c>
      <c r="CD162">
        <v>162500</v>
      </c>
      <c r="CE162" t="str">
        <f>IF(data[[#This Row],[YearBuilt]]&gt;=1946,"New","Old")</f>
        <v>New</v>
      </c>
      <c r="CF162" s="7" t="str">
        <f>IF(data[[#This Row],[YearRemodAdd]]=data[[#This Row],[YearBuilt]], "-","Remodeled")</f>
        <v>-</v>
      </c>
      <c r="CG162" t="str">
        <f>IF(data[[#This Row],[YrSold]]&gt;=2008,"Post 2008","Pre 2008")</f>
        <v>Post 2008</v>
      </c>
      <c r="CH162">
        <f>data[[#This Row],[YrSold]]</f>
        <v>2008</v>
      </c>
      <c r="CI162" s="1"/>
    </row>
    <row r="163" spans="1:87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63">
        <v>2008</v>
      </c>
      <c r="CB163" t="s">
        <v>110</v>
      </c>
      <c r="CC163" t="s">
        <v>111</v>
      </c>
      <c r="CD163">
        <v>412500</v>
      </c>
      <c r="CE163" t="str">
        <f>IF(data[[#This Row],[YearBuilt]]&gt;=1946,"New","Old")</f>
        <v>New</v>
      </c>
      <c r="CF163" s="7" t="str">
        <f>IF(data[[#This Row],[YearRemodAdd]]=data[[#This Row],[YearBuilt]], "-","Remodeled")</f>
        <v>Remodeled</v>
      </c>
      <c r="CG163" t="str">
        <f>IF(data[[#This Row],[YrSold]]&gt;=2008,"Post 2008","Pre 2008")</f>
        <v>Post 2008</v>
      </c>
      <c r="CH163">
        <f>data[[#This Row],[YrSold]]</f>
        <v>2008</v>
      </c>
      <c r="CI163" s="1"/>
    </row>
    <row r="164" spans="1:87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64">
        <v>2010</v>
      </c>
      <c r="CB164" t="s">
        <v>158</v>
      </c>
      <c r="CC164" t="s">
        <v>159</v>
      </c>
      <c r="CD164">
        <v>220000</v>
      </c>
      <c r="CE164" t="str">
        <f>IF(data[[#This Row],[YearBuilt]]&gt;=1946,"New","Old")</f>
        <v>New</v>
      </c>
      <c r="CF164" s="7" t="str">
        <f>IF(data[[#This Row],[YearRemodAdd]]=data[[#This Row],[YearBuilt]], "-","Remodeled")</f>
        <v>-</v>
      </c>
      <c r="CG164" t="str">
        <f>IF(data[[#This Row],[YrSold]]&gt;=2008,"Post 2008","Pre 2008")</f>
        <v>Post 2008</v>
      </c>
      <c r="CH164">
        <f>data[[#This Row],[YrSold]]</f>
        <v>2010</v>
      </c>
      <c r="CI164" s="1"/>
    </row>
    <row r="165" spans="1:87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65">
        <v>2007</v>
      </c>
      <c r="CB165" t="s">
        <v>110</v>
      </c>
      <c r="CC165" t="s">
        <v>111</v>
      </c>
      <c r="CD165">
        <v>103200</v>
      </c>
      <c r="CE165" t="str">
        <f>IF(data[[#This Row],[YearBuilt]]&gt;=1946,"New","Old")</f>
        <v>New</v>
      </c>
      <c r="CF165" s="7" t="str">
        <f>IF(data[[#This Row],[YearRemodAdd]]=data[[#This Row],[YearBuilt]], "-","Remodeled")</f>
        <v>-</v>
      </c>
      <c r="CG165" t="str">
        <f>IF(data[[#This Row],[YrSold]]&gt;=2008,"Post 2008","Pre 2008")</f>
        <v>Pre 2008</v>
      </c>
      <c r="CH165">
        <f>data[[#This Row],[YrSold]]</f>
        <v>2007</v>
      </c>
      <c r="CI165" s="1"/>
    </row>
    <row r="166" spans="1:87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66">
        <v>2007</v>
      </c>
      <c r="CB166" t="s">
        <v>110</v>
      </c>
      <c r="CC166" t="s">
        <v>111</v>
      </c>
      <c r="CD166">
        <v>152000</v>
      </c>
      <c r="CE166" t="str">
        <f>IF(data[[#This Row],[YearBuilt]]&gt;=1946,"New","Old")</f>
        <v>Old</v>
      </c>
      <c r="CF166" s="7" t="str">
        <f>IF(data[[#This Row],[YearRemodAdd]]=data[[#This Row],[YearBuilt]], "-","Remodeled")</f>
        <v>Remodeled</v>
      </c>
      <c r="CG166" t="str">
        <f>IF(data[[#This Row],[YrSold]]&gt;=2008,"Post 2008","Pre 2008")</f>
        <v>Pre 2008</v>
      </c>
      <c r="CH166">
        <f>data[[#This Row],[YrSold]]</f>
        <v>2007</v>
      </c>
      <c r="CI166" s="1"/>
    </row>
    <row r="167" spans="1:87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67">
        <v>2008</v>
      </c>
      <c r="CB167" t="s">
        <v>110</v>
      </c>
      <c r="CC167" t="s">
        <v>111</v>
      </c>
      <c r="CD167">
        <v>127500</v>
      </c>
      <c r="CE167" t="str">
        <f>IF(data[[#This Row],[YearBuilt]]&gt;=1946,"New","Old")</f>
        <v>Old</v>
      </c>
      <c r="CF167" s="7" t="str">
        <f>IF(data[[#This Row],[YearRemodAdd]]=data[[#This Row],[YearBuilt]], "-","Remodeled")</f>
        <v>Remodeled</v>
      </c>
      <c r="CG167" t="str">
        <f>IF(data[[#This Row],[YrSold]]&gt;=2008,"Post 2008","Pre 2008")</f>
        <v>Post 2008</v>
      </c>
      <c r="CH167">
        <f>data[[#This Row],[YrSold]]</f>
        <v>2008</v>
      </c>
      <c r="CI167" s="1"/>
    </row>
    <row r="168" spans="1:87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68">
        <v>2009</v>
      </c>
      <c r="CB168" t="s">
        <v>173</v>
      </c>
      <c r="CC168" t="s">
        <v>111</v>
      </c>
      <c r="CD168">
        <v>190000</v>
      </c>
      <c r="CE168" t="str">
        <f>IF(data[[#This Row],[YearBuilt]]&gt;=1946,"New","Old")</f>
        <v>New</v>
      </c>
      <c r="CF168" s="7" t="str">
        <f>IF(data[[#This Row],[YearRemodAdd]]=data[[#This Row],[YearBuilt]], "-","Remodeled")</f>
        <v>Remodeled</v>
      </c>
      <c r="CG168" t="str">
        <f>IF(data[[#This Row],[YrSold]]&gt;=2008,"Post 2008","Pre 2008")</f>
        <v>Post 2008</v>
      </c>
      <c r="CH168">
        <f>data[[#This Row],[YrSold]]</f>
        <v>2009</v>
      </c>
      <c r="CI168" s="1"/>
    </row>
    <row r="169" spans="1:87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69">
        <v>2007</v>
      </c>
      <c r="CB169" t="s">
        <v>158</v>
      </c>
      <c r="CC169" t="s">
        <v>159</v>
      </c>
      <c r="CD169">
        <v>325624</v>
      </c>
      <c r="CE169" t="str">
        <f>IF(data[[#This Row],[YearBuilt]]&gt;=1946,"New","Old")</f>
        <v>New</v>
      </c>
      <c r="CF169" s="7" t="str">
        <f>IF(data[[#This Row],[YearRemodAdd]]=data[[#This Row],[YearBuilt]], "-","Remodeled")</f>
        <v>-</v>
      </c>
      <c r="CG169" t="str">
        <f>IF(data[[#This Row],[YrSold]]&gt;=2008,"Post 2008","Pre 2008")</f>
        <v>Pre 2008</v>
      </c>
      <c r="CH169">
        <f>data[[#This Row],[YrSold]]</f>
        <v>2007</v>
      </c>
      <c r="CI169" s="1"/>
    </row>
    <row r="170" spans="1:87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0">
        <v>2007</v>
      </c>
      <c r="CB170" t="s">
        <v>110</v>
      </c>
      <c r="CC170" t="s">
        <v>111</v>
      </c>
      <c r="CD170">
        <v>183500</v>
      </c>
      <c r="CE170" t="str">
        <f>IF(data[[#This Row],[YearBuilt]]&gt;=1946,"New","Old")</f>
        <v>New</v>
      </c>
      <c r="CF170" s="7" t="str">
        <f>IF(data[[#This Row],[YearRemodAdd]]=data[[#This Row],[YearBuilt]], "-","Remodeled")</f>
        <v>-</v>
      </c>
      <c r="CG170" t="str">
        <f>IF(data[[#This Row],[YrSold]]&gt;=2008,"Post 2008","Pre 2008")</f>
        <v>Pre 2008</v>
      </c>
      <c r="CH170">
        <f>data[[#This Row],[YrSold]]</f>
        <v>2007</v>
      </c>
      <c r="CI170" s="1"/>
    </row>
    <row r="171" spans="1:87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71">
        <v>2006</v>
      </c>
      <c r="CB171" t="s">
        <v>110</v>
      </c>
      <c r="CC171" t="s">
        <v>111</v>
      </c>
      <c r="CD171">
        <v>228000</v>
      </c>
      <c r="CE171" t="str">
        <f>IF(data[[#This Row],[YearBuilt]]&gt;=1946,"New","Old")</f>
        <v>New</v>
      </c>
      <c r="CF171" s="7" t="str">
        <f>IF(data[[#This Row],[YearRemodAdd]]=data[[#This Row],[YearBuilt]], "-","Remodeled")</f>
        <v>-</v>
      </c>
      <c r="CG171" t="str">
        <f>IF(data[[#This Row],[YrSold]]&gt;=2008,"Post 2008","Pre 2008")</f>
        <v>Pre 2008</v>
      </c>
      <c r="CH171">
        <f>data[[#This Row],[YrSold]]</f>
        <v>2006</v>
      </c>
      <c r="CI171" s="1"/>
    </row>
    <row r="172" spans="1:87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2">
        <v>2007</v>
      </c>
      <c r="CB172" t="s">
        <v>110</v>
      </c>
      <c r="CC172" t="s">
        <v>111</v>
      </c>
      <c r="CD172">
        <v>128500</v>
      </c>
      <c r="CE172" t="str">
        <f>IF(data[[#This Row],[YearBuilt]]&gt;=1946,"New","Old")</f>
        <v>Old</v>
      </c>
      <c r="CF172" s="7" t="str">
        <f>IF(data[[#This Row],[YearRemodAdd]]=data[[#This Row],[YearBuilt]], "-","Remodeled")</f>
        <v>Remodeled</v>
      </c>
      <c r="CG172" t="str">
        <f>IF(data[[#This Row],[YrSold]]&gt;=2008,"Post 2008","Pre 2008")</f>
        <v>Pre 2008</v>
      </c>
      <c r="CH172">
        <f>data[[#This Row],[YrSold]]</f>
        <v>2007</v>
      </c>
      <c r="CI172" s="1"/>
    </row>
    <row r="173" spans="1:87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3">
        <v>2010</v>
      </c>
      <c r="CB173" t="s">
        <v>110</v>
      </c>
      <c r="CC173" t="s">
        <v>111</v>
      </c>
      <c r="CD173">
        <v>215000</v>
      </c>
      <c r="CE173" t="str">
        <f>IF(data[[#This Row],[YearBuilt]]&gt;=1946,"New","Old")</f>
        <v>New</v>
      </c>
      <c r="CF173" s="7" t="str">
        <f>IF(data[[#This Row],[YearRemodAdd]]=data[[#This Row],[YearBuilt]], "-","Remodeled")</f>
        <v>-</v>
      </c>
      <c r="CG173" t="str">
        <f>IF(data[[#This Row],[YrSold]]&gt;=2008,"Post 2008","Pre 2008")</f>
        <v>Post 2008</v>
      </c>
      <c r="CH173">
        <f>data[[#This Row],[YrSold]]</f>
        <v>2010</v>
      </c>
      <c r="CI173" s="1"/>
    </row>
    <row r="174" spans="1:87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4">
        <v>2006</v>
      </c>
      <c r="CB174" t="s">
        <v>110</v>
      </c>
      <c r="CC174" t="s">
        <v>111</v>
      </c>
      <c r="CD174">
        <v>239000</v>
      </c>
      <c r="CE174" t="str">
        <f>IF(data[[#This Row],[YearBuilt]]&gt;=1946,"New","Old")</f>
        <v>New</v>
      </c>
      <c r="CF174" s="7" t="str">
        <f>IF(data[[#This Row],[YearRemodAdd]]=data[[#This Row],[YearBuilt]], "-","Remodeled")</f>
        <v>-</v>
      </c>
      <c r="CG174" t="str">
        <f>IF(data[[#This Row],[YrSold]]&gt;=2008,"Post 2008","Pre 2008")</f>
        <v>Pre 2008</v>
      </c>
      <c r="CH174">
        <f>data[[#This Row],[YrSold]]</f>
        <v>2006</v>
      </c>
      <c r="CI174" s="1"/>
    </row>
    <row r="175" spans="1:87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5">
        <v>2008</v>
      </c>
      <c r="CB175" t="s">
        <v>173</v>
      </c>
      <c r="CC175" t="s">
        <v>111</v>
      </c>
      <c r="CD175">
        <v>163000</v>
      </c>
      <c r="CE175" t="str">
        <f>IF(data[[#This Row],[YearBuilt]]&gt;=1946,"New","Old")</f>
        <v>New</v>
      </c>
      <c r="CF175" s="7" t="str">
        <f>IF(data[[#This Row],[YearRemodAdd]]=data[[#This Row],[YearBuilt]], "-","Remodeled")</f>
        <v>-</v>
      </c>
      <c r="CG175" t="str">
        <f>IF(data[[#This Row],[YrSold]]&gt;=2008,"Post 2008","Pre 2008")</f>
        <v>Post 2008</v>
      </c>
      <c r="CH175">
        <f>data[[#This Row],[YrSold]]</f>
        <v>2008</v>
      </c>
      <c r="CI175" s="1"/>
    </row>
    <row r="176" spans="1:87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76">
        <v>2008</v>
      </c>
      <c r="CB176" t="s">
        <v>110</v>
      </c>
      <c r="CC176" t="s">
        <v>111</v>
      </c>
      <c r="CD176">
        <v>184000</v>
      </c>
      <c r="CE176" t="str">
        <f>IF(data[[#This Row],[YearBuilt]]&gt;=1946,"New","Old")</f>
        <v>New</v>
      </c>
      <c r="CF176" s="7" t="str">
        <f>IF(data[[#This Row],[YearRemodAdd]]=data[[#This Row],[YearBuilt]], "-","Remodeled")</f>
        <v>-</v>
      </c>
      <c r="CG176" t="str">
        <f>IF(data[[#This Row],[YrSold]]&gt;=2008,"Post 2008","Pre 2008")</f>
        <v>Post 2008</v>
      </c>
      <c r="CH176">
        <f>data[[#This Row],[YrSold]]</f>
        <v>2008</v>
      </c>
      <c r="CI176" s="1"/>
    </row>
    <row r="177" spans="1:87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77">
        <v>2007</v>
      </c>
      <c r="CB177" t="s">
        <v>110</v>
      </c>
      <c r="CC177" t="s">
        <v>111</v>
      </c>
      <c r="CD177">
        <v>243000</v>
      </c>
      <c r="CE177" t="str">
        <f>IF(data[[#This Row],[YearBuilt]]&gt;=1946,"New","Old")</f>
        <v>New</v>
      </c>
      <c r="CF177" s="7" t="str">
        <f>IF(data[[#This Row],[YearRemodAdd]]=data[[#This Row],[YearBuilt]], "-","Remodeled")</f>
        <v>Remodeled</v>
      </c>
      <c r="CG177" t="str">
        <f>IF(data[[#This Row],[YrSold]]&gt;=2008,"Post 2008","Pre 2008")</f>
        <v>Pre 2008</v>
      </c>
      <c r="CH177">
        <f>data[[#This Row],[YrSold]]</f>
        <v>2007</v>
      </c>
      <c r="CI177" s="1"/>
    </row>
    <row r="178" spans="1:87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78">
        <v>2007</v>
      </c>
      <c r="CB178" t="s">
        <v>110</v>
      </c>
      <c r="CC178" t="s">
        <v>111</v>
      </c>
      <c r="CD178">
        <v>211000</v>
      </c>
      <c r="CE178" t="str">
        <f>IF(data[[#This Row],[YearBuilt]]&gt;=1946,"New","Old")</f>
        <v>New</v>
      </c>
      <c r="CF178" s="7" t="str">
        <f>IF(data[[#This Row],[YearRemodAdd]]=data[[#This Row],[YearBuilt]], "-","Remodeled")</f>
        <v>Remodeled</v>
      </c>
      <c r="CG178" t="str">
        <f>IF(data[[#This Row],[YrSold]]&gt;=2008,"Post 2008","Pre 2008")</f>
        <v>Pre 2008</v>
      </c>
      <c r="CH178">
        <f>data[[#This Row],[YrSold]]</f>
        <v>2007</v>
      </c>
      <c r="CI178" s="1"/>
    </row>
    <row r="179" spans="1:87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79">
        <v>2006</v>
      </c>
      <c r="CB179" t="s">
        <v>110</v>
      </c>
      <c r="CC179" t="s">
        <v>111</v>
      </c>
      <c r="CD179">
        <v>172500</v>
      </c>
      <c r="CE179" t="str">
        <f>IF(data[[#This Row],[YearBuilt]]&gt;=1946,"New","Old")</f>
        <v>New</v>
      </c>
      <c r="CF179" s="7" t="str">
        <f>IF(data[[#This Row],[YearRemodAdd]]=data[[#This Row],[YearBuilt]], "-","Remodeled")</f>
        <v>-</v>
      </c>
      <c r="CG179" t="str">
        <f>IF(data[[#This Row],[YrSold]]&gt;=2008,"Post 2008","Pre 2008")</f>
        <v>Pre 2008</v>
      </c>
      <c r="CH179">
        <f>data[[#This Row],[YrSold]]</f>
        <v>2006</v>
      </c>
      <c r="CI179" s="1"/>
    </row>
    <row r="180" spans="1:87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80">
        <v>2009</v>
      </c>
      <c r="CB180" t="s">
        <v>158</v>
      </c>
      <c r="CC180" t="s">
        <v>159</v>
      </c>
      <c r="CD180">
        <v>501837</v>
      </c>
      <c r="CE180" t="str">
        <f>IF(data[[#This Row],[YearBuilt]]&gt;=1946,"New","Old")</f>
        <v>New</v>
      </c>
      <c r="CF180" s="7" t="str">
        <f>IF(data[[#This Row],[YearRemodAdd]]=data[[#This Row],[YearBuilt]], "-","Remodeled")</f>
        <v>Remodeled</v>
      </c>
      <c r="CG180" t="str">
        <f>IF(data[[#This Row],[YrSold]]&gt;=2008,"Post 2008","Pre 2008")</f>
        <v>Post 2008</v>
      </c>
      <c r="CH180">
        <f>data[[#This Row],[YrSold]]</f>
        <v>2009</v>
      </c>
      <c r="CI180" s="1"/>
    </row>
    <row r="181" spans="1:87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81">
        <v>2007</v>
      </c>
      <c r="CB181" t="s">
        <v>110</v>
      </c>
      <c r="CC181" t="s">
        <v>111</v>
      </c>
      <c r="CD181">
        <v>100000</v>
      </c>
      <c r="CE181" t="str">
        <f>IF(data[[#This Row],[YearBuilt]]&gt;=1946,"New","Old")</f>
        <v>Old</v>
      </c>
      <c r="CF181" s="7" t="str">
        <f>IF(data[[#This Row],[YearRemodAdd]]=data[[#This Row],[YearBuilt]], "-","Remodeled")</f>
        <v>Remodeled</v>
      </c>
      <c r="CG181" t="str">
        <f>IF(data[[#This Row],[YrSold]]&gt;=2008,"Post 2008","Pre 2008")</f>
        <v>Pre 2008</v>
      </c>
      <c r="CH181">
        <f>data[[#This Row],[YrSold]]</f>
        <v>2007</v>
      </c>
      <c r="CI181" s="1"/>
    </row>
    <row r="182" spans="1:87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2">
        <v>2007</v>
      </c>
      <c r="CB182" t="s">
        <v>110</v>
      </c>
      <c r="CC182" t="s">
        <v>111</v>
      </c>
      <c r="CD182">
        <v>177000</v>
      </c>
      <c r="CE182" t="str">
        <f>IF(data[[#This Row],[YearBuilt]]&gt;=1946,"New","Old")</f>
        <v>New</v>
      </c>
      <c r="CF182" s="7" t="str">
        <f>IF(data[[#This Row],[YearRemodAdd]]=data[[#This Row],[YearBuilt]], "-","Remodeled")</f>
        <v>-</v>
      </c>
      <c r="CG182" t="str">
        <f>IF(data[[#This Row],[YrSold]]&gt;=2008,"Post 2008","Pre 2008")</f>
        <v>Pre 2008</v>
      </c>
      <c r="CH182">
        <f>data[[#This Row],[YrSold]]</f>
        <v>2007</v>
      </c>
      <c r="CI182" s="1"/>
    </row>
    <row r="183" spans="1:87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83">
        <v>2006</v>
      </c>
      <c r="CB183" t="s">
        <v>110</v>
      </c>
      <c r="CC183" t="s">
        <v>111</v>
      </c>
      <c r="CD183">
        <v>200100</v>
      </c>
      <c r="CE183" t="str">
        <f>IF(data[[#This Row],[YearBuilt]]&gt;=1946,"New","Old")</f>
        <v>Old</v>
      </c>
      <c r="CF183" s="7" t="str">
        <f>IF(data[[#This Row],[YearRemodAdd]]=data[[#This Row],[YearBuilt]], "-","Remodeled")</f>
        <v>Remodeled</v>
      </c>
      <c r="CG183" t="str">
        <f>IF(data[[#This Row],[YrSold]]&gt;=2008,"Post 2008","Pre 2008")</f>
        <v>Pre 2008</v>
      </c>
      <c r="CH183">
        <f>data[[#This Row],[YrSold]]</f>
        <v>2006</v>
      </c>
      <c r="CI183" s="1"/>
    </row>
    <row r="184" spans="1:87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4">
        <v>2007</v>
      </c>
      <c r="CB184" t="s">
        <v>110</v>
      </c>
      <c r="CC184" t="s">
        <v>111</v>
      </c>
      <c r="CD184">
        <v>120000</v>
      </c>
      <c r="CE184" t="str">
        <f>IF(data[[#This Row],[YearBuilt]]&gt;=1946,"New","Old")</f>
        <v>New</v>
      </c>
      <c r="CF184" s="7" t="str">
        <f>IF(data[[#This Row],[YearRemodAdd]]=data[[#This Row],[YearBuilt]], "-","Remodeled")</f>
        <v>Remodeled</v>
      </c>
      <c r="CG184" t="str">
        <f>IF(data[[#This Row],[YrSold]]&gt;=2008,"Post 2008","Pre 2008")</f>
        <v>Pre 2008</v>
      </c>
      <c r="CH184">
        <f>data[[#This Row],[YrSold]]</f>
        <v>2007</v>
      </c>
      <c r="CI184" s="1"/>
    </row>
    <row r="185" spans="1:87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5">
        <v>2008</v>
      </c>
      <c r="CB185" t="s">
        <v>110</v>
      </c>
      <c r="CC185" t="s">
        <v>111</v>
      </c>
      <c r="CD185">
        <v>200000</v>
      </c>
      <c r="CE185" t="str">
        <f>IF(data[[#This Row],[YearBuilt]]&gt;=1946,"New","Old")</f>
        <v>New</v>
      </c>
      <c r="CF185" s="7" t="str">
        <f>IF(data[[#This Row],[YearRemodAdd]]=data[[#This Row],[YearBuilt]], "-","Remodeled")</f>
        <v>-</v>
      </c>
      <c r="CG185" t="str">
        <f>IF(data[[#This Row],[YrSold]]&gt;=2008,"Post 2008","Pre 2008")</f>
        <v>Post 2008</v>
      </c>
      <c r="CH185">
        <f>data[[#This Row],[YrSold]]</f>
        <v>2008</v>
      </c>
      <c r="CI185" s="1"/>
    </row>
    <row r="186" spans="1:87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6">
        <v>2006</v>
      </c>
      <c r="CB186" t="s">
        <v>110</v>
      </c>
      <c r="CC186" t="s">
        <v>111</v>
      </c>
      <c r="CD186">
        <v>127000</v>
      </c>
      <c r="CE186" t="str">
        <f>IF(data[[#This Row],[YearBuilt]]&gt;=1946,"New","Old")</f>
        <v>Old</v>
      </c>
      <c r="CF186" s="7" t="str">
        <f>IF(data[[#This Row],[YearRemodAdd]]=data[[#This Row],[YearBuilt]], "-","Remodeled")</f>
        <v>Remodeled</v>
      </c>
      <c r="CG186" t="str">
        <f>IF(data[[#This Row],[YrSold]]&gt;=2008,"Post 2008","Pre 2008")</f>
        <v>Pre 2008</v>
      </c>
      <c r="CH186">
        <f>data[[#This Row],[YrSold]]</f>
        <v>2006</v>
      </c>
      <c r="CI186" s="1"/>
    </row>
    <row r="187" spans="1:87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7">
        <v>2006</v>
      </c>
      <c r="CB187" t="s">
        <v>110</v>
      </c>
      <c r="CC187" t="s">
        <v>111</v>
      </c>
      <c r="CD187">
        <v>475000</v>
      </c>
      <c r="CE187" t="str">
        <f>IF(data[[#This Row],[YearBuilt]]&gt;=1946,"New","Old")</f>
        <v>Old</v>
      </c>
      <c r="CF187" s="7" t="str">
        <f>IF(data[[#This Row],[YearRemodAdd]]=data[[#This Row],[YearBuilt]], "-","Remodeled")</f>
        <v>Remodeled</v>
      </c>
      <c r="CG187" t="str">
        <f>IF(data[[#This Row],[YrSold]]&gt;=2008,"Post 2008","Pre 2008")</f>
        <v>Pre 2008</v>
      </c>
      <c r="CH187">
        <f>data[[#This Row],[YrSold]]</f>
        <v>2006</v>
      </c>
      <c r="CI187" s="1"/>
    </row>
    <row r="188" spans="1:87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88">
        <v>2009</v>
      </c>
      <c r="CB188" t="s">
        <v>110</v>
      </c>
      <c r="CC188" t="s">
        <v>111</v>
      </c>
      <c r="CD188">
        <v>173000</v>
      </c>
      <c r="CE188" t="str">
        <f>IF(data[[#This Row],[YearBuilt]]&gt;=1946,"New","Old")</f>
        <v>New</v>
      </c>
      <c r="CF188" s="7" t="str">
        <f>IF(data[[#This Row],[YearRemodAdd]]=data[[#This Row],[YearBuilt]], "-","Remodeled")</f>
        <v>Remodeled</v>
      </c>
      <c r="CG188" t="str">
        <f>IF(data[[#This Row],[YrSold]]&gt;=2008,"Post 2008","Pre 2008")</f>
        <v>Post 2008</v>
      </c>
      <c r="CH188">
        <f>data[[#This Row],[YrSold]]</f>
        <v>2009</v>
      </c>
      <c r="CI188" s="1"/>
    </row>
    <row r="189" spans="1:87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89">
        <v>2009</v>
      </c>
      <c r="CB189" t="s">
        <v>110</v>
      </c>
      <c r="CC189" t="s">
        <v>111</v>
      </c>
      <c r="CD189">
        <v>135000</v>
      </c>
      <c r="CE189" t="str">
        <f>IF(data[[#This Row],[YearBuilt]]&gt;=1946,"New","Old")</f>
        <v>Old</v>
      </c>
      <c r="CF189" s="7" t="str">
        <f>IF(data[[#This Row],[YearRemodAdd]]=data[[#This Row],[YearBuilt]], "-","Remodeled")</f>
        <v>Remodeled</v>
      </c>
      <c r="CG189" t="str">
        <f>IF(data[[#This Row],[YrSold]]&gt;=2008,"Post 2008","Pre 2008")</f>
        <v>Post 2008</v>
      </c>
      <c r="CH189">
        <f>data[[#This Row],[YrSold]]</f>
        <v>2009</v>
      </c>
      <c r="CI189" s="1"/>
    </row>
    <row r="190" spans="1:87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90">
        <v>2009</v>
      </c>
      <c r="CB190" t="s">
        <v>110</v>
      </c>
      <c r="CC190" t="s">
        <v>210</v>
      </c>
      <c r="CD190">
        <v>153337</v>
      </c>
      <c r="CE190" t="str">
        <f>IF(data[[#This Row],[YearBuilt]]&gt;=1946,"New","Old")</f>
        <v>New</v>
      </c>
      <c r="CF190" s="7" t="str">
        <f>IF(data[[#This Row],[YearRemodAdd]]=data[[#This Row],[YearBuilt]], "-","Remodeled")</f>
        <v>-</v>
      </c>
      <c r="CG190" t="str">
        <f>IF(data[[#This Row],[YrSold]]&gt;=2008,"Post 2008","Pre 2008")</f>
        <v>Post 2008</v>
      </c>
      <c r="CH190">
        <f>data[[#This Row],[YrSold]]</f>
        <v>2009</v>
      </c>
      <c r="CI190" s="1"/>
    </row>
    <row r="191" spans="1:87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91">
        <v>2008</v>
      </c>
      <c r="CB191" t="s">
        <v>110</v>
      </c>
      <c r="CC191" t="s">
        <v>111</v>
      </c>
      <c r="CD191">
        <v>286000</v>
      </c>
      <c r="CE191" t="str">
        <f>IF(data[[#This Row],[YearBuilt]]&gt;=1946,"New","Old")</f>
        <v>New</v>
      </c>
      <c r="CF191" s="7" t="str">
        <f>IF(data[[#This Row],[YearRemodAdd]]=data[[#This Row],[YearBuilt]], "-","Remodeled")</f>
        <v>Remodeled</v>
      </c>
      <c r="CG191" t="str">
        <f>IF(data[[#This Row],[YrSold]]&gt;=2008,"Post 2008","Pre 2008")</f>
        <v>Post 2008</v>
      </c>
      <c r="CH191">
        <f>data[[#This Row],[YrSold]]</f>
        <v>2008</v>
      </c>
      <c r="CI191" s="1"/>
    </row>
    <row r="192" spans="1:87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92">
        <v>2007</v>
      </c>
      <c r="CB192" t="s">
        <v>110</v>
      </c>
      <c r="CC192" t="s">
        <v>111</v>
      </c>
      <c r="CD192">
        <v>315000</v>
      </c>
      <c r="CE192" t="str">
        <f>IF(data[[#This Row],[YearBuilt]]&gt;=1946,"New","Old")</f>
        <v>Old</v>
      </c>
      <c r="CF192" s="7" t="str">
        <f>IF(data[[#This Row],[YearRemodAdd]]=data[[#This Row],[YearBuilt]], "-","Remodeled")</f>
        <v>Remodeled</v>
      </c>
      <c r="CG192" t="str">
        <f>IF(data[[#This Row],[YrSold]]&gt;=2008,"Post 2008","Pre 2008")</f>
        <v>Pre 2008</v>
      </c>
      <c r="CH192">
        <f>data[[#This Row],[YrSold]]</f>
        <v>2007</v>
      </c>
      <c r="CI192" s="1"/>
    </row>
    <row r="193" spans="1:87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93">
        <v>2007</v>
      </c>
      <c r="CB193" t="s">
        <v>110</v>
      </c>
      <c r="CC193" t="s">
        <v>111</v>
      </c>
      <c r="CD193">
        <v>184000</v>
      </c>
      <c r="CE193" t="str">
        <f>IF(data[[#This Row],[YearBuilt]]&gt;=1946,"New","Old")</f>
        <v>New</v>
      </c>
      <c r="CF193" s="7" t="str">
        <f>IF(data[[#This Row],[YearRemodAdd]]=data[[#This Row],[YearBuilt]], "-","Remodeled")</f>
        <v>Remodeled</v>
      </c>
      <c r="CG193" t="str">
        <f>IF(data[[#This Row],[YrSold]]&gt;=2008,"Post 2008","Pre 2008")</f>
        <v>Pre 2008</v>
      </c>
      <c r="CH193">
        <f>data[[#This Row],[YrSold]]</f>
        <v>2007</v>
      </c>
      <c r="CI193" s="1"/>
    </row>
    <row r="194" spans="1:87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94">
        <v>2009</v>
      </c>
      <c r="CB194" t="s">
        <v>110</v>
      </c>
      <c r="CC194" t="s">
        <v>111</v>
      </c>
      <c r="CD194">
        <v>192000</v>
      </c>
      <c r="CE194" t="str">
        <f>IF(data[[#This Row],[YearBuilt]]&gt;=1946,"New","Old")</f>
        <v>New</v>
      </c>
      <c r="CF194" s="7" t="str">
        <f>IF(data[[#This Row],[YearRemodAdd]]=data[[#This Row],[YearBuilt]], "-","Remodeled")</f>
        <v>-</v>
      </c>
      <c r="CG194" t="str">
        <f>IF(data[[#This Row],[YrSold]]&gt;=2008,"Post 2008","Pre 2008")</f>
        <v>Post 2008</v>
      </c>
      <c r="CH194">
        <f>data[[#This Row],[YrSold]]</f>
        <v>2009</v>
      </c>
      <c r="CI194" s="1"/>
    </row>
    <row r="195" spans="1:87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95">
        <v>2006</v>
      </c>
      <c r="CB195" t="s">
        <v>110</v>
      </c>
      <c r="CC195" t="s">
        <v>111</v>
      </c>
      <c r="CD195">
        <v>130000</v>
      </c>
      <c r="CE195" t="str">
        <f>IF(data[[#This Row],[YearBuilt]]&gt;=1946,"New","Old")</f>
        <v>New</v>
      </c>
      <c r="CF195" s="7" t="str">
        <f>IF(data[[#This Row],[YearRemodAdd]]=data[[#This Row],[YearBuilt]], "-","Remodeled")</f>
        <v>-</v>
      </c>
      <c r="CG195" t="str">
        <f>IF(data[[#This Row],[YrSold]]&gt;=2008,"Post 2008","Pre 2008")</f>
        <v>Pre 2008</v>
      </c>
      <c r="CH195">
        <f>data[[#This Row],[YrSold]]</f>
        <v>2006</v>
      </c>
      <c r="CI195" s="1"/>
    </row>
    <row r="196" spans="1:87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96">
        <v>2008</v>
      </c>
      <c r="CB196" t="s">
        <v>110</v>
      </c>
      <c r="CC196" t="s">
        <v>111</v>
      </c>
      <c r="CD196">
        <v>127000</v>
      </c>
      <c r="CE196" t="str">
        <f>IF(data[[#This Row],[YearBuilt]]&gt;=1946,"New","Old")</f>
        <v>New</v>
      </c>
      <c r="CF196" s="7" t="str">
        <f>IF(data[[#This Row],[YearRemodAdd]]=data[[#This Row],[YearBuilt]], "-","Remodeled")</f>
        <v>-</v>
      </c>
      <c r="CG196" t="str">
        <f>IF(data[[#This Row],[YrSold]]&gt;=2008,"Post 2008","Pre 2008")</f>
        <v>Post 2008</v>
      </c>
      <c r="CH196">
        <f>data[[#This Row],[YrSold]]</f>
        <v>2008</v>
      </c>
      <c r="CI196" s="1"/>
    </row>
    <row r="197" spans="1:87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97">
        <v>2009</v>
      </c>
      <c r="CB197" t="s">
        <v>110</v>
      </c>
      <c r="CC197" t="s">
        <v>111</v>
      </c>
      <c r="CD197">
        <v>148500</v>
      </c>
      <c r="CE197" t="str">
        <f>IF(data[[#This Row],[YearBuilt]]&gt;=1946,"New","Old")</f>
        <v>New</v>
      </c>
      <c r="CF197" s="7" t="str">
        <f>IF(data[[#This Row],[YearRemodAdd]]=data[[#This Row],[YearBuilt]], "-","Remodeled")</f>
        <v>-</v>
      </c>
      <c r="CG197" t="str">
        <f>IF(data[[#This Row],[YrSold]]&gt;=2008,"Post 2008","Pre 2008")</f>
        <v>Post 2008</v>
      </c>
      <c r="CH197">
        <f>data[[#This Row],[YrSold]]</f>
        <v>2009</v>
      </c>
      <c r="CI197" s="1"/>
    </row>
    <row r="198" spans="1:87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98">
        <v>2007</v>
      </c>
      <c r="CB198" t="s">
        <v>158</v>
      </c>
      <c r="CC198" t="s">
        <v>159</v>
      </c>
      <c r="CD198">
        <v>311872</v>
      </c>
      <c r="CE198" t="str">
        <f>IF(data[[#This Row],[YearBuilt]]&gt;=1946,"New","Old")</f>
        <v>New</v>
      </c>
      <c r="CF198" s="7" t="str">
        <f>IF(data[[#This Row],[YearRemodAdd]]=data[[#This Row],[YearBuilt]], "-","Remodeled")</f>
        <v>-</v>
      </c>
      <c r="CG198" t="str">
        <f>IF(data[[#This Row],[YrSold]]&gt;=2008,"Post 2008","Pre 2008")</f>
        <v>Pre 2008</v>
      </c>
      <c r="CH198">
        <f>data[[#This Row],[YrSold]]</f>
        <v>2007</v>
      </c>
      <c r="CI198" s="1"/>
    </row>
    <row r="199" spans="1:87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99">
        <v>2006</v>
      </c>
      <c r="CB199" t="s">
        <v>110</v>
      </c>
      <c r="CC199" t="s">
        <v>128</v>
      </c>
      <c r="CD199">
        <v>235000</v>
      </c>
      <c r="CE199" t="str">
        <f>IF(data[[#This Row],[YearBuilt]]&gt;=1946,"New","Old")</f>
        <v>Old</v>
      </c>
      <c r="CF199" s="7" t="str">
        <f>IF(data[[#This Row],[YearRemodAdd]]=data[[#This Row],[YearBuilt]], "-","Remodeled")</f>
        <v>Remodeled</v>
      </c>
      <c r="CG199" t="str">
        <f>IF(data[[#This Row],[YrSold]]&gt;=2008,"Post 2008","Pre 2008")</f>
        <v>Pre 2008</v>
      </c>
      <c r="CH199">
        <f>data[[#This Row],[YrSold]]</f>
        <v>2006</v>
      </c>
      <c r="CI199" s="1"/>
    </row>
    <row r="200" spans="1:87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00">
        <v>2009</v>
      </c>
      <c r="CB200" t="s">
        <v>110</v>
      </c>
      <c r="CC200" t="s">
        <v>128</v>
      </c>
      <c r="CD200">
        <v>104000</v>
      </c>
      <c r="CE200" t="str">
        <f>IF(data[[#This Row],[YearBuilt]]&gt;=1946,"New","Old")</f>
        <v>Old</v>
      </c>
      <c r="CF200" s="7" t="str">
        <f>IF(data[[#This Row],[YearRemodAdd]]=data[[#This Row],[YearBuilt]], "-","Remodeled")</f>
        <v>Remodeled</v>
      </c>
      <c r="CG200" t="str">
        <f>IF(data[[#This Row],[YrSold]]&gt;=2008,"Post 2008","Pre 2008")</f>
        <v>Post 2008</v>
      </c>
      <c r="CH200">
        <f>data[[#This Row],[YrSold]]</f>
        <v>2009</v>
      </c>
      <c r="CI200" s="1"/>
    </row>
    <row r="201" spans="1:87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01">
        <v>2009</v>
      </c>
      <c r="CB201" t="s">
        <v>110</v>
      </c>
      <c r="CC201" t="s">
        <v>111</v>
      </c>
      <c r="CD201">
        <v>274900</v>
      </c>
      <c r="CE201" t="str">
        <f>IF(data[[#This Row],[YearBuilt]]&gt;=1946,"New","Old")</f>
        <v>New</v>
      </c>
      <c r="CF201" s="7" t="str">
        <f>IF(data[[#This Row],[YearRemodAdd]]=data[[#This Row],[YearBuilt]], "-","Remodeled")</f>
        <v>Remodeled</v>
      </c>
      <c r="CG201" t="str">
        <f>IF(data[[#This Row],[YrSold]]&gt;=2008,"Post 2008","Pre 2008")</f>
        <v>Post 2008</v>
      </c>
      <c r="CH201">
        <f>data[[#This Row],[YrSold]]</f>
        <v>2009</v>
      </c>
      <c r="CI201" s="1"/>
    </row>
    <row r="202" spans="1:87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02">
        <v>2010</v>
      </c>
      <c r="CB202" t="s">
        <v>110</v>
      </c>
      <c r="CC202" t="s">
        <v>111</v>
      </c>
      <c r="CD202">
        <v>140000</v>
      </c>
      <c r="CE202" t="str">
        <f>IF(data[[#This Row],[YearBuilt]]&gt;=1946,"New","Old")</f>
        <v>New</v>
      </c>
      <c r="CF202" s="7" t="str">
        <f>IF(data[[#This Row],[YearRemodAdd]]=data[[#This Row],[YearBuilt]], "-","Remodeled")</f>
        <v>Remodeled</v>
      </c>
      <c r="CG202" t="str">
        <f>IF(data[[#This Row],[YrSold]]&gt;=2008,"Post 2008","Pre 2008")</f>
        <v>Post 2008</v>
      </c>
      <c r="CH202">
        <f>data[[#This Row],[YrSold]]</f>
        <v>2010</v>
      </c>
      <c r="CI202" s="1"/>
    </row>
    <row r="203" spans="1:87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03">
        <v>2008</v>
      </c>
      <c r="CB203" t="s">
        <v>110</v>
      </c>
      <c r="CC203" t="s">
        <v>111</v>
      </c>
      <c r="CD203">
        <v>171500</v>
      </c>
      <c r="CE203" t="str">
        <f>IF(data[[#This Row],[YearBuilt]]&gt;=1946,"New","Old")</f>
        <v>New</v>
      </c>
      <c r="CF203" s="7" t="str">
        <f>IF(data[[#This Row],[YearRemodAdd]]=data[[#This Row],[YearBuilt]], "-","Remodeled")</f>
        <v>-</v>
      </c>
      <c r="CG203" t="str">
        <f>IF(data[[#This Row],[YrSold]]&gt;=2008,"Post 2008","Pre 2008")</f>
        <v>Post 2008</v>
      </c>
      <c r="CH203">
        <f>data[[#This Row],[YrSold]]</f>
        <v>2008</v>
      </c>
      <c r="CI203" s="1"/>
    </row>
    <row r="204" spans="1:87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04">
        <v>2006</v>
      </c>
      <c r="CB204" t="s">
        <v>173</v>
      </c>
      <c r="CC204" t="s">
        <v>111</v>
      </c>
      <c r="CD204">
        <v>112000</v>
      </c>
      <c r="CE204" t="str">
        <f>IF(data[[#This Row],[YearBuilt]]&gt;=1946,"New","Old")</f>
        <v>Old</v>
      </c>
      <c r="CF204" s="7" t="str">
        <f>IF(data[[#This Row],[YearRemodAdd]]=data[[#This Row],[YearBuilt]], "-","Remodeled")</f>
        <v>Remodeled</v>
      </c>
      <c r="CG204" t="str">
        <f>IF(data[[#This Row],[YrSold]]&gt;=2008,"Post 2008","Pre 2008")</f>
        <v>Pre 2008</v>
      </c>
      <c r="CH204">
        <f>data[[#This Row],[YrSold]]</f>
        <v>2006</v>
      </c>
      <c r="CI204" s="1"/>
    </row>
    <row r="205" spans="1:87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05">
        <v>2008</v>
      </c>
      <c r="CB205" t="s">
        <v>110</v>
      </c>
      <c r="CC205" t="s">
        <v>111</v>
      </c>
      <c r="CD205">
        <v>149000</v>
      </c>
      <c r="CE205" t="str">
        <f>IF(data[[#This Row],[YearBuilt]]&gt;=1946,"New","Old")</f>
        <v>New</v>
      </c>
      <c r="CF205" s="7" t="str">
        <f>IF(data[[#This Row],[YearRemodAdd]]=data[[#This Row],[YearBuilt]], "-","Remodeled")</f>
        <v>-</v>
      </c>
      <c r="CG205" t="str">
        <f>IF(data[[#This Row],[YrSold]]&gt;=2008,"Post 2008","Pre 2008")</f>
        <v>Post 2008</v>
      </c>
      <c r="CH205">
        <f>data[[#This Row],[YrSold]]</f>
        <v>2008</v>
      </c>
      <c r="CI205" s="1"/>
    </row>
    <row r="206" spans="1:87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06">
        <v>2009</v>
      </c>
      <c r="CB206" t="s">
        <v>110</v>
      </c>
      <c r="CC206" t="s">
        <v>111</v>
      </c>
      <c r="CD206">
        <v>110000</v>
      </c>
      <c r="CE206" t="str">
        <f>IF(data[[#This Row],[YearBuilt]]&gt;=1946,"New","Old")</f>
        <v>New</v>
      </c>
      <c r="CF206" s="7" t="str">
        <f>IF(data[[#This Row],[YearRemodAdd]]=data[[#This Row],[YearBuilt]], "-","Remodeled")</f>
        <v>Remodeled</v>
      </c>
      <c r="CG206" t="str">
        <f>IF(data[[#This Row],[YrSold]]&gt;=2008,"Post 2008","Pre 2008")</f>
        <v>Post 2008</v>
      </c>
      <c r="CH206">
        <f>data[[#This Row],[YrSold]]</f>
        <v>2009</v>
      </c>
      <c r="CI206" s="1"/>
    </row>
    <row r="207" spans="1:87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07">
        <v>2009</v>
      </c>
      <c r="CB207" t="s">
        <v>110</v>
      </c>
      <c r="CC207" t="s">
        <v>111</v>
      </c>
      <c r="CD207">
        <v>180500</v>
      </c>
      <c r="CE207" t="str">
        <f>IF(data[[#This Row],[YearBuilt]]&gt;=1946,"New","Old")</f>
        <v>New</v>
      </c>
      <c r="CF207" s="7" t="str">
        <f>IF(data[[#This Row],[YearRemodAdd]]=data[[#This Row],[YearBuilt]], "-","Remodeled")</f>
        <v>-</v>
      </c>
      <c r="CG207" t="str">
        <f>IF(data[[#This Row],[YrSold]]&gt;=2008,"Post 2008","Pre 2008")</f>
        <v>Post 2008</v>
      </c>
      <c r="CH207">
        <f>data[[#This Row],[YrSold]]</f>
        <v>2009</v>
      </c>
      <c r="CI207" s="1"/>
    </row>
    <row r="208" spans="1:87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08">
        <v>2007</v>
      </c>
      <c r="CB208" t="s">
        <v>110</v>
      </c>
      <c r="CC208" t="s">
        <v>111</v>
      </c>
      <c r="CD208">
        <v>143900</v>
      </c>
      <c r="CE208" t="str">
        <f>IF(data[[#This Row],[YearBuilt]]&gt;=1946,"New","Old")</f>
        <v>New</v>
      </c>
      <c r="CF208" s="7" t="str">
        <f>IF(data[[#This Row],[YearRemodAdd]]=data[[#This Row],[YearBuilt]], "-","Remodeled")</f>
        <v>-</v>
      </c>
      <c r="CG208" t="str">
        <f>IF(data[[#This Row],[YrSold]]&gt;=2008,"Post 2008","Pre 2008")</f>
        <v>Pre 2008</v>
      </c>
      <c r="CH208">
        <f>data[[#This Row],[YrSold]]</f>
        <v>2007</v>
      </c>
      <c r="CI208" s="1"/>
    </row>
    <row r="209" spans="1:87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09">
        <v>2008</v>
      </c>
      <c r="CB209" t="s">
        <v>110</v>
      </c>
      <c r="CC209" t="s">
        <v>111</v>
      </c>
      <c r="CD209">
        <v>141000</v>
      </c>
      <c r="CE209" t="str">
        <f>IF(data[[#This Row],[YearBuilt]]&gt;=1946,"New","Old")</f>
        <v>New</v>
      </c>
      <c r="CF209" s="7" t="str">
        <f>IF(data[[#This Row],[YearRemodAdd]]=data[[#This Row],[YearBuilt]], "-","Remodeled")</f>
        <v>-</v>
      </c>
      <c r="CG209" t="str">
        <f>IF(data[[#This Row],[YrSold]]&gt;=2008,"Post 2008","Pre 2008")</f>
        <v>Post 2008</v>
      </c>
      <c r="CH209">
        <f>data[[#This Row],[YrSold]]</f>
        <v>2008</v>
      </c>
      <c r="CI209" s="1"/>
    </row>
    <row r="210" spans="1:87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10">
        <v>2007</v>
      </c>
      <c r="CB210" t="s">
        <v>110</v>
      </c>
      <c r="CC210" t="s">
        <v>111</v>
      </c>
      <c r="CD210">
        <v>277000</v>
      </c>
      <c r="CE210" t="str">
        <f>IF(data[[#This Row],[YearBuilt]]&gt;=1946,"New","Old")</f>
        <v>New</v>
      </c>
      <c r="CF210" s="7" t="str">
        <f>IF(data[[#This Row],[YearRemodAdd]]=data[[#This Row],[YearBuilt]], "-","Remodeled")</f>
        <v>Remodeled</v>
      </c>
      <c r="CG210" t="str">
        <f>IF(data[[#This Row],[YrSold]]&gt;=2008,"Post 2008","Pre 2008")</f>
        <v>Pre 2008</v>
      </c>
      <c r="CH210">
        <f>data[[#This Row],[YrSold]]</f>
        <v>2007</v>
      </c>
      <c r="CI210" s="1"/>
    </row>
    <row r="211" spans="1:87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11">
        <v>2008</v>
      </c>
      <c r="CB211" t="s">
        <v>110</v>
      </c>
      <c r="CC211" t="s">
        <v>111</v>
      </c>
      <c r="CD211">
        <v>145000</v>
      </c>
      <c r="CE211" t="str">
        <f>IF(data[[#This Row],[YearBuilt]]&gt;=1946,"New","Old")</f>
        <v>New</v>
      </c>
      <c r="CF211" s="7" t="str">
        <f>IF(data[[#This Row],[YearRemodAdd]]=data[[#This Row],[YearBuilt]], "-","Remodeled")</f>
        <v>-</v>
      </c>
      <c r="CG211" t="str">
        <f>IF(data[[#This Row],[YrSold]]&gt;=2008,"Post 2008","Pre 2008")</f>
        <v>Post 2008</v>
      </c>
      <c r="CH211">
        <f>data[[#This Row],[YrSold]]</f>
        <v>2008</v>
      </c>
      <c r="CI211" s="1"/>
    </row>
    <row r="212" spans="1:87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12">
        <v>2008</v>
      </c>
      <c r="CB212" t="s">
        <v>110</v>
      </c>
      <c r="CC212" t="s">
        <v>111</v>
      </c>
      <c r="CD212">
        <v>98000</v>
      </c>
      <c r="CE212" t="str">
        <f>IF(data[[#This Row],[YearBuilt]]&gt;=1946,"New","Old")</f>
        <v>Old</v>
      </c>
      <c r="CF212" s="7" t="str">
        <f>IF(data[[#This Row],[YearRemodAdd]]=data[[#This Row],[YearBuilt]], "-","Remodeled")</f>
        <v>Remodeled</v>
      </c>
      <c r="CG212" t="str">
        <f>IF(data[[#This Row],[YrSold]]&gt;=2008,"Post 2008","Pre 2008")</f>
        <v>Post 2008</v>
      </c>
      <c r="CH212">
        <f>data[[#This Row],[YrSold]]</f>
        <v>2008</v>
      </c>
      <c r="CI212" s="1"/>
    </row>
    <row r="213" spans="1:87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13">
        <v>2010</v>
      </c>
      <c r="CB213" t="s">
        <v>110</v>
      </c>
      <c r="CC213" t="s">
        <v>111</v>
      </c>
      <c r="CD213">
        <v>186000</v>
      </c>
      <c r="CE213" t="str">
        <f>IF(data[[#This Row],[YearBuilt]]&gt;=1946,"New","Old")</f>
        <v>New</v>
      </c>
      <c r="CF213" s="7" t="str">
        <f>IF(data[[#This Row],[YearRemodAdd]]=data[[#This Row],[YearBuilt]], "-","Remodeled")</f>
        <v>-</v>
      </c>
      <c r="CG213" t="str">
        <f>IF(data[[#This Row],[YrSold]]&gt;=2008,"Post 2008","Pre 2008")</f>
        <v>Post 2008</v>
      </c>
      <c r="CH213">
        <f>data[[#This Row],[YrSold]]</f>
        <v>2010</v>
      </c>
      <c r="CI213" s="1"/>
    </row>
    <row r="214" spans="1:87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14">
        <v>2009</v>
      </c>
      <c r="CB214" t="s">
        <v>158</v>
      </c>
      <c r="CC214" t="s">
        <v>159</v>
      </c>
      <c r="CD214">
        <v>252678</v>
      </c>
      <c r="CE214" t="str">
        <f>IF(data[[#This Row],[YearBuilt]]&gt;=1946,"New","Old")</f>
        <v>New</v>
      </c>
      <c r="CF214" s="7" t="str">
        <f>IF(data[[#This Row],[YearRemodAdd]]=data[[#This Row],[YearBuilt]], "-","Remodeled")</f>
        <v>-</v>
      </c>
      <c r="CG214" t="str">
        <f>IF(data[[#This Row],[YrSold]]&gt;=2008,"Post 2008","Pre 2008")</f>
        <v>Post 2008</v>
      </c>
      <c r="CH214">
        <f>data[[#This Row],[YrSold]]</f>
        <v>2009</v>
      </c>
      <c r="CI214" s="1"/>
    </row>
    <row r="215" spans="1:87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15">
        <v>2006</v>
      </c>
      <c r="CB215" t="s">
        <v>110</v>
      </c>
      <c r="CC215" t="s">
        <v>111</v>
      </c>
      <c r="CD215">
        <v>156000</v>
      </c>
      <c r="CE215" t="str">
        <f>IF(data[[#This Row],[YearBuilt]]&gt;=1946,"New","Old")</f>
        <v>New</v>
      </c>
      <c r="CF215" s="7" t="str">
        <f>IF(data[[#This Row],[YearRemodAdd]]=data[[#This Row],[YearBuilt]], "-","Remodeled")</f>
        <v>-</v>
      </c>
      <c r="CG215" t="str">
        <f>IF(data[[#This Row],[YrSold]]&gt;=2008,"Post 2008","Pre 2008")</f>
        <v>Pre 2008</v>
      </c>
      <c r="CH215">
        <f>data[[#This Row],[YrSold]]</f>
        <v>2006</v>
      </c>
      <c r="CI215" s="1"/>
    </row>
    <row r="216" spans="1:87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16">
        <v>2010</v>
      </c>
      <c r="CB216" t="s">
        <v>110</v>
      </c>
      <c r="CC216" t="s">
        <v>111</v>
      </c>
      <c r="CD216">
        <v>161750</v>
      </c>
      <c r="CE216" t="str">
        <f>IF(data[[#This Row],[YearBuilt]]&gt;=1946,"New","Old")</f>
        <v>New</v>
      </c>
      <c r="CF216" s="7" t="str">
        <f>IF(data[[#This Row],[YearRemodAdd]]=data[[#This Row],[YearBuilt]], "-","Remodeled")</f>
        <v>-</v>
      </c>
      <c r="CG216" t="str">
        <f>IF(data[[#This Row],[YrSold]]&gt;=2008,"Post 2008","Pre 2008")</f>
        <v>Post 2008</v>
      </c>
      <c r="CH216">
        <f>data[[#This Row],[YrSold]]</f>
        <v>2010</v>
      </c>
      <c r="CI216" s="1"/>
    </row>
    <row r="217" spans="1:87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17">
        <v>2006</v>
      </c>
      <c r="CB217" t="s">
        <v>110</v>
      </c>
      <c r="CC217" t="s">
        <v>111</v>
      </c>
      <c r="CD217">
        <v>134450</v>
      </c>
      <c r="CE217" t="str">
        <f>IF(data[[#This Row],[YearBuilt]]&gt;=1946,"New","Old")</f>
        <v>New</v>
      </c>
      <c r="CF217" s="7" t="str">
        <f>IF(data[[#This Row],[YearRemodAdd]]=data[[#This Row],[YearBuilt]], "-","Remodeled")</f>
        <v>Remodeled</v>
      </c>
      <c r="CG217" t="str">
        <f>IF(data[[#This Row],[YrSold]]&gt;=2008,"Post 2008","Pre 2008")</f>
        <v>Pre 2008</v>
      </c>
      <c r="CH217">
        <f>data[[#This Row],[YrSold]]</f>
        <v>2006</v>
      </c>
      <c r="CI217" s="1"/>
    </row>
    <row r="218" spans="1:87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18">
        <v>2008</v>
      </c>
      <c r="CB218" t="s">
        <v>110</v>
      </c>
      <c r="CC218" t="s">
        <v>111</v>
      </c>
      <c r="CD218">
        <v>210000</v>
      </c>
      <c r="CE218" t="str">
        <f>IF(data[[#This Row],[YearBuilt]]&gt;=1946,"New","Old")</f>
        <v>New</v>
      </c>
      <c r="CF218" s="7" t="str">
        <f>IF(data[[#This Row],[YearRemodAdd]]=data[[#This Row],[YearBuilt]], "-","Remodeled")</f>
        <v>-</v>
      </c>
      <c r="CG218" t="str">
        <f>IF(data[[#This Row],[YrSold]]&gt;=2008,"Post 2008","Pre 2008")</f>
        <v>Post 2008</v>
      </c>
      <c r="CH218">
        <f>data[[#This Row],[YrSold]]</f>
        <v>2008</v>
      </c>
      <c r="CI218" s="1"/>
    </row>
    <row r="219" spans="1:87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19">
        <v>2006</v>
      </c>
      <c r="CB219" t="s">
        <v>110</v>
      </c>
      <c r="CC219" t="s">
        <v>219</v>
      </c>
      <c r="CD219">
        <v>107000</v>
      </c>
      <c r="CE219" t="str">
        <f>IF(data[[#This Row],[YearBuilt]]&gt;=1946,"New","Old")</f>
        <v>Old</v>
      </c>
      <c r="CF219" s="7" t="str">
        <f>IF(data[[#This Row],[YearRemodAdd]]=data[[#This Row],[YearBuilt]], "-","Remodeled")</f>
        <v>Remodeled</v>
      </c>
      <c r="CG219" t="str">
        <f>IF(data[[#This Row],[YrSold]]&gt;=2008,"Post 2008","Pre 2008")</f>
        <v>Pre 2008</v>
      </c>
      <c r="CH219">
        <f>data[[#This Row],[YrSold]]</f>
        <v>2006</v>
      </c>
      <c r="CI219" s="1"/>
    </row>
    <row r="220" spans="1:87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20">
        <v>2008</v>
      </c>
      <c r="CB220" t="s">
        <v>110</v>
      </c>
      <c r="CC220" t="s">
        <v>111</v>
      </c>
      <c r="CD220">
        <v>311500</v>
      </c>
      <c r="CE220" t="str">
        <f>IF(data[[#This Row],[YearBuilt]]&gt;=1946,"New","Old")</f>
        <v>Old</v>
      </c>
      <c r="CF220" s="7" t="str">
        <f>IF(data[[#This Row],[YearRemodAdd]]=data[[#This Row],[YearBuilt]], "-","Remodeled")</f>
        <v>Remodeled</v>
      </c>
      <c r="CG220" t="str">
        <f>IF(data[[#This Row],[YrSold]]&gt;=2008,"Post 2008","Pre 2008")</f>
        <v>Post 2008</v>
      </c>
      <c r="CH220">
        <f>data[[#This Row],[YrSold]]</f>
        <v>2008</v>
      </c>
      <c r="CI220" s="1"/>
    </row>
    <row r="221" spans="1:87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21">
        <v>2006</v>
      </c>
      <c r="CB221" t="s">
        <v>158</v>
      </c>
      <c r="CC221" t="s">
        <v>159</v>
      </c>
      <c r="CD221">
        <v>167240</v>
      </c>
      <c r="CE221" t="str">
        <f>IF(data[[#This Row],[YearBuilt]]&gt;=1946,"New","Old")</f>
        <v>New</v>
      </c>
      <c r="CF221" s="7" t="str">
        <f>IF(data[[#This Row],[YearRemodAdd]]=data[[#This Row],[YearBuilt]], "-","Remodeled")</f>
        <v>Remodeled</v>
      </c>
      <c r="CG221" t="str">
        <f>IF(data[[#This Row],[YrSold]]&gt;=2008,"Post 2008","Pre 2008")</f>
        <v>Pre 2008</v>
      </c>
      <c r="CH221">
        <f>data[[#This Row],[YrSold]]</f>
        <v>2006</v>
      </c>
      <c r="CI221" s="1"/>
    </row>
    <row r="222" spans="1:87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22">
        <v>2006</v>
      </c>
      <c r="CB222" t="s">
        <v>158</v>
      </c>
      <c r="CC222" t="s">
        <v>159</v>
      </c>
      <c r="CD222">
        <v>204900</v>
      </c>
      <c r="CE222" t="str">
        <f>IF(data[[#This Row],[YearBuilt]]&gt;=1946,"New","Old")</f>
        <v>New</v>
      </c>
      <c r="CF222" s="7" t="str">
        <f>IF(data[[#This Row],[YearRemodAdd]]=data[[#This Row],[YearBuilt]], "-","Remodeled")</f>
        <v>-</v>
      </c>
      <c r="CG222" t="str">
        <f>IF(data[[#This Row],[YrSold]]&gt;=2008,"Post 2008","Pre 2008")</f>
        <v>Pre 2008</v>
      </c>
      <c r="CH222">
        <f>data[[#This Row],[YrSold]]</f>
        <v>2006</v>
      </c>
      <c r="CI222" s="1"/>
    </row>
    <row r="223" spans="1:87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23">
        <v>2009</v>
      </c>
      <c r="CB223" t="s">
        <v>220</v>
      </c>
      <c r="CC223" t="s">
        <v>111</v>
      </c>
      <c r="CD223">
        <v>200000</v>
      </c>
      <c r="CE223" t="str">
        <f>IF(data[[#This Row],[YearBuilt]]&gt;=1946,"New","Old")</f>
        <v>New</v>
      </c>
      <c r="CF223" s="7" t="str">
        <f>IF(data[[#This Row],[YearRemodAdd]]=data[[#This Row],[YearBuilt]], "-","Remodeled")</f>
        <v>-</v>
      </c>
      <c r="CG223" t="str">
        <f>IF(data[[#This Row],[YrSold]]&gt;=2008,"Post 2008","Pre 2008")</f>
        <v>Post 2008</v>
      </c>
      <c r="CH223">
        <f>data[[#This Row],[YrSold]]</f>
        <v>2009</v>
      </c>
      <c r="CI223" s="1"/>
    </row>
    <row r="224" spans="1:87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24">
        <v>2006</v>
      </c>
      <c r="CB224" t="s">
        <v>110</v>
      </c>
      <c r="CC224" t="s">
        <v>111</v>
      </c>
      <c r="CD224">
        <v>179900</v>
      </c>
      <c r="CE224" t="str">
        <f>IF(data[[#This Row],[YearBuilt]]&gt;=1946,"New","Old")</f>
        <v>New</v>
      </c>
      <c r="CF224" s="7" t="str">
        <f>IF(data[[#This Row],[YearRemodAdd]]=data[[#This Row],[YearBuilt]], "-","Remodeled")</f>
        <v>-</v>
      </c>
      <c r="CG224" t="str">
        <f>IF(data[[#This Row],[YrSold]]&gt;=2008,"Post 2008","Pre 2008")</f>
        <v>Pre 2008</v>
      </c>
      <c r="CH224">
        <f>data[[#This Row],[YrSold]]</f>
        <v>2006</v>
      </c>
      <c r="CI224" s="1"/>
    </row>
    <row r="225" spans="1:87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25">
        <v>2009</v>
      </c>
      <c r="CB225" t="s">
        <v>110</v>
      </c>
      <c r="CC225" t="s">
        <v>128</v>
      </c>
      <c r="CD225">
        <v>97000</v>
      </c>
      <c r="CE225" t="str">
        <f>IF(data[[#This Row],[YearBuilt]]&gt;=1946,"New","Old")</f>
        <v>New</v>
      </c>
      <c r="CF225" s="7" t="str">
        <f>IF(data[[#This Row],[YearRemodAdd]]=data[[#This Row],[YearBuilt]], "-","Remodeled")</f>
        <v>-</v>
      </c>
      <c r="CG225" t="str">
        <f>IF(data[[#This Row],[YrSold]]&gt;=2008,"Post 2008","Pre 2008")</f>
        <v>Post 2008</v>
      </c>
      <c r="CH225">
        <f>data[[#This Row],[YrSold]]</f>
        <v>2009</v>
      </c>
      <c r="CI225" s="1"/>
    </row>
    <row r="226" spans="1:87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26">
        <v>2009</v>
      </c>
      <c r="CB226" t="s">
        <v>110</v>
      </c>
      <c r="CC226" t="s">
        <v>111</v>
      </c>
      <c r="CD226">
        <v>386250</v>
      </c>
      <c r="CE226" t="str">
        <f>IF(data[[#This Row],[YearBuilt]]&gt;=1946,"New","Old")</f>
        <v>New</v>
      </c>
      <c r="CF226" s="7" t="str">
        <f>IF(data[[#This Row],[YearRemodAdd]]=data[[#This Row],[YearBuilt]], "-","Remodeled")</f>
        <v>-</v>
      </c>
      <c r="CG226" t="str">
        <f>IF(data[[#This Row],[YrSold]]&gt;=2008,"Post 2008","Pre 2008")</f>
        <v>Post 2008</v>
      </c>
      <c r="CH226">
        <f>data[[#This Row],[YrSold]]</f>
        <v>2009</v>
      </c>
      <c r="CI226" s="1"/>
    </row>
    <row r="227" spans="1:87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27">
        <v>2009</v>
      </c>
      <c r="CB227" t="s">
        <v>173</v>
      </c>
      <c r="CC227" t="s">
        <v>128</v>
      </c>
      <c r="CD227">
        <v>112000</v>
      </c>
      <c r="CE227" t="str">
        <f>IF(data[[#This Row],[YearBuilt]]&gt;=1946,"New","Old")</f>
        <v>New</v>
      </c>
      <c r="CF227" s="7" t="str">
        <f>IF(data[[#This Row],[YearRemodAdd]]=data[[#This Row],[YearBuilt]], "-","Remodeled")</f>
        <v>-</v>
      </c>
      <c r="CG227" t="str">
        <f>IF(data[[#This Row],[YrSold]]&gt;=2008,"Post 2008","Pre 2008")</f>
        <v>Post 2008</v>
      </c>
      <c r="CH227">
        <f>data[[#This Row],[YrSold]]</f>
        <v>2009</v>
      </c>
      <c r="CI227" s="1"/>
    </row>
    <row r="228" spans="1:87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28">
        <v>2007</v>
      </c>
      <c r="CB228" t="s">
        <v>110</v>
      </c>
      <c r="CC228" t="s">
        <v>128</v>
      </c>
      <c r="CD228">
        <v>290000</v>
      </c>
      <c r="CE228" t="str">
        <f>IF(data[[#This Row],[YearBuilt]]&gt;=1946,"New","Old")</f>
        <v>New</v>
      </c>
      <c r="CF228" s="7" t="str">
        <f>IF(data[[#This Row],[YearRemodAdd]]=data[[#This Row],[YearBuilt]], "-","Remodeled")</f>
        <v>-</v>
      </c>
      <c r="CG228" t="str">
        <f>IF(data[[#This Row],[YrSold]]&gt;=2008,"Post 2008","Pre 2008")</f>
        <v>Pre 2008</v>
      </c>
      <c r="CH228">
        <f>data[[#This Row],[YrSold]]</f>
        <v>2007</v>
      </c>
      <c r="CI228" s="1"/>
    </row>
    <row r="229" spans="1:87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29">
        <v>2008</v>
      </c>
      <c r="CB229" t="s">
        <v>110</v>
      </c>
      <c r="CC229" t="s">
        <v>111</v>
      </c>
      <c r="CD229">
        <v>106000</v>
      </c>
      <c r="CE229" t="str">
        <f>IF(data[[#This Row],[YearBuilt]]&gt;=1946,"New","Old")</f>
        <v>New</v>
      </c>
      <c r="CF229" s="7" t="str">
        <f>IF(data[[#This Row],[YearRemodAdd]]=data[[#This Row],[YearBuilt]], "-","Remodeled")</f>
        <v>-</v>
      </c>
      <c r="CG229" t="str">
        <f>IF(data[[#This Row],[YrSold]]&gt;=2008,"Post 2008","Pre 2008")</f>
        <v>Post 2008</v>
      </c>
      <c r="CH229">
        <f>data[[#This Row],[YrSold]]</f>
        <v>2008</v>
      </c>
      <c r="CI229" s="1"/>
    </row>
    <row r="230" spans="1:87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0">
        <v>2010</v>
      </c>
      <c r="CB230" t="s">
        <v>110</v>
      </c>
      <c r="CC230" t="s">
        <v>111</v>
      </c>
      <c r="CD230">
        <v>125000</v>
      </c>
      <c r="CE230" t="str">
        <f>IF(data[[#This Row],[YearBuilt]]&gt;=1946,"New","Old")</f>
        <v>New</v>
      </c>
      <c r="CF230" s="7" t="str">
        <f>IF(data[[#This Row],[YearRemodAdd]]=data[[#This Row],[YearBuilt]], "-","Remodeled")</f>
        <v>-</v>
      </c>
      <c r="CG230" t="str">
        <f>IF(data[[#This Row],[YrSold]]&gt;=2008,"Post 2008","Pre 2008")</f>
        <v>Post 2008</v>
      </c>
      <c r="CH230">
        <f>data[[#This Row],[YrSold]]</f>
        <v>2010</v>
      </c>
      <c r="CI230" s="1"/>
    </row>
    <row r="231" spans="1:87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1">
        <v>2009</v>
      </c>
      <c r="CB231" t="s">
        <v>110</v>
      </c>
      <c r="CC231" t="s">
        <v>111</v>
      </c>
      <c r="CD231">
        <v>192500</v>
      </c>
      <c r="CE231" t="str">
        <f>IF(data[[#This Row],[YearBuilt]]&gt;=1946,"New","Old")</f>
        <v>New</v>
      </c>
      <c r="CF231" s="7" t="str">
        <f>IF(data[[#This Row],[YearRemodAdd]]=data[[#This Row],[YearBuilt]], "-","Remodeled")</f>
        <v>Remodeled</v>
      </c>
      <c r="CG231" t="str">
        <f>IF(data[[#This Row],[YrSold]]&gt;=2008,"Post 2008","Pre 2008")</f>
        <v>Post 2008</v>
      </c>
      <c r="CH231">
        <f>data[[#This Row],[YrSold]]</f>
        <v>2009</v>
      </c>
      <c r="CI231" s="1"/>
    </row>
    <row r="232" spans="1:87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2">
        <v>2010</v>
      </c>
      <c r="CB232" t="s">
        <v>110</v>
      </c>
      <c r="CC232" t="s">
        <v>111</v>
      </c>
      <c r="CD232">
        <v>148000</v>
      </c>
      <c r="CE232" t="str">
        <f>IF(data[[#This Row],[YearBuilt]]&gt;=1946,"New","Old")</f>
        <v>New</v>
      </c>
      <c r="CF232" s="7" t="str">
        <f>IF(data[[#This Row],[YearRemodAdd]]=data[[#This Row],[YearBuilt]], "-","Remodeled")</f>
        <v>-</v>
      </c>
      <c r="CG232" t="str">
        <f>IF(data[[#This Row],[YrSold]]&gt;=2008,"Post 2008","Pre 2008")</f>
        <v>Post 2008</v>
      </c>
      <c r="CH232">
        <f>data[[#This Row],[YrSold]]</f>
        <v>2010</v>
      </c>
      <c r="CI232" s="1"/>
    </row>
    <row r="233" spans="1:87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33">
        <v>2009</v>
      </c>
      <c r="CB233" t="s">
        <v>110</v>
      </c>
      <c r="CC233" t="s">
        <v>111</v>
      </c>
      <c r="CD233">
        <v>403000</v>
      </c>
      <c r="CE233" t="str">
        <f>IF(data[[#This Row],[YearBuilt]]&gt;=1946,"New","Old")</f>
        <v>New</v>
      </c>
      <c r="CF233" s="7" t="str">
        <f>IF(data[[#This Row],[YearRemodAdd]]=data[[#This Row],[YearBuilt]], "-","Remodeled")</f>
        <v>Remodeled</v>
      </c>
      <c r="CG233" t="str">
        <f>IF(data[[#This Row],[YrSold]]&gt;=2008,"Post 2008","Pre 2008")</f>
        <v>Post 2008</v>
      </c>
      <c r="CH233">
        <f>data[[#This Row],[YrSold]]</f>
        <v>2009</v>
      </c>
      <c r="CI233" s="1"/>
    </row>
    <row r="234" spans="1:87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4">
        <v>2006</v>
      </c>
      <c r="CB234" t="s">
        <v>110</v>
      </c>
      <c r="CC234" t="s">
        <v>111</v>
      </c>
      <c r="CD234">
        <v>94500</v>
      </c>
      <c r="CE234" t="str">
        <f>IF(data[[#This Row],[YearBuilt]]&gt;=1946,"New","Old")</f>
        <v>New</v>
      </c>
      <c r="CF234" s="7" t="str">
        <f>IF(data[[#This Row],[YearRemodAdd]]=data[[#This Row],[YearBuilt]], "-","Remodeled")</f>
        <v>-</v>
      </c>
      <c r="CG234" t="str">
        <f>IF(data[[#This Row],[YrSold]]&gt;=2008,"Post 2008","Pre 2008")</f>
        <v>Pre 2008</v>
      </c>
      <c r="CH234">
        <f>data[[#This Row],[YrSold]]</f>
        <v>2006</v>
      </c>
      <c r="CI234" s="1"/>
    </row>
    <row r="235" spans="1:87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35">
        <v>2010</v>
      </c>
      <c r="CB235" t="s">
        <v>110</v>
      </c>
      <c r="CC235" t="s">
        <v>111</v>
      </c>
      <c r="CD235">
        <v>128200</v>
      </c>
      <c r="CE235" t="str">
        <f>IF(data[[#This Row],[YearBuilt]]&gt;=1946,"New","Old")</f>
        <v>New</v>
      </c>
      <c r="CF235" s="7" t="str">
        <f>IF(data[[#This Row],[YearRemodAdd]]=data[[#This Row],[YearBuilt]], "-","Remodeled")</f>
        <v>-</v>
      </c>
      <c r="CG235" t="str">
        <f>IF(data[[#This Row],[YrSold]]&gt;=2008,"Post 2008","Pre 2008")</f>
        <v>Post 2008</v>
      </c>
      <c r="CH235">
        <f>data[[#This Row],[YrSold]]</f>
        <v>2010</v>
      </c>
      <c r="CI235" s="1"/>
    </row>
    <row r="236" spans="1:87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6">
        <v>2010</v>
      </c>
      <c r="CB236" t="s">
        <v>110</v>
      </c>
      <c r="CC236" t="s">
        <v>111</v>
      </c>
      <c r="CD236">
        <v>216500</v>
      </c>
      <c r="CE236" t="str">
        <f>IF(data[[#This Row],[YearBuilt]]&gt;=1946,"New","Old")</f>
        <v>New</v>
      </c>
      <c r="CF236" s="7" t="str">
        <f>IF(data[[#This Row],[YearRemodAdd]]=data[[#This Row],[YearBuilt]], "-","Remodeled")</f>
        <v>-</v>
      </c>
      <c r="CG236" t="str">
        <f>IF(data[[#This Row],[YrSold]]&gt;=2008,"Post 2008","Pre 2008")</f>
        <v>Post 2008</v>
      </c>
      <c r="CH236">
        <f>data[[#This Row],[YrSold]]</f>
        <v>2010</v>
      </c>
      <c r="CI236" s="1"/>
    </row>
    <row r="237" spans="1:87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37">
        <v>2008</v>
      </c>
      <c r="CB237" t="s">
        <v>110</v>
      </c>
      <c r="CC237" t="s">
        <v>111</v>
      </c>
      <c r="CD237">
        <v>89500</v>
      </c>
      <c r="CE237" t="str">
        <f>IF(data[[#This Row],[YearBuilt]]&gt;=1946,"New","Old")</f>
        <v>New</v>
      </c>
      <c r="CF237" s="7" t="str">
        <f>IF(data[[#This Row],[YearRemodAdd]]=data[[#This Row],[YearBuilt]], "-","Remodeled")</f>
        <v>-</v>
      </c>
      <c r="CG237" t="str">
        <f>IF(data[[#This Row],[YrSold]]&gt;=2008,"Post 2008","Pre 2008")</f>
        <v>Post 2008</v>
      </c>
      <c r="CH237">
        <f>data[[#This Row],[YrSold]]</f>
        <v>2008</v>
      </c>
      <c r="CI237" s="1"/>
    </row>
    <row r="238" spans="1:87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38">
        <v>2010</v>
      </c>
      <c r="CB238" t="s">
        <v>110</v>
      </c>
      <c r="CC238" t="s">
        <v>111</v>
      </c>
      <c r="CD238">
        <v>185500</v>
      </c>
      <c r="CE238" t="str">
        <f>IF(data[[#This Row],[YearBuilt]]&gt;=1946,"New","Old")</f>
        <v>New</v>
      </c>
      <c r="CF238" s="7" t="str">
        <f>IF(data[[#This Row],[YearRemodAdd]]=data[[#This Row],[YearBuilt]], "-","Remodeled")</f>
        <v>-</v>
      </c>
      <c r="CG238" t="str">
        <f>IF(data[[#This Row],[YrSold]]&gt;=2008,"Post 2008","Pre 2008")</f>
        <v>Post 2008</v>
      </c>
      <c r="CH238">
        <f>data[[#This Row],[YrSold]]</f>
        <v>2010</v>
      </c>
      <c r="CI238" s="1"/>
    </row>
    <row r="239" spans="1:87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39">
        <v>2010</v>
      </c>
      <c r="CB239" t="s">
        <v>110</v>
      </c>
      <c r="CC239" t="s">
        <v>111</v>
      </c>
      <c r="CD239">
        <v>194500</v>
      </c>
      <c r="CE239" t="str">
        <f>IF(data[[#This Row],[YearBuilt]]&gt;=1946,"New","Old")</f>
        <v>New</v>
      </c>
      <c r="CF239" s="7" t="str">
        <f>IF(data[[#This Row],[YearRemodAdd]]=data[[#This Row],[YearBuilt]], "-","Remodeled")</f>
        <v>Remodeled</v>
      </c>
      <c r="CG239" t="str">
        <f>IF(data[[#This Row],[YrSold]]&gt;=2008,"Post 2008","Pre 2008")</f>
        <v>Post 2008</v>
      </c>
      <c r="CH239">
        <f>data[[#This Row],[YrSold]]</f>
        <v>2010</v>
      </c>
      <c r="CI239" s="1"/>
    </row>
    <row r="240" spans="1:87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40">
        <v>2007</v>
      </c>
      <c r="CB240" t="s">
        <v>158</v>
      </c>
      <c r="CC240" t="s">
        <v>159</v>
      </c>
      <c r="CD240">
        <v>318000</v>
      </c>
      <c r="CE240" t="str">
        <f>IF(data[[#This Row],[YearBuilt]]&gt;=1946,"New","Old")</f>
        <v>New</v>
      </c>
      <c r="CF240" s="7" t="str">
        <f>IF(data[[#This Row],[YearRemodAdd]]=data[[#This Row],[YearBuilt]], "-","Remodeled")</f>
        <v>-</v>
      </c>
      <c r="CG240" t="str">
        <f>IF(data[[#This Row],[YrSold]]&gt;=2008,"Post 2008","Pre 2008")</f>
        <v>Pre 2008</v>
      </c>
      <c r="CH240">
        <f>data[[#This Row],[YrSold]]</f>
        <v>2007</v>
      </c>
      <c r="CI240" s="1"/>
    </row>
    <row r="241" spans="1:87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1">
        <v>2010</v>
      </c>
      <c r="CB241" t="s">
        <v>110</v>
      </c>
      <c r="CC241" t="s">
        <v>111</v>
      </c>
      <c r="CD241">
        <v>113000</v>
      </c>
      <c r="CE241" t="str">
        <f>IF(data[[#This Row],[YearBuilt]]&gt;=1946,"New","Old")</f>
        <v>Old</v>
      </c>
      <c r="CF241" s="7" t="str">
        <f>IF(data[[#This Row],[YearRemodAdd]]=data[[#This Row],[YearBuilt]], "-","Remodeled")</f>
        <v>Remodeled</v>
      </c>
      <c r="CG241" t="str">
        <f>IF(data[[#This Row],[YrSold]]&gt;=2008,"Post 2008","Pre 2008")</f>
        <v>Post 2008</v>
      </c>
      <c r="CH241">
        <f>data[[#This Row],[YrSold]]</f>
        <v>2010</v>
      </c>
      <c r="CI241" s="1"/>
    </row>
    <row r="242" spans="1:87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2">
        <v>2010</v>
      </c>
      <c r="CB242" t="s">
        <v>110</v>
      </c>
      <c r="CC242" t="s">
        <v>111</v>
      </c>
      <c r="CD242">
        <v>262500</v>
      </c>
      <c r="CE242" t="str">
        <f>IF(data[[#This Row],[YearBuilt]]&gt;=1946,"New","Old")</f>
        <v>New</v>
      </c>
      <c r="CF242" s="7" t="str">
        <f>IF(data[[#This Row],[YearRemodAdd]]=data[[#This Row],[YearBuilt]], "-","Remodeled")</f>
        <v>-</v>
      </c>
      <c r="CG242" t="str">
        <f>IF(data[[#This Row],[YrSold]]&gt;=2008,"Post 2008","Pre 2008")</f>
        <v>Post 2008</v>
      </c>
      <c r="CH242">
        <f>data[[#This Row],[YrSold]]</f>
        <v>2010</v>
      </c>
      <c r="CI242" s="1"/>
    </row>
    <row r="243" spans="1:87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43">
        <v>2007</v>
      </c>
      <c r="CB243" t="s">
        <v>110</v>
      </c>
      <c r="CC243" t="s">
        <v>111</v>
      </c>
      <c r="CD243">
        <v>110500</v>
      </c>
      <c r="CE243" t="str">
        <f>IF(data[[#This Row],[YearBuilt]]&gt;=1946,"New","Old")</f>
        <v>Old</v>
      </c>
      <c r="CF243" s="7" t="str">
        <f>IF(data[[#This Row],[YearRemodAdd]]=data[[#This Row],[YearBuilt]], "-","Remodeled")</f>
        <v>Remodeled</v>
      </c>
      <c r="CG243" t="str">
        <f>IF(data[[#This Row],[YrSold]]&gt;=2008,"Post 2008","Pre 2008")</f>
        <v>Pre 2008</v>
      </c>
      <c r="CH243">
        <f>data[[#This Row],[YrSold]]</f>
        <v>2007</v>
      </c>
      <c r="CI243" s="1"/>
    </row>
    <row r="244" spans="1:87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4">
        <v>2006</v>
      </c>
      <c r="CB244" t="s">
        <v>110</v>
      </c>
      <c r="CC244" t="s">
        <v>111</v>
      </c>
      <c r="CD244">
        <v>79000</v>
      </c>
      <c r="CE244" t="str">
        <f>IF(data[[#This Row],[YearBuilt]]&gt;=1946,"New","Old")</f>
        <v>Old</v>
      </c>
      <c r="CF244" s="7" t="str">
        <f>IF(data[[#This Row],[YearRemodAdd]]=data[[#This Row],[YearBuilt]], "-","Remodeled")</f>
        <v>Remodeled</v>
      </c>
      <c r="CG244" t="str">
        <f>IF(data[[#This Row],[YrSold]]&gt;=2008,"Post 2008","Pre 2008")</f>
        <v>Pre 2008</v>
      </c>
      <c r="CH244">
        <f>data[[#This Row],[YrSold]]</f>
        <v>2006</v>
      </c>
      <c r="CI244" s="1"/>
    </row>
    <row r="245" spans="1:87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5">
        <v>2009</v>
      </c>
      <c r="CB245" t="s">
        <v>110</v>
      </c>
      <c r="CC245" t="s">
        <v>111</v>
      </c>
      <c r="CD245">
        <v>120000</v>
      </c>
      <c r="CE245" t="str">
        <f>IF(data[[#This Row],[YearBuilt]]&gt;=1946,"New","Old")</f>
        <v>New</v>
      </c>
      <c r="CF245" s="7" t="str">
        <f>IF(data[[#This Row],[YearRemodAdd]]=data[[#This Row],[YearBuilt]], "-","Remodeled")</f>
        <v>-</v>
      </c>
      <c r="CG245" t="str">
        <f>IF(data[[#This Row],[YrSold]]&gt;=2008,"Post 2008","Pre 2008")</f>
        <v>Post 2008</v>
      </c>
      <c r="CH245">
        <f>data[[#This Row],[YrSold]]</f>
        <v>2009</v>
      </c>
      <c r="CI245" s="1"/>
    </row>
    <row r="246" spans="1:87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6">
        <v>2010</v>
      </c>
      <c r="CB246" t="s">
        <v>110</v>
      </c>
      <c r="CC246" t="s">
        <v>111</v>
      </c>
      <c r="CD246">
        <v>205000</v>
      </c>
      <c r="CE246" t="str">
        <f>IF(data[[#This Row],[YearBuilt]]&gt;=1946,"New","Old")</f>
        <v>New</v>
      </c>
      <c r="CF246" s="7" t="str">
        <f>IF(data[[#This Row],[YearRemodAdd]]=data[[#This Row],[YearBuilt]], "-","Remodeled")</f>
        <v>Remodeled</v>
      </c>
      <c r="CG246" t="str">
        <f>IF(data[[#This Row],[YrSold]]&gt;=2008,"Post 2008","Pre 2008")</f>
        <v>Post 2008</v>
      </c>
      <c r="CH246">
        <f>data[[#This Row],[YrSold]]</f>
        <v>2010</v>
      </c>
      <c r="CI246" s="1"/>
    </row>
    <row r="247" spans="1:87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7">
        <v>2006</v>
      </c>
      <c r="CB247" t="s">
        <v>110</v>
      </c>
      <c r="CC247" t="s">
        <v>111</v>
      </c>
      <c r="CD247">
        <v>241500</v>
      </c>
      <c r="CE247" t="str">
        <f>IF(data[[#This Row],[YearBuilt]]&gt;=1946,"New","Old")</f>
        <v>New</v>
      </c>
      <c r="CF247" s="7" t="str">
        <f>IF(data[[#This Row],[YearRemodAdd]]=data[[#This Row],[YearBuilt]], "-","Remodeled")</f>
        <v>-</v>
      </c>
      <c r="CG247" t="str">
        <f>IF(data[[#This Row],[YrSold]]&gt;=2008,"Post 2008","Pre 2008")</f>
        <v>Pre 2008</v>
      </c>
      <c r="CH247">
        <f>data[[#This Row],[YrSold]]</f>
        <v>2006</v>
      </c>
      <c r="CI247" s="1"/>
    </row>
    <row r="248" spans="1:87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8">
        <v>2006</v>
      </c>
      <c r="CB248" t="s">
        <v>110</v>
      </c>
      <c r="CC248" t="s">
        <v>111</v>
      </c>
      <c r="CD248">
        <v>137000</v>
      </c>
      <c r="CE248" t="str">
        <f>IF(data[[#This Row],[YearBuilt]]&gt;=1946,"New","Old")</f>
        <v>Old</v>
      </c>
      <c r="CF248" s="7" t="str">
        <f>IF(data[[#This Row],[YearRemodAdd]]=data[[#This Row],[YearBuilt]], "-","Remodeled")</f>
        <v>Remodeled</v>
      </c>
      <c r="CG248" t="str">
        <f>IF(data[[#This Row],[YrSold]]&gt;=2008,"Post 2008","Pre 2008")</f>
        <v>Pre 2008</v>
      </c>
      <c r="CH248">
        <f>data[[#This Row],[YrSold]]</f>
        <v>2006</v>
      </c>
      <c r="CI248" s="1"/>
    </row>
    <row r="249" spans="1:87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49">
        <v>2006</v>
      </c>
      <c r="CB249" t="s">
        <v>110</v>
      </c>
      <c r="CC249" t="s">
        <v>111</v>
      </c>
      <c r="CD249">
        <v>140000</v>
      </c>
      <c r="CE249" t="str">
        <f>IF(data[[#This Row],[YearBuilt]]&gt;=1946,"New","Old")</f>
        <v>New</v>
      </c>
      <c r="CF249" s="7" t="str">
        <f>IF(data[[#This Row],[YearRemodAdd]]=data[[#This Row],[YearBuilt]], "-","Remodeled")</f>
        <v>-</v>
      </c>
      <c r="CG249" t="str">
        <f>IF(data[[#This Row],[YrSold]]&gt;=2008,"Post 2008","Pre 2008")</f>
        <v>Pre 2008</v>
      </c>
      <c r="CH249">
        <f>data[[#This Row],[YrSold]]</f>
        <v>2006</v>
      </c>
      <c r="CI249" s="1"/>
    </row>
    <row r="250" spans="1:87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50">
        <v>2007</v>
      </c>
      <c r="CB250" t="s">
        <v>110</v>
      </c>
      <c r="CC250" t="s">
        <v>111</v>
      </c>
      <c r="CD250">
        <v>180000</v>
      </c>
      <c r="CE250" t="str">
        <f>IF(data[[#This Row],[YearBuilt]]&gt;=1946,"New","Old")</f>
        <v>New</v>
      </c>
      <c r="CF250" s="7" t="str">
        <f>IF(data[[#This Row],[YearRemodAdd]]=data[[#This Row],[YearBuilt]], "-","Remodeled")</f>
        <v>-</v>
      </c>
      <c r="CG250" t="str">
        <f>IF(data[[#This Row],[YrSold]]&gt;=2008,"Post 2008","Pre 2008")</f>
        <v>Pre 2008</v>
      </c>
      <c r="CH250">
        <f>data[[#This Row],[YrSold]]</f>
        <v>2007</v>
      </c>
      <c r="CI250" s="1"/>
    </row>
    <row r="251" spans="1:87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51">
        <v>2007</v>
      </c>
      <c r="CB251" t="s">
        <v>110</v>
      </c>
      <c r="CC251" t="s">
        <v>111</v>
      </c>
      <c r="CD251">
        <v>277000</v>
      </c>
      <c r="CE251" t="str">
        <f>IF(data[[#This Row],[YearBuilt]]&gt;=1946,"New","Old")</f>
        <v>New</v>
      </c>
      <c r="CF251" s="7" t="str">
        <f>IF(data[[#This Row],[YearRemodAdd]]=data[[#This Row],[YearBuilt]], "-","Remodeled")</f>
        <v>Remodeled</v>
      </c>
      <c r="CG251" t="str">
        <f>IF(data[[#This Row],[YrSold]]&gt;=2008,"Post 2008","Pre 2008")</f>
        <v>Pre 2008</v>
      </c>
      <c r="CH251">
        <f>data[[#This Row],[YrSold]]</f>
        <v>2007</v>
      </c>
      <c r="CI251" s="1"/>
    </row>
    <row r="252" spans="1:87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52">
        <v>2010</v>
      </c>
      <c r="CB252" t="s">
        <v>110</v>
      </c>
      <c r="CC252" t="s">
        <v>111</v>
      </c>
      <c r="CD252">
        <v>76500</v>
      </c>
      <c r="CE252" t="str">
        <f>IF(data[[#This Row],[YearBuilt]]&gt;=1946,"New","Old")</f>
        <v>Old</v>
      </c>
      <c r="CF252" s="7" t="str">
        <f>IF(data[[#This Row],[YearRemodAdd]]=data[[#This Row],[YearBuilt]], "-","Remodeled")</f>
        <v>Remodeled</v>
      </c>
      <c r="CG252" t="str">
        <f>IF(data[[#This Row],[YrSold]]&gt;=2008,"Post 2008","Pre 2008")</f>
        <v>Post 2008</v>
      </c>
      <c r="CH252">
        <f>data[[#This Row],[YrSold]]</f>
        <v>2010</v>
      </c>
      <c r="CI252" s="1"/>
    </row>
    <row r="253" spans="1:87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53">
        <v>2007</v>
      </c>
      <c r="CB253" t="s">
        <v>110</v>
      </c>
      <c r="CC253" t="s">
        <v>219</v>
      </c>
      <c r="CD253">
        <v>235000</v>
      </c>
      <c r="CE253" t="str">
        <f>IF(data[[#This Row],[YearBuilt]]&gt;=1946,"New","Old")</f>
        <v>New</v>
      </c>
      <c r="CF253" s="7" t="str">
        <f>IF(data[[#This Row],[YearRemodAdd]]=data[[#This Row],[YearBuilt]], "-","Remodeled")</f>
        <v>Remodeled</v>
      </c>
      <c r="CG253" t="str">
        <f>IF(data[[#This Row],[YrSold]]&gt;=2008,"Post 2008","Pre 2008")</f>
        <v>Pre 2008</v>
      </c>
      <c r="CH253">
        <f>data[[#This Row],[YrSold]]</f>
        <v>2007</v>
      </c>
      <c r="CI253" s="1"/>
    </row>
    <row r="254" spans="1:87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54">
        <v>2008</v>
      </c>
      <c r="CB254" t="s">
        <v>110</v>
      </c>
      <c r="CC254" t="s">
        <v>111</v>
      </c>
      <c r="CD254">
        <v>173000</v>
      </c>
      <c r="CE254" t="str">
        <f>IF(data[[#This Row],[YearBuilt]]&gt;=1946,"New","Old")</f>
        <v>New</v>
      </c>
      <c r="CF254" s="7" t="str">
        <f>IF(data[[#This Row],[YearRemodAdd]]=data[[#This Row],[YearBuilt]], "-","Remodeled")</f>
        <v>-</v>
      </c>
      <c r="CG254" t="str">
        <f>IF(data[[#This Row],[YrSold]]&gt;=2008,"Post 2008","Pre 2008")</f>
        <v>Post 2008</v>
      </c>
      <c r="CH254">
        <f>data[[#This Row],[YrSold]]</f>
        <v>2008</v>
      </c>
      <c r="CI254" s="1"/>
    </row>
    <row r="255" spans="1:87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55">
        <v>2007</v>
      </c>
      <c r="CB255" t="s">
        <v>230</v>
      </c>
      <c r="CC255" t="s">
        <v>111</v>
      </c>
      <c r="CD255">
        <v>158000</v>
      </c>
      <c r="CE255" t="str">
        <f>IF(data[[#This Row],[YearBuilt]]&gt;=1946,"New","Old")</f>
        <v>New</v>
      </c>
      <c r="CF255" s="7" t="str">
        <f>IF(data[[#This Row],[YearRemodAdd]]=data[[#This Row],[YearBuilt]], "-","Remodeled")</f>
        <v>Remodeled</v>
      </c>
      <c r="CG255" t="str">
        <f>IF(data[[#This Row],[YrSold]]&gt;=2008,"Post 2008","Pre 2008")</f>
        <v>Pre 2008</v>
      </c>
      <c r="CH255">
        <f>data[[#This Row],[YrSold]]</f>
        <v>2007</v>
      </c>
      <c r="CI255" s="1"/>
    </row>
    <row r="256" spans="1:87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56">
        <v>2010</v>
      </c>
      <c r="CB256" t="s">
        <v>110</v>
      </c>
      <c r="CC256" t="s">
        <v>111</v>
      </c>
      <c r="CD256">
        <v>145000</v>
      </c>
      <c r="CE256" t="str">
        <f>IF(data[[#This Row],[YearBuilt]]&gt;=1946,"New","Old")</f>
        <v>New</v>
      </c>
      <c r="CF256" s="7" t="str">
        <f>IF(data[[#This Row],[YearRemodAdd]]=data[[#This Row],[YearBuilt]], "-","Remodeled")</f>
        <v>-</v>
      </c>
      <c r="CG256" t="str">
        <f>IF(data[[#This Row],[YrSold]]&gt;=2008,"Post 2008","Pre 2008")</f>
        <v>Post 2008</v>
      </c>
      <c r="CH256">
        <f>data[[#This Row],[YrSold]]</f>
        <v>2010</v>
      </c>
      <c r="CI256" s="1"/>
    </row>
    <row r="257" spans="1:87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57">
        <v>2006</v>
      </c>
      <c r="CB257" t="s">
        <v>110</v>
      </c>
      <c r="CC257" t="s">
        <v>111</v>
      </c>
      <c r="CD257">
        <v>230000</v>
      </c>
      <c r="CE257" t="str">
        <f>IF(data[[#This Row],[YearBuilt]]&gt;=1946,"New","Old")</f>
        <v>New</v>
      </c>
      <c r="CF257" s="7" t="str">
        <f>IF(data[[#This Row],[YearRemodAdd]]=data[[#This Row],[YearBuilt]], "-","Remodeled")</f>
        <v>-</v>
      </c>
      <c r="CG257" t="str">
        <f>IF(data[[#This Row],[YrSold]]&gt;=2008,"Post 2008","Pre 2008")</f>
        <v>Pre 2008</v>
      </c>
      <c r="CH257">
        <f>data[[#This Row],[YrSold]]</f>
        <v>2006</v>
      </c>
      <c r="CI257" s="1"/>
    </row>
    <row r="258" spans="1:87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58">
        <v>2008</v>
      </c>
      <c r="CB258" t="s">
        <v>110</v>
      </c>
      <c r="CC258" t="s">
        <v>111</v>
      </c>
      <c r="CD258">
        <v>207500</v>
      </c>
      <c r="CE258" t="str">
        <f>IF(data[[#This Row],[YearBuilt]]&gt;=1946,"New","Old")</f>
        <v>New</v>
      </c>
      <c r="CF258" s="7" t="str">
        <f>IF(data[[#This Row],[YearRemodAdd]]=data[[#This Row],[YearBuilt]], "-","Remodeled")</f>
        <v>-</v>
      </c>
      <c r="CG258" t="str">
        <f>IF(data[[#This Row],[YrSold]]&gt;=2008,"Post 2008","Pre 2008")</f>
        <v>Post 2008</v>
      </c>
      <c r="CH258">
        <f>data[[#This Row],[YrSold]]</f>
        <v>2008</v>
      </c>
      <c r="CI258" s="1"/>
    </row>
    <row r="259" spans="1:87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59">
        <v>2009</v>
      </c>
      <c r="CB259" t="s">
        <v>110</v>
      </c>
      <c r="CC259" t="s">
        <v>128</v>
      </c>
      <c r="CD259">
        <v>220000</v>
      </c>
      <c r="CE259" t="str">
        <f>IF(data[[#This Row],[YearBuilt]]&gt;=1946,"New","Old")</f>
        <v>New</v>
      </c>
      <c r="CF259" s="7" t="str">
        <f>IF(data[[#This Row],[YearRemodAdd]]=data[[#This Row],[YearBuilt]], "-","Remodeled")</f>
        <v>-</v>
      </c>
      <c r="CG259" t="str">
        <f>IF(data[[#This Row],[YrSold]]&gt;=2008,"Post 2008","Pre 2008")</f>
        <v>Post 2008</v>
      </c>
      <c r="CH259">
        <f>data[[#This Row],[YrSold]]</f>
        <v>2009</v>
      </c>
      <c r="CI259" s="1"/>
    </row>
    <row r="260" spans="1:87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0">
        <v>2008</v>
      </c>
      <c r="CB260" t="s">
        <v>110</v>
      </c>
      <c r="CC260" t="s">
        <v>111</v>
      </c>
      <c r="CD260">
        <v>231500</v>
      </c>
      <c r="CE260" t="str">
        <f>IF(data[[#This Row],[YearBuilt]]&gt;=1946,"New","Old")</f>
        <v>New</v>
      </c>
      <c r="CF260" s="7" t="str">
        <f>IF(data[[#This Row],[YearRemodAdd]]=data[[#This Row],[YearBuilt]], "-","Remodeled")</f>
        <v>-</v>
      </c>
      <c r="CG260" t="str">
        <f>IF(data[[#This Row],[YrSold]]&gt;=2008,"Post 2008","Pre 2008")</f>
        <v>Post 2008</v>
      </c>
      <c r="CH260">
        <f>data[[#This Row],[YrSold]]</f>
        <v>2008</v>
      </c>
      <c r="CI260" s="1"/>
    </row>
    <row r="261" spans="1:87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61">
        <v>2008</v>
      </c>
      <c r="CB261" t="s">
        <v>110</v>
      </c>
      <c r="CC261" t="s">
        <v>111</v>
      </c>
      <c r="CD261">
        <v>97000</v>
      </c>
      <c r="CE261" t="str">
        <f>IF(data[[#This Row],[YearBuilt]]&gt;=1946,"New","Old")</f>
        <v>New</v>
      </c>
      <c r="CF261" s="7" t="str">
        <f>IF(data[[#This Row],[YearRemodAdd]]=data[[#This Row],[YearBuilt]], "-","Remodeled")</f>
        <v>-</v>
      </c>
      <c r="CG261" t="str">
        <f>IF(data[[#This Row],[YrSold]]&gt;=2008,"Post 2008","Pre 2008")</f>
        <v>Post 2008</v>
      </c>
      <c r="CH261">
        <f>data[[#This Row],[YrSold]]</f>
        <v>2008</v>
      </c>
      <c r="CI261" s="1"/>
    </row>
    <row r="262" spans="1:87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2">
        <v>2009</v>
      </c>
      <c r="CB262" t="s">
        <v>110</v>
      </c>
      <c r="CC262" t="s">
        <v>111</v>
      </c>
      <c r="CD262">
        <v>176000</v>
      </c>
      <c r="CE262" t="str">
        <f>IF(data[[#This Row],[YearBuilt]]&gt;=1946,"New","Old")</f>
        <v>New</v>
      </c>
      <c r="CF262" s="7" t="str">
        <f>IF(data[[#This Row],[YearRemodAdd]]=data[[#This Row],[YearBuilt]], "-","Remodeled")</f>
        <v>-</v>
      </c>
      <c r="CG262" t="str">
        <f>IF(data[[#This Row],[YrSold]]&gt;=2008,"Post 2008","Pre 2008")</f>
        <v>Post 2008</v>
      </c>
      <c r="CH262">
        <f>data[[#This Row],[YrSold]]</f>
        <v>2009</v>
      </c>
      <c r="CI262" s="1"/>
    </row>
    <row r="263" spans="1:87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63">
        <v>2007</v>
      </c>
      <c r="CB263" t="s">
        <v>158</v>
      </c>
      <c r="CC263" t="s">
        <v>159</v>
      </c>
      <c r="CD263">
        <v>276000</v>
      </c>
      <c r="CE263" t="str">
        <f>IF(data[[#This Row],[YearBuilt]]&gt;=1946,"New","Old")</f>
        <v>New</v>
      </c>
      <c r="CF263" s="7" t="str">
        <f>IF(data[[#This Row],[YearRemodAdd]]=data[[#This Row],[YearBuilt]], "-","Remodeled")</f>
        <v>-</v>
      </c>
      <c r="CG263" t="str">
        <f>IF(data[[#This Row],[YrSold]]&gt;=2008,"Post 2008","Pre 2008")</f>
        <v>Pre 2008</v>
      </c>
      <c r="CH263">
        <f>data[[#This Row],[YrSold]]</f>
        <v>2007</v>
      </c>
      <c r="CI263" s="1"/>
    </row>
    <row r="264" spans="1:87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64">
        <v>2006</v>
      </c>
      <c r="CB264" t="s">
        <v>110</v>
      </c>
      <c r="CC264" t="s">
        <v>111</v>
      </c>
      <c r="CD264">
        <v>151000</v>
      </c>
      <c r="CE264" t="str">
        <f>IF(data[[#This Row],[YearBuilt]]&gt;=1946,"New","Old")</f>
        <v>New</v>
      </c>
      <c r="CF264" s="7" t="str">
        <f>IF(data[[#This Row],[YearRemodAdd]]=data[[#This Row],[YearBuilt]], "-","Remodeled")</f>
        <v>Remodeled</v>
      </c>
      <c r="CG264" t="str">
        <f>IF(data[[#This Row],[YrSold]]&gt;=2008,"Post 2008","Pre 2008")</f>
        <v>Pre 2008</v>
      </c>
      <c r="CH264">
        <f>data[[#This Row],[YrSold]]</f>
        <v>2006</v>
      </c>
      <c r="CI264" s="1"/>
    </row>
    <row r="265" spans="1:87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5">
        <v>2010</v>
      </c>
      <c r="CB265" t="s">
        <v>110</v>
      </c>
      <c r="CC265" t="s">
        <v>111</v>
      </c>
      <c r="CD265">
        <v>130000</v>
      </c>
      <c r="CE265" t="str">
        <f>IF(data[[#This Row],[YearBuilt]]&gt;=1946,"New","Old")</f>
        <v>Old</v>
      </c>
      <c r="CF265" s="7" t="str">
        <f>IF(data[[#This Row],[YearRemodAdd]]=data[[#This Row],[YearBuilt]], "-","Remodeled")</f>
        <v>Remodeled</v>
      </c>
      <c r="CG265" t="str">
        <f>IF(data[[#This Row],[YrSold]]&gt;=2008,"Post 2008","Pre 2008")</f>
        <v>Post 2008</v>
      </c>
      <c r="CH265">
        <f>data[[#This Row],[YrSold]]</f>
        <v>2010</v>
      </c>
      <c r="CI265" s="1"/>
    </row>
    <row r="266" spans="1:87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6">
        <v>2008</v>
      </c>
      <c r="CB266" t="s">
        <v>110</v>
      </c>
      <c r="CC266" t="s">
        <v>111</v>
      </c>
      <c r="CD266">
        <v>73000</v>
      </c>
      <c r="CE266" t="str">
        <f>IF(data[[#This Row],[YearBuilt]]&gt;=1946,"New","Old")</f>
        <v>Old</v>
      </c>
      <c r="CF266" s="7" t="str">
        <f>IF(data[[#This Row],[YearRemodAdd]]=data[[#This Row],[YearBuilt]], "-","Remodeled")</f>
        <v>Remodeled</v>
      </c>
      <c r="CG266" t="str">
        <f>IF(data[[#This Row],[YrSold]]&gt;=2008,"Post 2008","Pre 2008")</f>
        <v>Post 2008</v>
      </c>
      <c r="CH266">
        <f>data[[#This Row],[YrSold]]</f>
        <v>2008</v>
      </c>
      <c r="CI266" s="1"/>
    </row>
    <row r="267" spans="1:87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7">
        <v>2008</v>
      </c>
      <c r="CB267" t="s">
        <v>110</v>
      </c>
      <c r="CC267" t="s">
        <v>111</v>
      </c>
      <c r="CD267">
        <v>175500</v>
      </c>
      <c r="CE267" t="str">
        <f>IF(data[[#This Row],[YearBuilt]]&gt;=1946,"New","Old")</f>
        <v>New</v>
      </c>
      <c r="CF267" s="7" t="str">
        <f>IF(data[[#This Row],[YearRemodAdd]]=data[[#This Row],[YearBuilt]], "-","Remodeled")</f>
        <v>-</v>
      </c>
      <c r="CG267" t="str">
        <f>IF(data[[#This Row],[YrSold]]&gt;=2008,"Post 2008","Pre 2008")</f>
        <v>Post 2008</v>
      </c>
      <c r="CH267">
        <f>data[[#This Row],[YrSold]]</f>
        <v>2008</v>
      </c>
      <c r="CI267" s="1"/>
    </row>
    <row r="268" spans="1:87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68">
        <v>2006</v>
      </c>
      <c r="CB268" t="s">
        <v>110</v>
      </c>
      <c r="CC268" t="s">
        <v>111</v>
      </c>
      <c r="CD268">
        <v>185000</v>
      </c>
      <c r="CE268" t="str">
        <f>IF(data[[#This Row],[YearBuilt]]&gt;=1946,"New","Old")</f>
        <v>New</v>
      </c>
      <c r="CF268" s="7" t="str">
        <f>IF(data[[#This Row],[YearRemodAdd]]=data[[#This Row],[YearBuilt]], "-","Remodeled")</f>
        <v>-</v>
      </c>
      <c r="CG268" t="str">
        <f>IF(data[[#This Row],[YrSold]]&gt;=2008,"Post 2008","Pre 2008")</f>
        <v>Pre 2008</v>
      </c>
      <c r="CH268">
        <f>data[[#This Row],[YrSold]]</f>
        <v>2006</v>
      </c>
      <c r="CI268" s="1"/>
    </row>
    <row r="269" spans="1:87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69">
        <v>2008</v>
      </c>
      <c r="CB269" t="s">
        <v>110</v>
      </c>
      <c r="CC269" t="s">
        <v>111</v>
      </c>
      <c r="CD269">
        <v>179500</v>
      </c>
      <c r="CE269" t="str">
        <f>IF(data[[#This Row],[YearBuilt]]&gt;=1946,"New","Old")</f>
        <v>Old</v>
      </c>
      <c r="CF269" s="7" t="str">
        <f>IF(data[[#This Row],[YearRemodAdd]]=data[[#This Row],[YearBuilt]], "-","Remodeled")</f>
        <v>Remodeled</v>
      </c>
      <c r="CG269" t="str">
        <f>IF(data[[#This Row],[YrSold]]&gt;=2008,"Post 2008","Pre 2008")</f>
        <v>Post 2008</v>
      </c>
      <c r="CH269">
        <f>data[[#This Row],[YrSold]]</f>
        <v>2008</v>
      </c>
      <c r="CI269" s="1"/>
    </row>
    <row r="270" spans="1:87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70">
        <v>2008</v>
      </c>
      <c r="CB270" t="s">
        <v>110</v>
      </c>
      <c r="CC270" t="s">
        <v>111</v>
      </c>
      <c r="CD270">
        <v>120500</v>
      </c>
      <c r="CE270" t="str">
        <f>IF(data[[#This Row],[YearBuilt]]&gt;=1946,"New","Old")</f>
        <v>Old</v>
      </c>
      <c r="CF270" s="7" t="str">
        <f>IF(data[[#This Row],[YearRemodAdd]]=data[[#This Row],[YearBuilt]], "-","Remodeled")</f>
        <v>Remodeled</v>
      </c>
      <c r="CG270" t="str">
        <f>IF(data[[#This Row],[YrSold]]&gt;=2008,"Post 2008","Pre 2008")</f>
        <v>Post 2008</v>
      </c>
      <c r="CH270">
        <f>data[[#This Row],[YrSold]]</f>
        <v>2008</v>
      </c>
      <c r="CI270" s="1"/>
    </row>
    <row r="271" spans="1:87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1">
        <v>2007</v>
      </c>
      <c r="CB271" t="s">
        <v>110</v>
      </c>
      <c r="CC271" t="s">
        <v>111</v>
      </c>
      <c r="CD271">
        <v>148000</v>
      </c>
      <c r="CE271" t="str">
        <f>IF(data[[#This Row],[YearBuilt]]&gt;=1946,"New","Old")</f>
        <v>New</v>
      </c>
      <c r="CF271" s="7" t="str">
        <f>IF(data[[#This Row],[YearRemodAdd]]=data[[#This Row],[YearBuilt]], "-","Remodeled")</f>
        <v>-</v>
      </c>
      <c r="CG271" t="str">
        <f>IF(data[[#This Row],[YrSold]]&gt;=2008,"Post 2008","Pre 2008")</f>
        <v>Pre 2008</v>
      </c>
      <c r="CH271">
        <f>data[[#This Row],[YrSold]]</f>
        <v>2007</v>
      </c>
      <c r="CI271" s="1"/>
    </row>
    <row r="272" spans="1:87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72">
        <v>2006</v>
      </c>
      <c r="CB272" t="s">
        <v>158</v>
      </c>
      <c r="CC272" t="s">
        <v>159</v>
      </c>
      <c r="CD272">
        <v>266000</v>
      </c>
      <c r="CE272" t="str">
        <f>IF(data[[#This Row],[YearBuilt]]&gt;=1946,"New","Old")</f>
        <v>New</v>
      </c>
      <c r="CF272" s="7" t="str">
        <f>IF(data[[#This Row],[YearRemodAdd]]=data[[#This Row],[YearBuilt]], "-","Remodeled")</f>
        <v>-</v>
      </c>
      <c r="CG272" t="str">
        <f>IF(data[[#This Row],[YrSold]]&gt;=2008,"Post 2008","Pre 2008")</f>
        <v>Pre 2008</v>
      </c>
      <c r="CH272">
        <f>data[[#This Row],[YrSold]]</f>
        <v>2006</v>
      </c>
      <c r="CI272" s="1"/>
    </row>
    <row r="273" spans="1:87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3">
        <v>2008</v>
      </c>
      <c r="CB273" t="s">
        <v>110</v>
      </c>
      <c r="CC273" t="s">
        <v>111</v>
      </c>
      <c r="CD273">
        <v>241500</v>
      </c>
      <c r="CE273" t="str">
        <f>IF(data[[#This Row],[YearBuilt]]&gt;=1946,"New","Old")</f>
        <v>New</v>
      </c>
      <c r="CF273" s="7" t="str">
        <f>IF(data[[#This Row],[YearRemodAdd]]=data[[#This Row],[YearBuilt]], "-","Remodeled")</f>
        <v>Remodeled</v>
      </c>
      <c r="CG273" t="str">
        <f>IF(data[[#This Row],[YrSold]]&gt;=2008,"Post 2008","Pre 2008")</f>
        <v>Post 2008</v>
      </c>
      <c r="CH273">
        <f>data[[#This Row],[YrSold]]</f>
        <v>2008</v>
      </c>
      <c r="CI273" s="1"/>
    </row>
    <row r="274" spans="1:87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4">
        <v>2010</v>
      </c>
      <c r="CB274" t="s">
        <v>110</v>
      </c>
      <c r="CC274" t="s">
        <v>111</v>
      </c>
      <c r="CD274">
        <v>290000</v>
      </c>
      <c r="CE274" t="str">
        <f>IF(data[[#This Row],[YearBuilt]]&gt;=1946,"New","Old")</f>
        <v>New</v>
      </c>
      <c r="CF274" s="7" t="str">
        <f>IF(data[[#This Row],[YearRemodAdd]]=data[[#This Row],[YearBuilt]], "-","Remodeled")</f>
        <v>Remodeled</v>
      </c>
      <c r="CG274" t="str">
        <f>IF(data[[#This Row],[YrSold]]&gt;=2008,"Post 2008","Pre 2008")</f>
        <v>Post 2008</v>
      </c>
      <c r="CH274">
        <f>data[[#This Row],[YrSold]]</f>
        <v>2010</v>
      </c>
      <c r="CI274" s="1"/>
    </row>
    <row r="275" spans="1:87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5">
        <v>2009</v>
      </c>
      <c r="CB275" t="s">
        <v>110</v>
      </c>
      <c r="CC275" t="s">
        <v>111</v>
      </c>
      <c r="CD275">
        <v>139000</v>
      </c>
      <c r="CE275" t="str">
        <f>IF(data[[#This Row],[YearBuilt]]&gt;=1946,"New","Old")</f>
        <v>New</v>
      </c>
      <c r="CF275" s="7" t="str">
        <f>IF(data[[#This Row],[YearRemodAdd]]=data[[#This Row],[YearBuilt]], "-","Remodeled")</f>
        <v>Remodeled</v>
      </c>
      <c r="CG275" t="str">
        <f>IF(data[[#This Row],[YrSold]]&gt;=2008,"Post 2008","Pre 2008")</f>
        <v>Post 2008</v>
      </c>
      <c r="CH275">
        <f>data[[#This Row],[YrSold]]</f>
        <v>2009</v>
      </c>
      <c r="CI275" s="1"/>
    </row>
    <row r="276" spans="1:87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6">
        <v>2007</v>
      </c>
      <c r="CB276" t="s">
        <v>110</v>
      </c>
      <c r="CC276" t="s">
        <v>111</v>
      </c>
      <c r="CD276">
        <v>124500</v>
      </c>
      <c r="CE276" t="str">
        <f>IF(data[[#This Row],[YearBuilt]]&gt;=1946,"New","Old")</f>
        <v>New</v>
      </c>
      <c r="CF276" s="7" t="str">
        <f>IF(data[[#This Row],[YearRemodAdd]]=data[[#This Row],[YearBuilt]], "-","Remodeled")</f>
        <v>-</v>
      </c>
      <c r="CG276" t="str">
        <f>IF(data[[#This Row],[YrSold]]&gt;=2008,"Post 2008","Pre 2008")</f>
        <v>Pre 2008</v>
      </c>
      <c r="CH276">
        <f>data[[#This Row],[YrSold]]</f>
        <v>2007</v>
      </c>
      <c r="CI276" s="1"/>
    </row>
    <row r="277" spans="1:87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77">
        <v>2009</v>
      </c>
      <c r="CB277" t="s">
        <v>110</v>
      </c>
      <c r="CC277" t="s">
        <v>111</v>
      </c>
      <c r="CD277">
        <v>205000</v>
      </c>
      <c r="CE277" t="str">
        <f>IF(data[[#This Row],[YearBuilt]]&gt;=1946,"New","Old")</f>
        <v>Old</v>
      </c>
      <c r="CF277" s="7" t="str">
        <f>IF(data[[#This Row],[YearRemodAdd]]=data[[#This Row],[YearBuilt]], "-","Remodeled")</f>
        <v>Remodeled</v>
      </c>
      <c r="CG277" t="str">
        <f>IF(data[[#This Row],[YrSold]]&gt;=2008,"Post 2008","Pre 2008")</f>
        <v>Post 2008</v>
      </c>
      <c r="CH277">
        <f>data[[#This Row],[YrSold]]</f>
        <v>2009</v>
      </c>
      <c r="CI277" s="1"/>
    </row>
    <row r="278" spans="1:87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8">
        <v>2010</v>
      </c>
      <c r="CB278" t="s">
        <v>110</v>
      </c>
      <c r="CC278" t="s">
        <v>111</v>
      </c>
      <c r="CD278">
        <v>201000</v>
      </c>
      <c r="CE278" t="str">
        <f>IF(data[[#This Row],[YearBuilt]]&gt;=1946,"New","Old")</f>
        <v>New</v>
      </c>
      <c r="CF278" s="7" t="str">
        <f>IF(data[[#This Row],[YearRemodAdd]]=data[[#This Row],[YearBuilt]], "-","Remodeled")</f>
        <v>-</v>
      </c>
      <c r="CG278" t="str">
        <f>IF(data[[#This Row],[YrSold]]&gt;=2008,"Post 2008","Pre 2008")</f>
        <v>Post 2008</v>
      </c>
      <c r="CH278">
        <f>data[[#This Row],[YrSold]]</f>
        <v>2010</v>
      </c>
      <c r="CI278" s="1"/>
    </row>
    <row r="279" spans="1:87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79">
        <v>2010</v>
      </c>
      <c r="CB279" t="s">
        <v>110</v>
      </c>
      <c r="CC279" t="s">
        <v>111</v>
      </c>
      <c r="CD279">
        <v>141000</v>
      </c>
      <c r="CE279" t="str">
        <f>IF(data[[#This Row],[YearBuilt]]&gt;=1946,"New","Old")</f>
        <v>New</v>
      </c>
      <c r="CF279" s="7" t="str">
        <f>IF(data[[#This Row],[YearRemodAdd]]=data[[#This Row],[YearBuilt]], "-","Remodeled")</f>
        <v>-</v>
      </c>
      <c r="CG279" t="str">
        <f>IF(data[[#This Row],[YrSold]]&gt;=2008,"Post 2008","Pre 2008")</f>
        <v>Post 2008</v>
      </c>
      <c r="CH279">
        <f>data[[#This Row],[YrSold]]</f>
        <v>2010</v>
      </c>
      <c r="CI279" s="1"/>
    </row>
    <row r="280" spans="1:87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0">
        <v>2007</v>
      </c>
      <c r="CB280" t="s">
        <v>158</v>
      </c>
      <c r="CC280" t="s">
        <v>159</v>
      </c>
      <c r="CD280">
        <v>415298</v>
      </c>
      <c r="CE280" t="str">
        <f>IF(data[[#This Row],[YearBuilt]]&gt;=1946,"New","Old")</f>
        <v>New</v>
      </c>
      <c r="CF280" s="7" t="str">
        <f>IF(data[[#This Row],[YearRemodAdd]]=data[[#This Row],[YearBuilt]], "-","Remodeled")</f>
        <v>Remodeled</v>
      </c>
      <c r="CG280" t="str">
        <f>IF(data[[#This Row],[YrSold]]&gt;=2008,"Post 2008","Pre 2008")</f>
        <v>Pre 2008</v>
      </c>
      <c r="CH280">
        <f>data[[#This Row],[YrSold]]</f>
        <v>2007</v>
      </c>
      <c r="CI280" s="1"/>
    </row>
    <row r="281" spans="1:87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81">
        <v>2008</v>
      </c>
      <c r="CB281" t="s">
        <v>110</v>
      </c>
      <c r="CC281" t="s">
        <v>111</v>
      </c>
      <c r="CD281">
        <v>192000</v>
      </c>
      <c r="CE281" t="str">
        <f>IF(data[[#This Row],[YearBuilt]]&gt;=1946,"New","Old")</f>
        <v>New</v>
      </c>
      <c r="CF281" s="7" t="str">
        <f>IF(data[[#This Row],[YearRemodAdd]]=data[[#This Row],[YearBuilt]], "-","Remodeled")</f>
        <v>-</v>
      </c>
      <c r="CG281" t="str">
        <f>IF(data[[#This Row],[YrSold]]&gt;=2008,"Post 2008","Pre 2008")</f>
        <v>Post 2008</v>
      </c>
      <c r="CH281">
        <f>data[[#This Row],[YrSold]]</f>
        <v>2008</v>
      </c>
      <c r="CI281" s="1"/>
    </row>
    <row r="282" spans="1:87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82">
        <v>2007</v>
      </c>
      <c r="CB282" t="s">
        <v>110</v>
      </c>
      <c r="CC282" t="s">
        <v>111</v>
      </c>
      <c r="CD282">
        <v>228500</v>
      </c>
      <c r="CE282" t="str">
        <f>IF(data[[#This Row],[YearBuilt]]&gt;=1946,"New","Old")</f>
        <v>New</v>
      </c>
      <c r="CF282" s="7" t="str">
        <f>IF(data[[#This Row],[YearRemodAdd]]=data[[#This Row],[YearBuilt]], "-","Remodeled")</f>
        <v>-</v>
      </c>
      <c r="CG282" t="str">
        <f>IF(data[[#This Row],[YrSold]]&gt;=2008,"Post 2008","Pre 2008")</f>
        <v>Pre 2008</v>
      </c>
      <c r="CH282">
        <f>data[[#This Row],[YrSold]]</f>
        <v>2007</v>
      </c>
      <c r="CI282" s="1"/>
    </row>
    <row r="283" spans="1:87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3">
        <v>2006</v>
      </c>
      <c r="CB283" t="s">
        <v>158</v>
      </c>
      <c r="CC283" t="s">
        <v>159</v>
      </c>
      <c r="CD283">
        <v>185000</v>
      </c>
      <c r="CE283" t="str">
        <f>IF(data[[#This Row],[YearBuilt]]&gt;=1946,"New","Old")</f>
        <v>New</v>
      </c>
      <c r="CF283" s="7" t="str">
        <f>IF(data[[#This Row],[YearRemodAdd]]=data[[#This Row],[YearBuilt]], "-","Remodeled")</f>
        <v>-</v>
      </c>
      <c r="CG283" t="str">
        <f>IF(data[[#This Row],[YrSold]]&gt;=2008,"Post 2008","Pre 2008")</f>
        <v>Pre 2008</v>
      </c>
      <c r="CH283">
        <f>data[[#This Row],[YrSold]]</f>
        <v>2006</v>
      </c>
      <c r="CI283" s="1"/>
    </row>
    <row r="284" spans="1:87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4">
        <v>2009</v>
      </c>
      <c r="CB284" t="s">
        <v>235</v>
      </c>
      <c r="CC284" t="s">
        <v>111</v>
      </c>
      <c r="CD284">
        <v>207500</v>
      </c>
      <c r="CE284" t="str">
        <f>IF(data[[#This Row],[YearBuilt]]&gt;=1946,"New","Old")</f>
        <v>New</v>
      </c>
      <c r="CF284" s="7" t="str">
        <f>IF(data[[#This Row],[YearRemodAdd]]=data[[#This Row],[YearBuilt]], "-","Remodeled")</f>
        <v>Remodeled</v>
      </c>
      <c r="CG284" t="str">
        <f>IF(data[[#This Row],[YrSold]]&gt;=2008,"Post 2008","Pre 2008")</f>
        <v>Post 2008</v>
      </c>
      <c r="CH284">
        <f>data[[#This Row],[YrSold]]</f>
        <v>2009</v>
      </c>
      <c r="CI284" s="1"/>
    </row>
    <row r="285" spans="1:87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85">
        <v>2009</v>
      </c>
      <c r="CB285" t="s">
        <v>158</v>
      </c>
      <c r="CC285" t="s">
        <v>159</v>
      </c>
      <c r="CD285">
        <v>244600</v>
      </c>
      <c r="CE285" t="str">
        <f>IF(data[[#This Row],[YearBuilt]]&gt;=1946,"New","Old")</f>
        <v>New</v>
      </c>
      <c r="CF285" s="7" t="str">
        <f>IF(data[[#This Row],[YearRemodAdd]]=data[[#This Row],[YearBuilt]], "-","Remodeled")</f>
        <v>Remodeled</v>
      </c>
      <c r="CG285" t="str">
        <f>IF(data[[#This Row],[YrSold]]&gt;=2008,"Post 2008","Pre 2008")</f>
        <v>Post 2008</v>
      </c>
      <c r="CH285">
        <f>data[[#This Row],[YrSold]]</f>
        <v>2009</v>
      </c>
      <c r="CI285" s="1"/>
    </row>
    <row r="286" spans="1:87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86">
        <v>2007</v>
      </c>
      <c r="CB286" t="s">
        <v>110</v>
      </c>
      <c r="CC286" t="s">
        <v>111</v>
      </c>
      <c r="CD286">
        <v>179200</v>
      </c>
      <c r="CE286" t="str">
        <f>IF(data[[#This Row],[YearBuilt]]&gt;=1946,"New","Old")</f>
        <v>New</v>
      </c>
      <c r="CF286" s="7" t="str">
        <f>IF(data[[#This Row],[YearRemodAdd]]=data[[#This Row],[YearBuilt]], "-","Remodeled")</f>
        <v>-</v>
      </c>
      <c r="CG286" t="str">
        <f>IF(data[[#This Row],[YrSold]]&gt;=2008,"Post 2008","Pre 2008")</f>
        <v>Pre 2008</v>
      </c>
      <c r="CH286">
        <f>data[[#This Row],[YrSold]]</f>
        <v>2007</v>
      </c>
      <c r="CI286" s="1"/>
    </row>
    <row r="287" spans="1:87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7">
        <v>2007</v>
      </c>
      <c r="CB287" t="s">
        <v>158</v>
      </c>
      <c r="CC287" t="s">
        <v>159</v>
      </c>
      <c r="CD287">
        <v>164700</v>
      </c>
      <c r="CE287" t="str">
        <f>IF(data[[#This Row],[YearBuilt]]&gt;=1946,"New","Old")</f>
        <v>New</v>
      </c>
      <c r="CF287" s="7" t="str">
        <f>IF(data[[#This Row],[YearRemodAdd]]=data[[#This Row],[YearBuilt]], "-","Remodeled")</f>
        <v>Remodeled</v>
      </c>
      <c r="CG287" t="str">
        <f>IF(data[[#This Row],[YrSold]]&gt;=2008,"Post 2008","Pre 2008")</f>
        <v>Pre 2008</v>
      </c>
      <c r="CH287">
        <f>data[[#This Row],[YrSold]]</f>
        <v>2007</v>
      </c>
      <c r="CI287" s="1"/>
    </row>
    <row r="288" spans="1:87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8">
        <v>2006</v>
      </c>
      <c r="CB288" t="s">
        <v>110</v>
      </c>
      <c r="CC288" t="s">
        <v>111</v>
      </c>
      <c r="CD288">
        <v>159000</v>
      </c>
      <c r="CE288" t="str">
        <f>IF(data[[#This Row],[YearBuilt]]&gt;=1946,"New","Old")</f>
        <v>New</v>
      </c>
      <c r="CF288" s="7" t="str">
        <f>IF(data[[#This Row],[YearRemodAdd]]=data[[#This Row],[YearBuilt]], "-","Remodeled")</f>
        <v>Remodeled</v>
      </c>
      <c r="CG288" t="str">
        <f>IF(data[[#This Row],[YrSold]]&gt;=2008,"Post 2008","Pre 2008")</f>
        <v>Pre 2008</v>
      </c>
      <c r="CH288">
        <f>data[[#This Row],[YrSold]]</f>
        <v>2006</v>
      </c>
      <c r="CI288" s="1"/>
    </row>
    <row r="289" spans="1:87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89">
        <v>2006</v>
      </c>
      <c r="CB289" t="s">
        <v>110</v>
      </c>
      <c r="CC289" t="s">
        <v>111</v>
      </c>
      <c r="CD289">
        <v>88000</v>
      </c>
      <c r="CE289" t="str">
        <f>IF(data[[#This Row],[YearBuilt]]&gt;=1946,"New","Old")</f>
        <v>New</v>
      </c>
      <c r="CF289" s="7" t="str">
        <f>IF(data[[#This Row],[YearRemodAdd]]=data[[#This Row],[YearBuilt]], "-","Remodeled")</f>
        <v>-</v>
      </c>
      <c r="CG289" t="str">
        <f>IF(data[[#This Row],[YrSold]]&gt;=2008,"Post 2008","Pre 2008")</f>
        <v>Pre 2008</v>
      </c>
      <c r="CH289">
        <f>data[[#This Row],[YrSold]]</f>
        <v>2006</v>
      </c>
      <c r="CI289" s="1"/>
    </row>
    <row r="290" spans="1:87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90">
        <v>2010</v>
      </c>
      <c r="CB290" t="s">
        <v>110</v>
      </c>
      <c r="CC290" t="s">
        <v>111</v>
      </c>
      <c r="CD290">
        <v>122000</v>
      </c>
      <c r="CE290" t="str">
        <f>IF(data[[#This Row],[YearBuilt]]&gt;=1946,"New","Old")</f>
        <v>New</v>
      </c>
      <c r="CF290" s="7" t="str">
        <f>IF(data[[#This Row],[YearRemodAdd]]=data[[#This Row],[YearBuilt]], "-","Remodeled")</f>
        <v>-</v>
      </c>
      <c r="CG290" t="str">
        <f>IF(data[[#This Row],[YrSold]]&gt;=2008,"Post 2008","Pre 2008")</f>
        <v>Post 2008</v>
      </c>
      <c r="CH290">
        <f>data[[#This Row],[YrSold]]</f>
        <v>2010</v>
      </c>
      <c r="CI290" s="1"/>
    </row>
    <row r="291" spans="1:87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91">
        <v>2007</v>
      </c>
      <c r="CB291" t="s">
        <v>110</v>
      </c>
      <c r="CC291" t="s">
        <v>111</v>
      </c>
      <c r="CD291">
        <v>153575</v>
      </c>
      <c r="CE291" t="str">
        <f>IF(data[[#This Row],[YearBuilt]]&gt;=1946,"New","Old")</f>
        <v>Old</v>
      </c>
      <c r="CF291" s="7" t="str">
        <f>IF(data[[#This Row],[YearRemodAdd]]=data[[#This Row],[YearBuilt]], "-","Remodeled")</f>
        <v>Remodeled</v>
      </c>
      <c r="CG291" t="str">
        <f>IF(data[[#This Row],[YrSold]]&gt;=2008,"Post 2008","Pre 2008")</f>
        <v>Pre 2008</v>
      </c>
      <c r="CH291">
        <f>data[[#This Row],[YrSold]]</f>
        <v>2007</v>
      </c>
      <c r="CI291" s="1"/>
    </row>
    <row r="292" spans="1:87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292">
        <v>2006</v>
      </c>
      <c r="CB292" t="s">
        <v>158</v>
      </c>
      <c r="CC292" t="s">
        <v>159</v>
      </c>
      <c r="CD292">
        <v>233230</v>
      </c>
      <c r="CE292" t="str">
        <f>IF(data[[#This Row],[YearBuilt]]&gt;=1946,"New","Old")</f>
        <v>New</v>
      </c>
      <c r="CF292" s="7" t="str">
        <f>IF(data[[#This Row],[YearRemodAdd]]=data[[#This Row],[YearBuilt]], "-","Remodeled")</f>
        <v>-</v>
      </c>
      <c r="CG292" t="str">
        <f>IF(data[[#This Row],[YrSold]]&gt;=2008,"Post 2008","Pre 2008")</f>
        <v>Pre 2008</v>
      </c>
      <c r="CH292">
        <f>data[[#This Row],[YrSold]]</f>
        <v>2006</v>
      </c>
      <c r="CI292" s="1"/>
    </row>
    <row r="293" spans="1:87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93">
        <v>2008</v>
      </c>
      <c r="CB293" t="s">
        <v>110</v>
      </c>
      <c r="CC293" t="s">
        <v>111</v>
      </c>
      <c r="CD293">
        <v>135900</v>
      </c>
      <c r="CE293" t="str">
        <f>IF(data[[#This Row],[YearBuilt]]&gt;=1946,"New","Old")</f>
        <v>Old</v>
      </c>
      <c r="CF293" s="7" t="str">
        <f>IF(data[[#This Row],[YearRemodAdd]]=data[[#This Row],[YearBuilt]], "-","Remodeled")</f>
        <v>Remodeled</v>
      </c>
      <c r="CG293" t="str">
        <f>IF(data[[#This Row],[YrSold]]&gt;=2008,"Post 2008","Pre 2008")</f>
        <v>Post 2008</v>
      </c>
      <c r="CH293">
        <f>data[[#This Row],[YrSold]]</f>
        <v>2008</v>
      </c>
      <c r="CI293" s="1"/>
    </row>
    <row r="294" spans="1:87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94">
        <v>2009</v>
      </c>
      <c r="CB294" t="s">
        <v>110</v>
      </c>
      <c r="CC294" t="s">
        <v>111</v>
      </c>
      <c r="CD294">
        <v>131000</v>
      </c>
      <c r="CE294" t="str">
        <f>IF(data[[#This Row],[YearBuilt]]&gt;=1946,"New","Old")</f>
        <v>New</v>
      </c>
      <c r="CF294" s="7" t="str">
        <f>IF(data[[#This Row],[YearRemodAdd]]=data[[#This Row],[YearBuilt]], "-","Remodeled")</f>
        <v>Remodeled</v>
      </c>
      <c r="CG294" t="str">
        <f>IF(data[[#This Row],[YrSold]]&gt;=2008,"Post 2008","Pre 2008")</f>
        <v>Post 2008</v>
      </c>
      <c r="CH294">
        <f>data[[#This Row],[YrSold]]</f>
        <v>2009</v>
      </c>
      <c r="CI294" s="1"/>
    </row>
    <row r="295" spans="1:87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95">
        <v>2006</v>
      </c>
      <c r="CB295" t="s">
        <v>110</v>
      </c>
      <c r="CC295" t="s">
        <v>111</v>
      </c>
      <c r="CD295">
        <v>235000</v>
      </c>
      <c r="CE295" t="str">
        <f>IF(data[[#This Row],[YearBuilt]]&gt;=1946,"New","Old")</f>
        <v>New</v>
      </c>
      <c r="CF295" s="7" t="str">
        <f>IF(data[[#This Row],[YearRemodAdd]]=data[[#This Row],[YearBuilt]], "-","Remodeled")</f>
        <v>Remodeled</v>
      </c>
      <c r="CG295" t="str">
        <f>IF(data[[#This Row],[YrSold]]&gt;=2008,"Post 2008","Pre 2008")</f>
        <v>Pre 2008</v>
      </c>
      <c r="CH295">
        <f>data[[#This Row],[YrSold]]</f>
        <v>2006</v>
      </c>
      <c r="CI295" s="1"/>
    </row>
    <row r="296" spans="1:87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296">
        <v>2009</v>
      </c>
      <c r="CB296" t="s">
        <v>110</v>
      </c>
      <c r="CC296" t="s">
        <v>111</v>
      </c>
      <c r="CD296">
        <v>167000</v>
      </c>
      <c r="CE296" t="str">
        <f>IF(data[[#This Row],[YearBuilt]]&gt;=1946,"New","Old")</f>
        <v>New</v>
      </c>
      <c r="CF296" s="7" t="str">
        <f>IF(data[[#This Row],[YearRemodAdd]]=data[[#This Row],[YearBuilt]], "-","Remodeled")</f>
        <v>-</v>
      </c>
      <c r="CG296" t="str">
        <f>IF(data[[#This Row],[YrSold]]&gt;=2008,"Post 2008","Pre 2008")</f>
        <v>Post 2008</v>
      </c>
      <c r="CH296">
        <f>data[[#This Row],[YrSold]]</f>
        <v>2009</v>
      </c>
      <c r="CI296" s="1"/>
    </row>
    <row r="297" spans="1:87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297">
        <v>2006</v>
      </c>
      <c r="CB297" t="s">
        <v>110</v>
      </c>
      <c r="CC297" t="s">
        <v>111</v>
      </c>
      <c r="CD297">
        <v>142500</v>
      </c>
      <c r="CE297" t="str">
        <f>IF(data[[#This Row],[YearBuilt]]&gt;=1946,"New","Old")</f>
        <v>New</v>
      </c>
      <c r="CF297" s="7" t="str">
        <f>IF(data[[#This Row],[YearRemodAdd]]=data[[#This Row],[YearBuilt]], "-","Remodeled")</f>
        <v>-</v>
      </c>
      <c r="CG297" t="str">
        <f>IF(data[[#This Row],[YrSold]]&gt;=2008,"Post 2008","Pre 2008")</f>
        <v>Pre 2008</v>
      </c>
      <c r="CH297">
        <f>data[[#This Row],[YrSold]]</f>
        <v>2006</v>
      </c>
      <c r="CI297" s="1"/>
    </row>
    <row r="298" spans="1:87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98">
        <v>2007</v>
      </c>
      <c r="CB298" t="s">
        <v>110</v>
      </c>
      <c r="CC298" t="s">
        <v>111</v>
      </c>
      <c r="CD298">
        <v>152000</v>
      </c>
      <c r="CE298" t="str">
        <f>IF(data[[#This Row],[YearBuilt]]&gt;=1946,"New","Old")</f>
        <v>New</v>
      </c>
      <c r="CF298" s="7" t="str">
        <f>IF(data[[#This Row],[YearRemodAdd]]=data[[#This Row],[YearBuilt]], "-","Remodeled")</f>
        <v>-</v>
      </c>
      <c r="CG298" t="str">
        <f>IF(data[[#This Row],[YrSold]]&gt;=2008,"Post 2008","Pre 2008")</f>
        <v>Pre 2008</v>
      </c>
      <c r="CH298">
        <f>data[[#This Row],[YrSold]]</f>
        <v>2007</v>
      </c>
      <c r="CI298" s="1"/>
    </row>
    <row r="299" spans="1:87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299">
        <v>2007</v>
      </c>
      <c r="CB299" t="s">
        <v>110</v>
      </c>
      <c r="CC299" t="s">
        <v>111</v>
      </c>
      <c r="CD299">
        <v>239000</v>
      </c>
      <c r="CE299" t="str">
        <f>IF(data[[#This Row],[YearBuilt]]&gt;=1946,"New","Old")</f>
        <v>New</v>
      </c>
      <c r="CF299" s="7" t="str">
        <f>IF(data[[#This Row],[YearRemodAdd]]=data[[#This Row],[YearBuilt]], "-","Remodeled")</f>
        <v>Remodeled</v>
      </c>
      <c r="CG299" t="str">
        <f>IF(data[[#This Row],[YrSold]]&gt;=2008,"Post 2008","Pre 2008")</f>
        <v>Pre 2008</v>
      </c>
      <c r="CH299">
        <f>data[[#This Row],[YrSold]]</f>
        <v>2007</v>
      </c>
      <c r="CI299" s="1"/>
    </row>
    <row r="300" spans="1:87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00">
        <v>2007</v>
      </c>
      <c r="CB300" t="s">
        <v>110</v>
      </c>
      <c r="CC300" t="s">
        <v>111</v>
      </c>
      <c r="CD300">
        <v>175000</v>
      </c>
      <c r="CE300" t="str">
        <f>IF(data[[#This Row],[YearBuilt]]&gt;=1946,"New","Old")</f>
        <v>New</v>
      </c>
      <c r="CF300" s="7" t="str">
        <f>IF(data[[#This Row],[YearRemodAdd]]=data[[#This Row],[YearBuilt]], "-","Remodeled")</f>
        <v>-</v>
      </c>
      <c r="CG300" t="str">
        <f>IF(data[[#This Row],[YrSold]]&gt;=2008,"Post 2008","Pre 2008")</f>
        <v>Pre 2008</v>
      </c>
      <c r="CH300">
        <f>data[[#This Row],[YrSold]]</f>
        <v>2007</v>
      </c>
      <c r="CI300" s="1"/>
    </row>
    <row r="301" spans="1:87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01">
        <v>2009</v>
      </c>
      <c r="CB301" t="s">
        <v>110</v>
      </c>
      <c r="CC301" t="s">
        <v>219</v>
      </c>
      <c r="CD301">
        <v>158500</v>
      </c>
      <c r="CE301" t="str">
        <f>IF(data[[#This Row],[YearBuilt]]&gt;=1946,"New","Old")</f>
        <v>New</v>
      </c>
      <c r="CF301" s="7" t="str">
        <f>IF(data[[#This Row],[YearRemodAdd]]=data[[#This Row],[YearBuilt]], "-","Remodeled")</f>
        <v>Remodeled</v>
      </c>
      <c r="CG301" t="str">
        <f>IF(data[[#This Row],[YrSold]]&gt;=2008,"Post 2008","Pre 2008")</f>
        <v>Post 2008</v>
      </c>
      <c r="CH301">
        <f>data[[#This Row],[YrSold]]</f>
        <v>2009</v>
      </c>
      <c r="CI301" s="1"/>
    </row>
    <row r="302" spans="1:87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02">
        <v>2006</v>
      </c>
      <c r="CB302" t="s">
        <v>110</v>
      </c>
      <c r="CC302" t="s">
        <v>111</v>
      </c>
      <c r="CD302">
        <v>157000</v>
      </c>
      <c r="CE302" t="str">
        <f>IF(data[[#This Row],[YearBuilt]]&gt;=1946,"New","Old")</f>
        <v>New</v>
      </c>
      <c r="CF302" s="7" t="str">
        <f>IF(data[[#This Row],[YearRemodAdd]]=data[[#This Row],[YearBuilt]], "-","Remodeled")</f>
        <v>-</v>
      </c>
      <c r="CG302" t="str">
        <f>IF(data[[#This Row],[YrSold]]&gt;=2008,"Post 2008","Pre 2008")</f>
        <v>Pre 2008</v>
      </c>
      <c r="CH302">
        <f>data[[#This Row],[YrSold]]</f>
        <v>2006</v>
      </c>
      <c r="CI302" s="1"/>
    </row>
    <row r="303" spans="1:87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03">
        <v>2007</v>
      </c>
      <c r="CB303" t="s">
        <v>110</v>
      </c>
      <c r="CC303" t="s">
        <v>111</v>
      </c>
      <c r="CD303">
        <v>267000</v>
      </c>
      <c r="CE303" t="str">
        <f>IF(data[[#This Row],[YearBuilt]]&gt;=1946,"New","Old")</f>
        <v>New</v>
      </c>
      <c r="CF303" s="7" t="str">
        <f>IF(data[[#This Row],[YearRemodAdd]]=data[[#This Row],[YearBuilt]], "-","Remodeled")</f>
        <v>Remodeled</v>
      </c>
      <c r="CG303" t="str">
        <f>IF(data[[#This Row],[YrSold]]&gt;=2008,"Post 2008","Pre 2008")</f>
        <v>Pre 2008</v>
      </c>
      <c r="CH303">
        <f>data[[#This Row],[YrSold]]</f>
        <v>2007</v>
      </c>
      <c r="CI303" s="1"/>
    </row>
    <row r="304" spans="1:87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04">
        <v>2006</v>
      </c>
      <c r="CB304" t="s">
        <v>110</v>
      </c>
      <c r="CC304" t="s">
        <v>111</v>
      </c>
      <c r="CD304">
        <v>205000</v>
      </c>
      <c r="CE304" t="str">
        <f>IF(data[[#This Row],[YearBuilt]]&gt;=1946,"New","Old")</f>
        <v>New</v>
      </c>
      <c r="CF304" s="7" t="str">
        <f>IF(data[[#This Row],[YearRemodAdd]]=data[[#This Row],[YearBuilt]], "-","Remodeled")</f>
        <v>Remodeled</v>
      </c>
      <c r="CG304" t="str">
        <f>IF(data[[#This Row],[YrSold]]&gt;=2008,"Post 2008","Pre 2008")</f>
        <v>Pre 2008</v>
      </c>
      <c r="CH304">
        <f>data[[#This Row],[YrSold]]</f>
        <v>2006</v>
      </c>
      <c r="CI304" s="1"/>
    </row>
    <row r="305" spans="1:87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05">
        <v>2006</v>
      </c>
      <c r="CB305" t="s">
        <v>110</v>
      </c>
      <c r="CC305" t="s">
        <v>128</v>
      </c>
      <c r="CD305">
        <v>149900</v>
      </c>
      <c r="CE305" t="str">
        <f>IF(data[[#This Row],[YearBuilt]]&gt;=1946,"New","Old")</f>
        <v>New</v>
      </c>
      <c r="CF305" s="7" t="str">
        <f>IF(data[[#This Row],[YearRemodAdd]]=data[[#This Row],[YearBuilt]], "-","Remodeled")</f>
        <v>-</v>
      </c>
      <c r="CG305" t="str">
        <f>IF(data[[#This Row],[YrSold]]&gt;=2008,"Post 2008","Pre 2008")</f>
        <v>Pre 2008</v>
      </c>
      <c r="CH305">
        <f>data[[#This Row],[YrSold]]</f>
        <v>2006</v>
      </c>
      <c r="CI305" s="1"/>
    </row>
    <row r="306" spans="1:87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06">
        <v>2008</v>
      </c>
      <c r="CB306" t="s">
        <v>110</v>
      </c>
      <c r="CC306" t="s">
        <v>111</v>
      </c>
      <c r="CD306">
        <v>295000</v>
      </c>
      <c r="CE306" t="str">
        <f>IF(data[[#This Row],[YearBuilt]]&gt;=1946,"New","Old")</f>
        <v>Old</v>
      </c>
      <c r="CF306" s="7" t="str">
        <f>IF(data[[#This Row],[YearRemodAdd]]=data[[#This Row],[YearBuilt]], "-","Remodeled")</f>
        <v>Remodeled</v>
      </c>
      <c r="CG306" t="str">
        <f>IF(data[[#This Row],[YrSold]]&gt;=2008,"Post 2008","Pre 2008")</f>
        <v>Post 2008</v>
      </c>
      <c r="CH306">
        <f>data[[#This Row],[YrSold]]</f>
        <v>2008</v>
      </c>
      <c r="CI306" s="1"/>
    </row>
    <row r="307" spans="1:87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07">
        <v>2007</v>
      </c>
      <c r="CB307" t="s">
        <v>110</v>
      </c>
      <c r="CC307" t="s">
        <v>111</v>
      </c>
      <c r="CD307">
        <v>305900</v>
      </c>
      <c r="CE307" t="str">
        <f>IF(data[[#This Row],[YearBuilt]]&gt;=1946,"New","Old")</f>
        <v>New</v>
      </c>
      <c r="CF307" s="7" t="str">
        <f>IF(data[[#This Row],[YearRemodAdd]]=data[[#This Row],[YearBuilt]], "-","Remodeled")</f>
        <v>Remodeled</v>
      </c>
      <c r="CG307" t="str">
        <f>IF(data[[#This Row],[YrSold]]&gt;=2008,"Post 2008","Pre 2008")</f>
        <v>Pre 2008</v>
      </c>
      <c r="CH307">
        <f>data[[#This Row],[YrSold]]</f>
        <v>2007</v>
      </c>
      <c r="CI307" s="1"/>
    </row>
    <row r="308" spans="1:87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08">
        <v>2007</v>
      </c>
      <c r="CB308" t="s">
        <v>110</v>
      </c>
      <c r="CC308" t="s">
        <v>111</v>
      </c>
      <c r="CD308">
        <v>225000</v>
      </c>
      <c r="CE308" t="str">
        <f>IF(data[[#This Row],[YearBuilt]]&gt;=1946,"New","Old")</f>
        <v>New</v>
      </c>
      <c r="CF308" s="7" t="str">
        <f>IF(data[[#This Row],[YearRemodAdd]]=data[[#This Row],[YearBuilt]], "-","Remodeled")</f>
        <v>Remodeled</v>
      </c>
      <c r="CG308" t="str">
        <f>IF(data[[#This Row],[YrSold]]&gt;=2008,"Post 2008","Pre 2008")</f>
        <v>Pre 2008</v>
      </c>
      <c r="CH308">
        <f>data[[#This Row],[YrSold]]</f>
        <v>2007</v>
      </c>
      <c r="CI308" s="1"/>
    </row>
    <row r="309" spans="1:87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09">
        <v>2008</v>
      </c>
      <c r="CB309" t="s">
        <v>110</v>
      </c>
      <c r="CC309" t="s">
        <v>111</v>
      </c>
      <c r="CD309">
        <v>89500</v>
      </c>
      <c r="CE309" t="str">
        <f>IF(data[[#This Row],[YearBuilt]]&gt;=1946,"New","Old")</f>
        <v>Old</v>
      </c>
      <c r="CF309" s="7" t="str">
        <f>IF(data[[#This Row],[YearRemodAdd]]=data[[#This Row],[YearBuilt]], "-","Remodeled")</f>
        <v>Remodeled</v>
      </c>
      <c r="CG309" t="str">
        <f>IF(data[[#This Row],[YrSold]]&gt;=2008,"Post 2008","Pre 2008")</f>
        <v>Post 2008</v>
      </c>
      <c r="CH309">
        <f>data[[#This Row],[YrSold]]</f>
        <v>2008</v>
      </c>
      <c r="CI309" s="1"/>
    </row>
    <row r="310" spans="1:87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10">
        <v>2009</v>
      </c>
      <c r="CB310" t="s">
        <v>110</v>
      </c>
      <c r="CC310" t="s">
        <v>111</v>
      </c>
      <c r="CD310">
        <v>82500</v>
      </c>
      <c r="CE310" t="str">
        <f>IF(data[[#This Row],[YearBuilt]]&gt;=1946,"New","Old")</f>
        <v>Old</v>
      </c>
      <c r="CF310" s="7" t="str">
        <f>IF(data[[#This Row],[YearRemodAdd]]=data[[#This Row],[YearBuilt]], "-","Remodeled")</f>
        <v>Remodeled</v>
      </c>
      <c r="CG310" t="str">
        <f>IF(data[[#This Row],[YrSold]]&gt;=2008,"Post 2008","Pre 2008")</f>
        <v>Post 2008</v>
      </c>
      <c r="CH310">
        <f>data[[#This Row],[YrSold]]</f>
        <v>2009</v>
      </c>
      <c r="CI310" s="1"/>
    </row>
    <row r="311" spans="1:87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11">
        <v>2006</v>
      </c>
      <c r="CB311" t="s">
        <v>110</v>
      </c>
      <c r="CC311" t="s">
        <v>111</v>
      </c>
      <c r="CD311">
        <v>360000</v>
      </c>
      <c r="CE311" t="str">
        <f>IF(data[[#This Row],[YearBuilt]]&gt;=1946,"New","Old")</f>
        <v>New</v>
      </c>
      <c r="CF311" s="7" t="str">
        <f>IF(data[[#This Row],[YearRemodAdd]]=data[[#This Row],[YearBuilt]], "-","Remodeled")</f>
        <v>Remodeled</v>
      </c>
      <c r="CG311" t="str">
        <f>IF(data[[#This Row],[YrSold]]&gt;=2008,"Post 2008","Pre 2008")</f>
        <v>Pre 2008</v>
      </c>
      <c r="CH311">
        <f>data[[#This Row],[YrSold]]</f>
        <v>2006</v>
      </c>
      <c r="CI311" s="1"/>
    </row>
    <row r="312" spans="1:87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12">
        <v>2006</v>
      </c>
      <c r="CB312" t="s">
        <v>110</v>
      </c>
      <c r="CC312" t="s">
        <v>111</v>
      </c>
      <c r="CD312">
        <v>165600</v>
      </c>
      <c r="CE312" t="str">
        <f>IF(data[[#This Row],[YearBuilt]]&gt;=1946,"New","Old")</f>
        <v>New</v>
      </c>
      <c r="CF312" s="7" t="str">
        <f>IF(data[[#This Row],[YearRemodAdd]]=data[[#This Row],[YearBuilt]], "-","Remodeled")</f>
        <v>Remodeled</v>
      </c>
      <c r="CG312" t="str">
        <f>IF(data[[#This Row],[YrSold]]&gt;=2008,"Post 2008","Pre 2008")</f>
        <v>Pre 2008</v>
      </c>
      <c r="CH312">
        <f>data[[#This Row],[YrSold]]</f>
        <v>2006</v>
      </c>
      <c r="CI312" s="1"/>
    </row>
    <row r="313" spans="1:87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13">
        <v>2009</v>
      </c>
      <c r="CB313" t="s">
        <v>110</v>
      </c>
      <c r="CC313" t="s">
        <v>111</v>
      </c>
      <c r="CD313">
        <v>132000</v>
      </c>
      <c r="CE313" t="str">
        <f>IF(data[[#This Row],[YearBuilt]]&gt;=1946,"New","Old")</f>
        <v>New</v>
      </c>
      <c r="CF313" s="7" t="str">
        <f>IF(data[[#This Row],[YearRemodAdd]]=data[[#This Row],[YearBuilt]], "-","Remodeled")</f>
        <v>Remodeled</v>
      </c>
      <c r="CG313" t="str">
        <f>IF(data[[#This Row],[YrSold]]&gt;=2008,"Post 2008","Pre 2008")</f>
        <v>Post 2008</v>
      </c>
      <c r="CH313">
        <f>data[[#This Row],[YrSold]]</f>
        <v>2009</v>
      </c>
      <c r="CI313" s="1"/>
    </row>
    <row r="314" spans="1:87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14">
        <v>2006</v>
      </c>
      <c r="CB314" t="s">
        <v>110</v>
      </c>
      <c r="CC314" t="s">
        <v>111</v>
      </c>
      <c r="CD314">
        <v>119900</v>
      </c>
      <c r="CE314" t="str">
        <f>IF(data[[#This Row],[YearBuilt]]&gt;=1946,"New","Old")</f>
        <v>Old</v>
      </c>
      <c r="CF314" s="7" t="str">
        <f>IF(data[[#This Row],[YearRemodAdd]]=data[[#This Row],[YearBuilt]], "-","Remodeled")</f>
        <v>Remodeled</v>
      </c>
      <c r="CG314" t="str">
        <f>IF(data[[#This Row],[YrSold]]&gt;=2008,"Post 2008","Pre 2008")</f>
        <v>Pre 2008</v>
      </c>
      <c r="CH314">
        <f>data[[#This Row],[YrSold]]</f>
        <v>2006</v>
      </c>
      <c r="CI314" s="1"/>
    </row>
    <row r="315" spans="1:87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15">
        <v>2009</v>
      </c>
      <c r="CB315" t="s">
        <v>110</v>
      </c>
      <c r="CC315" t="s">
        <v>111</v>
      </c>
      <c r="CD315">
        <v>375000</v>
      </c>
      <c r="CE315" t="str">
        <f>IF(data[[#This Row],[YearBuilt]]&gt;=1946,"New","Old")</f>
        <v>New</v>
      </c>
      <c r="CF315" s="7" t="str">
        <f>IF(data[[#This Row],[YearRemodAdd]]=data[[#This Row],[YearBuilt]], "-","Remodeled")</f>
        <v>-</v>
      </c>
      <c r="CG315" t="str">
        <f>IF(data[[#This Row],[YrSold]]&gt;=2008,"Post 2008","Pre 2008")</f>
        <v>Post 2008</v>
      </c>
      <c r="CH315">
        <f>data[[#This Row],[YrSold]]</f>
        <v>2009</v>
      </c>
      <c r="CI315" s="1"/>
    </row>
    <row r="316" spans="1:87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16">
        <v>2006</v>
      </c>
      <c r="CB316" t="s">
        <v>110</v>
      </c>
      <c r="CC316" t="s">
        <v>111</v>
      </c>
      <c r="CD316">
        <v>178000</v>
      </c>
      <c r="CE316" t="str">
        <f>IF(data[[#This Row],[YearBuilt]]&gt;=1946,"New","Old")</f>
        <v>Old</v>
      </c>
      <c r="CF316" s="7" t="str">
        <f>IF(data[[#This Row],[YearRemodAdd]]=data[[#This Row],[YearBuilt]], "-","Remodeled")</f>
        <v>Remodeled</v>
      </c>
      <c r="CG316" t="str">
        <f>IF(data[[#This Row],[YrSold]]&gt;=2008,"Post 2008","Pre 2008")</f>
        <v>Pre 2008</v>
      </c>
      <c r="CH316">
        <f>data[[#This Row],[YrSold]]</f>
        <v>2006</v>
      </c>
      <c r="CI316" s="1"/>
    </row>
    <row r="317" spans="1:87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17">
        <v>2009</v>
      </c>
      <c r="CB317" t="s">
        <v>110</v>
      </c>
      <c r="CC317" t="s">
        <v>111</v>
      </c>
      <c r="CD317">
        <v>188500</v>
      </c>
      <c r="CE317" t="str">
        <f>IF(data[[#This Row],[YearBuilt]]&gt;=1946,"New","Old")</f>
        <v>New</v>
      </c>
      <c r="CF317" s="7" t="str">
        <f>IF(data[[#This Row],[YearRemodAdd]]=data[[#This Row],[YearBuilt]], "-","Remodeled")</f>
        <v>Remodeled</v>
      </c>
      <c r="CG317" t="str">
        <f>IF(data[[#This Row],[YrSold]]&gt;=2008,"Post 2008","Pre 2008")</f>
        <v>Post 2008</v>
      </c>
      <c r="CH317">
        <f>data[[#This Row],[YrSold]]</f>
        <v>2009</v>
      </c>
      <c r="CI317" s="1"/>
    </row>
    <row r="318" spans="1:87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18">
        <v>2009</v>
      </c>
      <c r="CB318" t="s">
        <v>110</v>
      </c>
      <c r="CC318" t="s">
        <v>111</v>
      </c>
      <c r="CD318">
        <v>260000</v>
      </c>
      <c r="CE318" t="str">
        <f>IF(data[[#This Row],[YearBuilt]]&gt;=1946,"New","Old")</f>
        <v>New</v>
      </c>
      <c r="CF318" s="7" t="str">
        <f>IF(data[[#This Row],[YearRemodAdd]]=data[[#This Row],[YearBuilt]], "-","Remodeled")</f>
        <v>-</v>
      </c>
      <c r="CG318" t="str">
        <f>IF(data[[#This Row],[YrSold]]&gt;=2008,"Post 2008","Pre 2008")</f>
        <v>Post 2008</v>
      </c>
      <c r="CH318">
        <f>data[[#This Row],[YrSold]]</f>
        <v>2009</v>
      </c>
      <c r="CI318" s="1"/>
    </row>
    <row r="319" spans="1:87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19">
        <v>2007</v>
      </c>
      <c r="CB319" t="s">
        <v>110</v>
      </c>
      <c r="CC319" t="s">
        <v>111</v>
      </c>
      <c r="CD319">
        <v>270000</v>
      </c>
      <c r="CE319" t="str">
        <f>IF(data[[#This Row],[YearBuilt]]&gt;=1946,"New","Old")</f>
        <v>New</v>
      </c>
      <c r="CF319" s="7" t="str">
        <f>IF(data[[#This Row],[YearRemodAdd]]=data[[#This Row],[YearBuilt]], "-","Remodeled")</f>
        <v>-</v>
      </c>
      <c r="CG319" t="str">
        <f>IF(data[[#This Row],[YrSold]]&gt;=2008,"Post 2008","Pre 2008")</f>
        <v>Pre 2008</v>
      </c>
      <c r="CH319">
        <f>data[[#This Row],[YrSold]]</f>
        <v>2007</v>
      </c>
      <c r="CI319" s="1"/>
    </row>
    <row r="320" spans="1:87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0">
        <v>2009</v>
      </c>
      <c r="CB320" t="s">
        <v>110</v>
      </c>
      <c r="CC320" t="s">
        <v>111</v>
      </c>
      <c r="CD320">
        <v>260000</v>
      </c>
      <c r="CE320" t="str">
        <f>IF(data[[#This Row],[YearBuilt]]&gt;=1946,"New","Old")</f>
        <v>New</v>
      </c>
      <c r="CF320" s="7" t="str">
        <f>IF(data[[#This Row],[YearRemodAdd]]=data[[#This Row],[YearBuilt]], "-","Remodeled")</f>
        <v>-</v>
      </c>
      <c r="CG320" t="str">
        <f>IF(data[[#This Row],[YrSold]]&gt;=2008,"Post 2008","Pre 2008")</f>
        <v>Post 2008</v>
      </c>
      <c r="CH320">
        <f>data[[#This Row],[YrSold]]</f>
        <v>2009</v>
      </c>
      <c r="CI320" s="1"/>
    </row>
    <row r="321" spans="1:87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1">
        <v>2009</v>
      </c>
      <c r="CB321" t="s">
        <v>110</v>
      </c>
      <c r="CC321" t="s">
        <v>111</v>
      </c>
      <c r="CD321">
        <v>187500</v>
      </c>
      <c r="CE321" t="str">
        <f>IF(data[[#This Row],[YearBuilt]]&gt;=1946,"New","Old")</f>
        <v>New</v>
      </c>
      <c r="CF321" s="7" t="str">
        <f>IF(data[[#This Row],[YearRemodAdd]]=data[[#This Row],[YearBuilt]], "-","Remodeled")</f>
        <v>-</v>
      </c>
      <c r="CG321" t="str">
        <f>IF(data[[#This Row],[YrSold]]&gt;=2008,"Post 2008","Pre 2008")</f>
        <v>Post 2008</v>
      </c>
      <c r="CH321">
        <f>data[[#This Row],[YrSold]]</f>
        <v>2009</v>
      </c>
      <c r="CI321" s="1"/>
    </row>
    <row r="322" spans="1:87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22">
        <v>2006</v>
      </c>
      <c r="CB322" t="s">
        <v>158</v>
      </c>
      <c r="CC322" t="s">
        <v>159</v>
      </c>
      <c r="CD322">
        <v>342643</v>
      </c>
      <c r="CE322" t="str">
        <f>IF(data[[#This Row],[YearBuilt]]&gt;=1946,"New","Old")</f>
        <v>New</v>
      </c>
      <c r="CF322" s="7" t="str">
        <f>IF(data[[#This Row],[YearRemodAdd]]=data[[#This Row],[YearBuilt]], "-","Remodeled")</f>
        <v>-</v>
      </c>
      <c r="CG322" t="str">
        <f>IF(data[[#This Row],[YrSold]]&gt;=2008,"Post 2008","Pre 2008")</f>
        <v>Pre 2008</v>
      </c>
      <c r="CH322">
        <f>data[[#This Row],[YrSold]]</f>
        <v>2006</v>
      </c>
      <c r="CI322" s="1"/>
    </row>
    <row r="323" spans="1:87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3">
        <v>2007</v>
      </c>
      <c r="CB323" t="s">
        <v>110</v>
      </c>
      <c r="CC323" t="s">
        <v>111</v>
      </c>
      <c r="CD323">
        <v>354000</v>
      </c>
      <c r="CE323" t="str">
        <f>IF(data[[#This Row],[YearBuilt]]&gt;=1946,"New","Old")</f>
        <v>New</v>
      </c>
      <c r="CF323" s="7" t="str">
        <f>IF(data[[#This Row],[YearRemodAdd]]=data[[#This Row],[YearBuilt]], "-","Remodeled")</f>
        <v>-</v>
      </c>
      <c r="CG323" t="str">
        <f>IF(data[[#This Row],[YrSold]]&gt;=2008,"Post 2008","Pre 2008")</f>
        <v>Pre 2008</v>
      </c>
      <c r="CH323">
        <f>data[[#This Row],[YrSold]]</f>
        <v>2007</v>
      </c>
      <c r="CI323" s="1"/>
    </row>
    <row r="324" spans="1:87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24">
        <v>2007</v>
      </c>
      <c r="CB324" t="s">
        <v>110</v>
      </c>
      <c r="CC324" t="s">
        <v>111</v>
      </c>
      <c r="CD324">
        <v>301000</v>
      </c>
      <c r="CE324" t="str">
        <f>IF(data[[#This Row],[YearBuilt]]&gt;=1946,"New","Old")</f>
        <v>New</v>
      </c>
      <c r="CF324" s="7" t="str">
        <f>IF(data[[#This Row],[YearRemodAdd]]=data[[#This Row],[YearBuilt]], "-","Remodeled")</f>
        <v>Remodeled</v>
      </c>
      <c r="CG324" t="str">
        <f>IF(data[[#This Row],[YrSold]]&gt;=2008,"Post 2008","Pre 2008")</f>
        <v>Pre 2008</v>
      </c>
      <c r="CH324">
        <f>data[[#This Row],[YrSold]]</f>
        <v>2007</v>
      </c>
      <c r="CI324" s="1"/>
    </row>
    <row r="325" spans="1:87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25">
        <v>2006</v>
      </c>
      <c r="CB325" t="s">
        <v>110</v>
      </c>
      <c r="CC325" t="s">
        <v>111</v>
      </c>
      <c r="CD325">
        <v>126175</v>
      </c>
      <c r="CE325" t="str">
        <f>IF(data[[#This Row],[YearBuilt]]&gt;=1946,"New","Old")</f>
        <v>New</v>
      </c>
      <c r="CF325" s="7" t="str">
        <f>IF(data[[#This Row],[YearRemodAdd]]=data[[#This Row],[YearBuilt]], "-","Remodeled")</f>
        <v>Remodeled</v>
      </c>
      <c r="CG325" t="str">
        <f>IF(data[[#This Row],[YrSold]]&gt;=2008,"Post 2008","Pre 2008")</f>
        <v>Pre 2008</v>
      </c>
      <c r="CH325">
        <f>data[[#This Row],[YrSold]]</f>
        <v>2006</v>
      </c>
      <c r="CI325" s="1"/>
    </row>
    <row r="326" spans="1:87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6">
        <v>2010</v>
      </c>
      <c r="CB326" t="s">
        <v>110</v>
      </c>
      <c r="CC326" t="s">
        <v>111</v>
      </c>
      <c r="CD326">
        <v>242000</v>
      </c>
      <c r="CE326" t="str">
        <f>IF(data[[#This Row],[YearBuilt]]&gt;=1946,"New","Old")</f>
        <v>New</v>
      </c>
      <c r="CF326" s="7" t="str">
        <f>IF(data[[#This Row],[YearRemodAdd]]=data[[#This Row],[YearBuilt]], "-","Remodeled")</f>
        <v>Remodeled</v>
      </c>
      <c r="CG326" t="str">
        <f>IF(data[[#This Row],[YrSold]]&gt;=2008,"Post 2008","Pre 2008")</f>
        <v>Post 2008</v>
      </c>
      <c r="CH326">
        <f>data[[#This Row],[YrSold]]</f>
        <v>2010</v>
      </c>
      <c r="CI326" s="1"/>
    </row>
    <row r="327" spans="1:87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27">
        <v>2007</v>
      </c>
      <c r="CB327" t="s">
        <v>110</v>
      </c>
      <c r="CC327" t="s">
        <v>111</v>
      </c>
      <c r="CD327">
        <v>87000</v>
      </c>
      <c r="CE327" t="str">
        <f>IF(data[[#This Row],[YearBuilt]]&gt;=1946,"New","Old")</f>
        <v>Old</v>
      </c>
      <c r="CF327" s="7" t="str">
        <f>IF(data[[#This Row],[YearRemodAdd]]=data[[#This Row],[YearBuilt]], "-","Remodeled")</f>
        <v>Remodeled</v>
      </c>
      <c r="CG327" t="str">
        <f>IF(data[[#This Row],[YrSold]]&gt;=2008,"Post 2008","Pre 2008")</f>
        <v>Pre 2008</v>
      </c>
      <c r="CH327">
        <f>data[[#This Row],[YrSold]]</f>
        <v>2007</v>
      </c>
      <c r="CI327" s="1"/>
    </row>
    <row r="328" spans="1:87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8">
        <v>2008</v>
      </c>
      <c r="CB328" t="s">
        <v>237</v>
      </c>
      <c r="CC328" t="s">
        <v>111</v>
      </c>
      <c r="CD328">
        <v>324000</v>
      </c>
      <c r="CE328" t="str">
        <f>IF(data[[#This Row],[YearBuilt]]&gt;=1946,"New","Old")</f>
        <v>New</v>
      </c>
      <c r="CF328" s="7" t="str">
        <f>IF(data[[#This Row],[YearRemodAdd]]=data[[#This Row],[YearBuilt]], "-","Remodeled")</f>
        <v>-</v>
      </c>
      <c r="CG328" t="str">
        <f>IF(data[[#This Row],[YrSold]]&gt;=2008,"Post 2008","Pre 2008")</f>
        <v>Post 2008</v>
      </c>
      <c r="CH328">
        <f>data[[#This Row],[YrSold]]</f>
        <v>2008</v>
      </c>
      <c r="CI328" s="1"/>
    </row>
    <row r="329" spans="1:87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29">
        <v>2006</v>
      </c>
      <c r="CB329" t="s">
        <v>110</v>
      </c>
      <c r="CC329" t="s">
        <v>111</v>
      </c>
      <c r="CD329">
        <v>145250</v>
      </c>
      <c r="CE329" t="str">
        <f>IF(data[[#This Row],[YearBuilt]]&gt;=1946,"New","Old")</f>
        <v>New</v>
      </c>
      <c r="CF329" s="7" t="str">
        <f>IF(data[[#This Row],[YearRemodAdd]]=data[[#This Row],[YearBuilt]], "-","Remodeled")</f>
        <v>-</v>
      </c>
      <c r="CG329" t="str">
        <f>IF(data[[#This Row],[YrSold]]&gt;=2008,"Post 2008","Pre 2008")</f>
        <v>Pre 2008</v>
      </c>
      <c r="CH329">
        <f>data[[#This Row],[YrSold]]</f>
        <v>2006</v>
      </c>
      <c r="CI329" s="1"/>
    </row>
    <row r="330" spans="1:87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0">
        <v>2009</v>
      </c>
      <c r="CB330" t="s">
        <v>110</v>
      </c>
      <c r="CC330" t="s">
        <v>111</v>
      </c>
      <c r="CD330">
        <v>214500</v>
      </c>
      <c r="CE330" t="str">
        <f>IF(data[[#This Row],[YearBuilt]]&gt;=1946,"New","Old")</f>
        <v>Old</v>
      </c>
      <c r="CF330" s="7" t="str">
        <f>IF(data[[#This Row],[YearRemodAdd]]=data[[#This Row],[YearBuilt]], "-","Remodeled")</f>
        <v>Remodeled</v>
      </c>
      <c r="CG330" t="str">
        <f>IF(data[[#This Row],[YrSold]]&gt;=2008,"Post 2008","Pre 2008")</f>
        <v>Post 2008</v>
      </c>
      <c r="CH330">
        <f>data[[#This Row],[YrSold]]</f>
        <v>2009</v>
      </c>
      <c r="CI330" s="1"/>
    </row>
    <row r="331" spans="1:87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1">
        <v>2009</v>
      </c>
      <c r="CB331" t="s">
        <v>110</v>
      </c>
      <c r="CC331" t="s">
        <v>111</v>
      </c>
      <c r="CD331">
        <v>78000</v>
      </c>
      <c r="CE331" t="str">
        <f>IF(data[[#This Row],[YearBuilt]]&gt;=1946,"New","Old")</f>
        <v>Old</v>
      </c>
      <c r="CF331" s="7" t="str">
        <f>IF(data[[#This Row],[YearRemodAdd]]=data[[#This Row],[YearBuilt]], "-","Remodeled")</f>
        <v>Remodeled</v>
      </c>
      <c r="CG331" t="str">
        <f>IF(data[[#This Row],[YrSold]]&gt;=2008,"Post 2008","Pre 2008")</f>
        <v>Post 2008</v>
      </c>
      <c r="CH331">
        <f>data[[#This Row],[YrSold]]</f>
        <v>2009</v>
      </c>
      <c r="CI331" s="1"/>
    </row>
    <row r="332" spans="1:87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32">
        <v>2007</v>
      </c>
      <c r="CB332" t="s">
        <v>110</v>
      </c>
      <c r="CC332" t="s">
        <v>111</v>
      </c>
      <c r="CD332">
        <v>119000</v>
      </c>
      <c r="CE332" t="str">
        <f>IF(data[[#This Row],[YearBuilt]]&gt;=1946,"New","Old")</f>
        <v>New</v>
      </c>
      <c r="CF332" s="7" t="str">
        <f>IF(data[[#This Row],[YearRemodAdd]]=data[[#This Row],[YearBuilt]], "-","Remodeled")</f>
        <v>-</v>
      </c>
      <c r="CG332" t="str">
        <f>IF(data[[#This Row],[YrSold]]&gt;=2008,"Post 2008","Pre 2008")</f>
        <v>Pre 2008</v>
      </c>
      <c r="CH332">
        <f>data[[#This Row],[YrSold]]</f>
        <v>2007</v>
      </c>
      <c r="CI332" s="1"/>
    </row>
    <row r="333" spans="1:87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3">
        <v>2007</v>
      </c>
      <c r="CB333" t="s">
        <v>110</v>
      </c>
      <c r="CC333" t="s">
        <v>111</v>
      </c>
      <c r="CD333">
        <v>139000</v>
      </c>
      <c r="CE333" t="str">
        <f>IF(data[[#This Row],[YearBuilt]]&gt;=1946,"New","Old")</f>
        <v>New</v>
      </c>
      <c r="CF333" s="7" t="str">
        <f>IF(data[[#This Row],[YearRemodAdd]]=data[[#This Row],[YearBuilt]], "-","Remodeled")</f>
        <v>Remodeled</v>
      </c>
      <c r="CG333" t="str">
        <f>IF(data[[#This Row],[YrSold]]&gt;=2008,"Post 2008","Pre 2008")</f>
        <v>Pre 2008</v>
      </c>
      <c r="CH333">
        <f>data[[#This Row],[YrSold]]</f>
        <v>2007</v>
      </c>
      <c r="CI333" s="1"/>
    </row>
    <row r="334" spans="1:87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34">
        <v>2009</v>
      </c>
      <c r="CB334" t="s">
        <v>110</v>
      </c>
      <c r="CC334" t="s">
        <v>111</v>
      </c>
      <c r="CD334">
        <v>284000</v>
      </c>
      <c r="CE334" t="str">
        <f>IF(data[[#This Row],[YearBuilt]]&gt;=1946,"New","Old")</f>
        <v>New</v>
      </c>
      <c r="CF334" s="7" t="str">
        <f>IF(data[[#This Row],[YearRemodAdd]]=data[[#This Row],[YearBuilt]], "-","Remodeled")</f>
        <v>Remodeled</v>
      </c>
      <c r="CG334" t="str">
        <f>IF(data[[#This Row],[YrSold]]&gt;=2008,"Post 2008","Pre 2008")</f>
        <v>Post 2008</v>
      </c>
      <c r="CH334">
        <f>data[[#This Row],[YrSold]]</f>
        <v>2009</v>
      </c>
      <c r="CI334" s="1"/>
    </row>
    <row r="335" spans="1:87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5">
        <v>2008</v>
      </c>
      <c r="CB335" t="s">
        <v>110</v>
      </c>
      <c r="CC335" t="s">
        <v>111</v>
      </c>
      <c r="CD335">
        <v>207000</v>
      </c>
      <c r="CE335" t="str">
        <f>IF(data[[#This Row],[YearBuilt]]&gt;=1946,"New","Old")</f>
        <v>New</v>
      </c>
      <c r="CF335" s="7" t="str">
        <f>IF(data[[#This Row],[YearRemodAdd]]=data[[#This Row],[YearBuilt]], "-","Remodeled")</f>
        <v>-</v>
      </c>
      <c r="CG335" t="str">
        <f>IF(data[[#This Row],[YrSold]]&gt;=2008,"Post 2008","Pre 2008")</f>
        <v>Post 2008</v>
      </c>
      <c r="CH335">
        <f>data[[#This Row],[YrSold]]</f>
        <v>2008</v>
      </c>
      <c r="CI335" s="1"/>
    </row>
    <row r="336" spans="1:87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6">
        <v>2008</v>
      </c>
      <c r="CB336" t="s">
        <v>110</v>
      </c>
      <c r="CC336" t="s">
        <v>111</v>
      </c>
      <c r="CD336">
        <v>192000</v>
      </c>
      <c r="CE336" t="str">
        <f>IF(data[[#This Row],[YearBuilt]]&gt;=1946,"New","Old")</f>
        <v>New</v>
      </c>
      <c r="CF336" s="7" t="str">
        <f>IF(data[[#This Row],[YearRemodAdd]]=data[[#This Row],[YearBuilt]], "-","Remodeled")</f>
        <v>-</v>
      </c>
      <c r="CG336" t="str">
        <f>IF(data[[#This Row],[YrSold]]&gt;=2008,"Post 2008","Pre 2008")</f>
        <v>Post 2008</v>
      </c>
      <c r="CH336">
        <f>data[[#This Row],[YrSold]]</f>
        <v>2008</v>
      </c>
      <c r="CI336" s="1"/>
    </row>
    <row r="337" spans="1:87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7">
        <v>2008</v>
      </c>
      <c r="CB337" t="s">
        <v>110</v>
      </c>
      <c r="CC337" t="s">
        <v>111</v>
      </c>
      <c r="CD337">
        <v>228950</v>
      </c>
      <c r="CE337" t="str">
        <f>IF(data[[#This Row],[YearBuilt]]&gt;=1946,"New","Old")</f>
        <v>New</v>
      </c>
      <c r="CF337" s="7" t="str">
        <f>IF(data[[#This Row],[YearRemodAdd]]=data[[#This Row],[YearBuilt]], "-","Remodeled")</f>
        <v>-</v>
      </c>
      <c r="CG337" t="str">
        <f>IF(data[[#This Row],[YrSold]]&gt;=2008,"Post 2008","Pre 2008")</f>
        <v>Post 2008</v>
      </c>
      <c r="CH337">
        <f>data[[#This Row],[YrSold]]</f>
        <v>2008</v>
      </c>
      <c r="CI337" s="1"/>
    </row>
    <row r="338" spans="1:87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38">
        <v>2007</v>
      </c>
      <c r="CB338" t="s">
        <v>110</v>
      </c>
      <c r="CC338" t="s">
        <v>111</v>
      </c>
      <c r="CD338">
        <v>377426</v>
      </c>
      <c r="CE338" t="str">
        <f>IF(data[[#This Row],[YearBuilt]]&gt;=1946,"New","Old")</f>
        <v>New</v>
      </c>
      <c r="CF338" s="7" t="str">
        <f>IF(data[[#This Row],[YearRemodAdd]]=data[[#This Row],[YearBuilt]], "-","Remodeled")</f>
        <v>Remodeled</v>
      </c>
      <c r="CG338" t="str">
        <f>IF(data[[#This Row],[YrSold]]&gt;=2008,"Post 2008","Pre 2008")</f>
        <v>Pre 2008</v>
      </c>
      <c r="CH338">
        <f>data[[#This Row],[YrSold]]</f>
        <v>2007</v>
      </c>
      <c r="CI338" s="1"/>
    </row>
    <row r="339" spans="1:87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39">
        <v>2008</v>
      </c>
      <c r="CB339" t="s">
        <v>110</v>
      </c>
      <c r="CC339" t="s">
        <v>111</v>
      </c>
      <c r="CD339">
        <v>214000</v>
      </c>
      <c r="CE339" t="str">
        <f>IF(data[[#This Row],[YearBuilt]]&gt;=1946,"New","Old")</f>
        <v>New</v>
      </c>
      <c r="CF339" s="7" t="str">
        <f>IF(data[[#This Row],[YearRemodAdd]]=data[[#This Row],[YearBuilt]], "-","Remodeled")</f>
        <v>Remodeled</v>
      </c>
      <c r="CG339" t="str">
        <f>IF(data[[#This Row],[YrSold]]&gt;=2008,"Post 2008","Pre 2008")</f>
        <v>Post 2008</v>
      </c>
      <c r="CH339">
        <f>data[[#This Row],[YrSold]]</f>
        <v>2008</v>
      </c>
      <c r="CI339" s="1"/>
    </row>
    <row r="340" spans="1:87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0">
        <v>2006</v>
      </c>
      <c r="CB340" t="s">
        <v>110</v>
      </c>
      <c r="CC340" t="s">
        <v>111</v>
      </c>
      <c r="CD340">
        <v>202500</v>
      </c>
      <c r="CE340" t="str">
        <f>IF(data[[#This Row],[YearBuilt]]&gt;=1946,"New","Old")</f>
        <v>New</v>
      </c>
      <c r="CF340" s="7" t="str">
        <f>IF(data[[#This Row],[YearRemodAdd]]=data[[#This Row],[YearBuilt]], "-","Remodeled")</f>
        <v>Remodeled</v>
      </c>
      <c r="CG340" t="str">
        <f>IF(data[[#This Row],[YrSold]]&gt;=2008,"Post 2008","Pre 2008")</f>
        <v>Pre 2008</v>
      </c>
      <c r="CH340">
        <f>data[[#This Row],[YrSold]]</f>
        <v>2006</v>
      </c>
      <c r="CI340" s="1"/>
    </row>
    <row r="341" spans="1:87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1">
        <v>2009</v>
      </c>
      <c r="CB341" t="s">
        <v>110</v>
      </c>
      <c r="CC341" t="s">
        <v>111</v>
      </c>
      <c r="CD341">
        <v>155000</v>
      </c>
      <c r="CE341" t="str">
        <f>IF(data[[#This Row],[YearBuilt]]&gt;=1946,"New","Old")</f>
        <v>New</v>
      </c>
      <c r="CF341" s="7" t="str">
        <f>IF(data[[#This Row],[YearRemodAdd]]=data[[#This Row],[YearBuilt]], "-","Remodeled")</f>
        <v>Remodeled</v>
      </c>
      <c r="CG341" t="str">
        <f>IF(data[[#This Row],[YrSold]]&gt;=2008,"Post 2008","Pre 2008")</f>
        <v>Post 2008</v>
      </c>
      <c r="CH341">
        <f>data[[#This Row],[YrSold]]</f>
        <v>2009</v>
      </c>
      <c r="CI341" s="1"/>
    </row>
    <row r="342" spans="1:87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2">
        <v>2010</v>
      </c>
      <c r="CB342" t="s">
        <v>110</v>
      </c>
      <c r="CC342" t="s">
        <v>111</v>
      </c>
      <c r="CD342">
        <v>202900</v>
      </c>
      <c r="CE342" t="str">
        <f>IF(data[[#This Row],[YearBuilt]]&gt;=1946,"New","Old")</f>
        <v>New</v>
      </c>
      <c r="CF342" s="7" t="str">
        <f>IF(data[[#This Row],[YearRemodAdd]]=data[[#This Row],[YearBuilt]], "-","Remodeled")</f>
        <v>-</v>
      </c>
      <c r="CG342" t="str">
        <f>IF(data[[#This Row],[YrSold]]&gt;=2008,"Post 2008","Pre 2008")</f>
        <v>Post 2008</v>
      </c>
      <c r="CH342">
        <f>data[[#This Row],[YrSold]]</f>
        <v>2010</v>
      </c>
      <c r="CI342" s="1"/>
    </row>
    <row r="343" spans="1:87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43">
        <v>2009</v>
      </c>
      <c r="CB343" t="s">
        <v>110</v>
      </c>
      <c r="CC343" t="s">
        <v>111</v>
      </c>
      <c r="CD343">
        <v>82000</v>
      </c>
      <c r="CE343" t="str">
        <f>IF(data[[#This Row],[YearBuilt]]&gt;=1946,"New","Old")</f>
        <v>New</v>
      </c>
      <c r="CF343" s="7" t="str">
        <f>IF(data[[#This Row],[YearRemodAdd]]=data[[#This Row],[YearBuilt]], "-","Remodeled")</f>
        <v>-</v>
      </c>
      <c r="CG343" t="str">
        <f>IF(data[[#This Row],[YrSold]]&gt;=2008,"Post 2008","Pre 2008")</f>
        <v>Post 2008</v>
      </c>
      <c r="CH343">
        <f>data[[#This Row],[YrSold]]</f>
        <v>2009</v>
      </c>
      <c r="CI343" s="1"/>
    </row>
    <row r="344" spans="1:87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4">
        <v>2006</v>
      </c>
      <c r="CB344" t="s">
        <v>110</v>
      </c>
      <c r="CC344" t="s">
        <v>111</v>
      </c>
      <c r="CD344">
        <v>87500</v>
      </c>
      <c r="CE344" t="str">
        <f>IF(data[[#This Row],[YearBuilt]]&gt;=1946,"New","Old")</f>
        <v>New</v>
      </c>
      <c r="CF344" s="7" t="str">
        <f>IF(data[[#This Row],[YearRemodAdd]]=data[[#This Row],[YearBuilt]], "-","Remodeled")</f>
        <v>Remodeled</v>
      </c>
      <c r="CG344" t="str">
        <f>IF(data[[#This Row],[YrSold]]&gt;=2008,"Post 2008","Pre 2008")</f>
        <v>Pre 2008</v>
      </c>
      <c r="CH344">
        <f>data[[#This Row],[YrSold]]</f>
        <v>2006</v>
      </c>
      <c r="CI344" s="1"/>
    </row>
    <row r="345" spans="1:87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45">
        <v>2008</v>
      </c>
      <c r="CB345" t="s">
        <v>110</v>
      </c>
      <c r="CC345" t="s">
        <v>111</v>
      </c>
      <c r="CD345">
        <v>266000</v>
      </c>
      <c r="CE345" t="str">
        <f>IF(data[[#This Row],[YearBuilt]]&gt;=1946,"New","Old")</f>
        <v>New</v>
      </c>
      <c r="CF345" s="7" t="str">
        <f>IF(data[[#This Row],[YearRemodAdd]]=data[[#This Row],[YearBuilt]], "-","Remodeled")</f>
        <v>-</v>
      </c>
      <c r="CG345" t="str">
        <f>IF(data[[#This Row],[YrSold]]&gt;=2008,"Post 2008","Pre 2008")</f>
        <v>Post 2008</v>
      </c>
      <c r="CH345">
        <f>data[[#This Row],[YrSold]]</f>
        <v>2008</v>
      </c>
      <c r="CI345" s="1"/>
    </row>
    <row r="346" spans="1:87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6">
        <v>2010</v>
      </c>
      <c r="CB346" t="s">
        <v>110</v>
      </c>
      <c r="CC346" t="s">
        <v>111</v>
      </c>
      <c r="CD346">
        <v>85000</v>
      </c>
      <c r="CE346" t="str">
        <f>IF(data[[#This Row],[YearBuilt]]&gt;=1946,"New","Old")</f>
        <v>New</v>
      </c>
      <c r="CF346" s="7" t="str">
        <f>IF(data[[#This Row],[YearRemodAdd]]=data[[#This Row],[YearBuilt]], "-","Remodeled")</f>
        <v>-</v>
      </c>
      <c r="CG346" t="str">
        <f>IF(data[[#This Row],[YrSold]]&gt;=2008,"Post 2008","Pre 2008")</f>
        <v>Post 2008</v>
      </c>
      <c r="CH346">
        <f>data[[#This Row],[YrSold]]</f>
        <v>2010</v>
      </c>
      <c r="CI346" s="1"/>
    </row>
    <row r="347" spans="1:87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47">
        <v>2006</v>
      </c>
      <c r="CB347" t="s">
        <v>110</v>
      </c>
      <c r="CC347" t="s">
        <v>111</v>
      </c>
      <c r="CD347">
        <v>140200</v>
      </c>
      <c r="CE347" t="str">
        <f>IF(data[[#This Row],[YearBuilt]]&gt;=1946,"New","Old")</f>
        <v>Old</v>
      </c>
      <c r="CF347" s="7" t="str">
        <f>IF(data[[#This Row],[YearRemodAdd]]=data[[#This Row],[YearBuilt]], "-","Remodeled")</f>
        <v>Remodeled</v>
      </c>
      <c r="CG347" t="str">
        <f>IF(data[[#This Row],[YrSold]]&gt;=2008,"Post 2008","Pre 2008")</f>
        <v>Pre 2008</v>
      </c>
      <c r="CH347">
        <f>data[[#This Row],[YrSold]]</f>
        <v>2006</v>
      </c>
      <c r="CI347" s="1"/>
    </row>
    <row r="348" spans="1:87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48">
        <v>2007</v>
      </c>
      <c r="CB348" t="s">
        <v>110</v>
      </c>
      <c r="CC348" t="s">
        <v>111</v>
      </c>
      <c r="CD348">
        <v>151500</v>
      </c>
      <c r="CE348" t="str">
        <f>IF(data[[#This Row],[YearBuilt]]&gt;=1946,"New","Old")</f>
        <v>New</v>
      </c>
      <c r="CF348" s="7" t="str">
        <f>IF(data[[#This Row],[YearRemodAdd]]=data[[#This Row],[YearBuilt]], "-","Remodeled")</f>
        <v>Remodeled</v>
      </c>
      <c r="CG348" t="str">
        <f>IF(data[[#This Row],[YrSold]]&gt;=2008,"Post 2008","Pre 2008")</f>
        <v>Pre 2008</v>
      </c>
      <c r="CH348">
        <f>data[[#This Row],[YrSold]]</f>
        <v>2007</v>
      </c>
      <c r="CI348" s="1"/>
    </row>
    <row r="349" spans="1:87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49">
        <v>2009</v>
      </c>
      <c r="CB349" t="s">
        <v>110</v>
      </c>
      <c r="CC349" t="s">
        <v>111</v>
      </c>
      <c r="CD349">
        <v>157500</v>
      </c>
      <c r="CE349" t="str">
        <f>IF(data[[#This Row],[YearBuilt]]&gt;=1946,"New","Old")</f>
        <v>New</v>
      </c>
      <c r="CF349" s="7" t="str">
        <f>IF(data[[#This Row],[YearRemodAdd]]=data[[#This Row],[YearBuilt]], "-","Remodeled")</f>
        <v>-</v>
      </c>
      <c r="CG349" t="str">
        <f>IF(data[[#This Row],[YrSold]]&gt;=2008,"Post 2008","Pre 2008")</f>
        <v>Post 2008</v>
      </c>
      <c r="CH349">
        <f>data[[#This Row],[YrSold]]</f>
        <v>2009</v>
      </c>
      <c r="CI349" s="1"/>
    </row>
    <row r="350" spans="1:87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50">
        <v>2008</v>
      </c>
      <c r="CB350" t="s">
        <v>110</v>
      </c>
      <c r="CC350" t="s">
        <v>111</v>
      </c>
      <c r="CD350">
        <v>154000</v>
      </c>
      <c r="CE350" t="str">
        <f>IF(data[[#This Row],[YearBuilt]]&gt;=1946,"New","Old")</f>
        <v>New</v>
      </c>
      <c r="CF350" s="7" t="str">
        <f>IF(data[[#This Row],[YearRemodAdd]]=data[[#This Row],[YearBuilt]], "-","Remodeled")</f>
        <v>Remodeled</v>
      </c>
      <c r="CG350" t="str">
        <f>IF(data[[#This Row],[YrSold]]&gt;=2008,"Post 2008","Pre 2008")</f>
        <v>Post 2008</v>
      </c>
      <c r="CH350">
        <f>data[[#This Row],[YrSold]]</f>
        <v>2008</v>
      </c>
      <c r="CI350" s="1"/>
    </row>
    <row r="351" spans="1:87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51">
        <v>2006</v>
      </c>
      <c r="CB351" t="s">
        <v>158</v>
      </c>
      <c r="CC351" t="s">
        <v>159</v>
      </c>
      <c r="CD351">
        <v>437154</v>
      </c>
      <c r="CE351" t="str">
        <f>IF(data[[#This Row],[YearBuilt]]&gt;=1946,"New","Old")</f>
        <v>New</v>
      </c>
      <c r="CF351" s="7" t="str">
        <f>IF(data[[#This Row],[YearRemodAdd]]=data[[#This Row],[YearBuilt]], "-","Remodeled")</f>
        <v>Remodeled</v>
      </c>
      <c r="CG351" t="str">
        <f>IF(data[[#This Row],[YrSold]]&gt;=2008,"Post 2008","Pre 2008")</f>
        <v>Pre 2008</v>
      </c>
      <c r="CH351">
        <f>data[[#This Row],[YrSold]]</f>
        <v>2006</v>
      </c>
      <c r="CI351" s="1"/>
    </row>
    <row r="352" spans="1:87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52">
        <v>2007</v>
      </c>
      <c r="CB352" t="s">
        <v>158</v>
      </c>
      <c r="CC352" t="s">
        <v>159</v>
      </c>
      <c r="CD352">
        <v>318061</v>
      </c>
      <c r="CE352" t="str">
        <f>IF(data[[#This Row],[YearBuilt]]&gt;=1946,"New","Old")</f>
        <v>New</v>
      </c>
      <c r="CF352" s="7" t="str">
        <f>IF(data[[#This Row],[YearRemodAdd]]=data[[#This Row],[YearBuilt]], "-","Remodeled")</f>
        <v>-</v>
      </c>
      <c r="CG352" t="str">
        <f>IF(data[[#This Row],[YrSold]]&gt;=2008,"Post 2008","Pre 2008")</f>
        <v>Pre 2008</v>
      </c>
      <c r="CH352">
        <f>data[[#This Row],[YrSold]]</f>
        <v>2007</v>
      </c>
      <c r="CI352" s="1"/>
    </row>
    <row r="353" spans="1:87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53">
        <v>2006</v>
      </c>
      <c r="CB353" t="s">
        <v>110</v>
      </c>
      <c r="CC353" t="s">
        <v>128</v>
      </c>
      <c r="CD353">
        <v>190000</v>
      </c>
      <c r="CE353" t="str">
        <f>IF(data[[#This Row],[YearBuilt]]&gt;=1946,"New","Old")</f>
        <v>New</v>
      </c>
      <c r="CF353" s="7" t="str">
        <f>IF(data[[#This Row],[YearRemodAdd]]=data[[#This Row],[YearBuilt]], "-","Remodeled")</f>
        <v>-</v>
      </c>
      <c r="CG353" t="str">
        <f>IF(data[[#This Row],[YrSold]]&gt;=2008,"Post 2008","Pre 2008")</f>
        <v>Pre 2008</v>
      </c>
      <c r="CH353">
        <f>data[[#This Row],[YrSold]]</f>
        <v>2006</v>
      </c>
      <c r="CI353" s="1"/>
    </row>
    <row r="354" spans="1:87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54">
        <v>2008</v>
      </c>
      <c r="CB354" t="s">
        <v>235</v>
      </c>
      <c r="CC354" t="s">
        <v>111</v>
      </c>
      <c r="CD354">
        <v>95000</v>
      </c>
      <c r="CE354" t="str">
        <f>IF(data[[#This Row],[YearBuilt]]&gt;=1946,"New","Old")</f>
        <v>Old</v>
      </c>
      <c r="CF354" s="7" t="str">
        <f>IF(data[[#This Row],[YearRemodAdd]]=data[[#This Row],[YearBuilt]], "-","Remodeled")</f>
        <v>Remodeled</v>
      </c>
      <c r="CG354" t="str">
        <f>IF(data[[#This Row],[YrSold]]&gt;=2008,"Post 2008","Pre 2008")</f>
        <v>Post 2008</v>
      </c>
      <c r="CH354">
        <f>data[[#This Row],[YrSold]]</f>
        <v>2008</v>
      </c>
      <c r="CI354" s="1"/>
    </row>
    <row r="355" spans="1:87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55">
        <v>2010</v>
      </c>
      <c r="CB355" t="s">
        <v>110</v>
      </c>
      <c r="CC355" t="s">
        <v>111</v>
      </c>
      <c r="CD355">
        <v>105900</v>
      </c>
      <c r="CE355" t="str">
        <f>IF(data[[#This Row],[YearBuilt]]&gt;=1946,"New","Old")</f>
        <v>Old</v>
      </c>
      <c r="CF355" s="7" t="str">
        <f>IF(data[[#This Row],[YearRemodAdd]]=data[[#This Row],[YearBuilt]], "-","Remodeled")</f>
        <v>Remodeled</v>
      </c>
      <c r="CG355" t="str">
        <f>IF(data[[#This Row],[YrSold]]&gt;=2008,"Post 2008","Pre 2008")</f>
        <v>Post 2008</v>
      </c>
      <c r="CH355">
        <f>data[[#This Row],[YrSold]]</f>
        <v>2010</v>
      </c>
      <c r="CI355" s="1"/>
    </row>
    <row r="356" spans="1:87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56">
        <v>2006</v>
      </c>
      <c r="CB356" t="s">
        <v>110</v>
      </c>
      <c r="CC356" t="s">
        <v>111</v>
      </c>
      <c r="CD356">
        <v>140000</v>
      </c>
      <c r="CE356" t="str">
        <f>IF(data[[#This Row],[YearBuilt]]&gt;=1946,"New","Old")</f>
        <v>Old</v>
      </c>
      <c r="CF356" s="7" t="str">
        <f>IF(data[[#This Row],[YearRemodAdd]]=data[[#This Row],[YearBuilt]], "-","Remodeled")</f>
        <v>Remodeled</v>
      </c>
      <c r="CG356" t="str">
        <f>IF(data[[#This Row],[YrSold]]&gt;=2008,"Post 2008","Pre 2008")</f>
        <v>Pre 2008</v>
      </c>
      <c r="CH356">
        <f>data[[#This Row],[YrSold]]</f>
        <v>2006</v>
      </c>
      <c r="CI356" s="1"/>
    </row>
    <row r="357" spans="1:87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57">
        <v>2007</v>
      </c>
      <c r="CB357" t="s">
        <v>110</v>
      </c>
      <c r="CC357" t="s">
        <v>111</v>
      </c>
      <c r="CD357">
        <v>177500</v>
      </c>
      <c r="CE357" t="str">
        <f>IF(data[[#This Row],[YearBuilt]]&gt;=1946,"New","Old")</f>
        <v>New</v>
      </c>
      <c r="CF357" s="7" t="str">
        <f>IF(data[[#This Row],[YearRemodAdd]]=data[[#This Row],[YearBuilt]], "-","Remodeled")</f>
        <v>-</v>
      </c>
      <c r="CG357" t="str">
        <f>IF(data[[#This Row],[YrSold]]&gt;=2008,"Post 2008","Pre 2008")</f>
        <v>Pre 2008</v>
      </c>
      <c r="CH357">
        <f>data[[#This Row],[YrSold]]</f>
        <v>2007</v>
      </c>
      <c r="CI357" s="1"/>
    </row>
    <row r="358" spans="1:87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58">
        <v>2009</v>
      </c>
      <c r="CB358" t="s">
        <v>110</v>
      </c>
      <c r="CC358" t="s">
        <v>111</v>
      </c>
      <c r="CD358">
        <v>173000</v>
      </c>
      <c r="CE358" t="str">
        <f>IF(data[[#This Row],[YearBuilt]]&gt;=1946,"New","Old")</f>
        <v>New</v>
      </c>
      <c r="CF358" s="7" t="str">
        <f>IF(data[[#This Row],[YearRemodAdd]]=data[[#This Row],[YearBuilt]], "-","Remodeled")</f>
        <v>-</v>
      </c>
      <c r="CG358" t="str">
        <f>IF(data[[#This Row],[YrSold]]&gt;=2008,"Post 2008","Pre 2008")</f>
        <v>Post 2008</v>
      </c>
      <c r="CH358">
        <f>data[[#This Row],[YrSold]]</f>
        <v>2009</v>
      </c>
      <c r="CI358" s="1"/>
    </row>
    <row r="359" spans="1:87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59">
        <v>2007</v>
      </c>
      <c r="CB359" t="s">
        <v>110</v>
      </c>
      <c r="CC359" t="s">
        <v>111</v>
      </c>
      <c r="CD359">
        <v>134000</v>
      </c>
      <c r="CE359" t="str">
        <f>IF(data[[#This Row],[YearBuilt]]&gt;=1946,"New","Old")</f>
        <v>New</v>
      </c>
      <c r="CF359" s="7" t="str">
        <f>IF(data[[#This Row],[YearRemodAdd]]=data[[#This Row],[YearBuilt]], "-","Remodeled")</f>
        <v>-</v>
      </c>
      <c r="CG359" t="str">
        <f>IF(data[[#This Row],[YrSold]]&gt;=2008,"Post 2008","Pre 2008")</f>
        <v>Pre 2008</v>
      </c>
      <c r="CH359">
        <f>data[[#This Row],[YrSold]]</f>
        <v>2007</v>
      </c>
      <c r="CI359" s="1"/>
    </row>
    <row r="360" spans="1:87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0">
        <v>2006</v>
      </c>
      <c r="CB360" t="s">
        <v>110</v>
      </c>
      <c r="CC360" t="s">
        <v>128</v>
      </c>
      <c r="CD360">
        <v>130000</v>
      </c>
      <c r="CE360" t="str">
        <f>IF(data[[#This Row],[YearBuilt]]&gt;=1946,"New","Old")</f>
        <v>New</v>
      </c>
      <c r="CF360" s="7" t="str">
        <f>IF(data[[#This Row],[YearRemodAdd]]=data[[#This Row],[YearBuilt]], "-","Remodeled")</f>
        <v>-</v>
      </c>
      <c r="CG360" t="str">
        <f>IF(data[[#This Row],[YrSold]]&gt;=2008,"Post 2008","Pre 2008")</f>
        <v>Pre 2008</v>
      </c>
      <c r="CH360">
        <f>data[[#This Row],[YrSold]]</f>
        <v>2006</v>
      </c>
      <c r="CI360" s="1"/>
    </row>
    <row r="361" spans="1:87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61">
        <v>2006</v>
      </c>
      <c r="CB361" t="s">
        <v>110</v>
      </c>
      <c r="CC361" t="s">
        <v>111</v>
      </c>
      <c r="CD361">
        <v>280000</v>
      </c>
      <c r="CE361" t="str">
        <f>IF(data[[#This Row],[YearBuilt]]&gt;=1946,"New","Old")</f>
        <v>New</v>
      </c>
      <c r="CF361" s="7" t="str">
        <f>IF(data[[#This Row],[YearRemodAdd]]=data[[#This Row],[YearBuilt]], "-","Remodeled")</f>
        <v>-</v>
      </c>
      <c r="CG361" t="str">
        <f>IF(data[[#This Row],[YrSold]]&gt;=2008,"Post 2008","Pre 2008")</f>
        <v>Pre 2008</v>
      </c>
      <c r="CH361">
        <f>data[[#This Row],[YrSold]]</f>
        <v>2006</v>
      </c>
      <c r="CI361" s="1"/>
    </row>
    <row r="362" spans="1:87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62">
        <v>2007</v>
      </c>
      <c r="CB362" t="s">
        <v>110</v>
      </c>
      <c r="CC362" t="s">
        <v>111</v>
      </c>
      <c r="CD362">
        <v>156000</v>
      </c>
      <c r="CE362" t="str">
        <f>IF(data[[#This Row],[YearBuilt]]&gt;=1946,"New","Old")</f>
        <v>New</v>
      </c>
      <c r="CF362" s="7" t="str">
        <f>IF(data[[#This Row],[YearRemodAdd]]=data[[#This Row],[YearBuilt]], "-","Remodeled")</f>
        <v>-</v>
      </c>
      <c r="CG362" t="str">
        <f>IF(data[[#This Row],[YrSold]]&gt;=2008,"Post 2008","Pre 2008")</f>
        <v>Pre 2008</v>
      </c>
      <c r="CH362">
        <f>data[[#This Row],[YrSold]]</f>
        <v>2007</v>
      </c>
      <c r="CI362" s="1"/>
    </row>
    <row r="363" spans="1:87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3">
        <v>2008</v>
      </c>
      <c r="CB363" t="s">
        <v>110</v>
      </c>
      <c r="CC363" t="s">
        <v>111</v>
      </c>
      <c r="CD363">
        <v>145000</v>
      </c>
      <c r="CE363" t="str">
        <f>IF(data[[#This Row],[YearBuilt]]&gt;=1946,"New","Old")</f>
        <v>Old</v>
      </c>
      <c r="CF363" s="7" t="str">
        <f>IF(data[[#This Row],[YearRemodAdd]]=data[[#This Row],[YearBuilt]], "-","Remodeled")</f>
        <v>Remodeled</v>
      </c>
      <c r="CG363" t="str">
        <f>IF(data[[#This Row],[YrSold]]&gt;=2008,"Post 2008","Pre 2008")</f>
        <v>Post 2008</v>
      </c>
      <c r="CH363">
        <f>data[[#This Row],[YrSold]]</f>
        <v>2008</v>
      </c>
      <c r="CI363" s="1"/>
    </row>
    <row r="364" spans="1:87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4">
        <v>2009</v>
      </c>
      <c r="CB364" t="s">
        <v>208</v>
      </c>
      <c r="CC364" t="s">
        <v>111</v>
      </c>
      <c r="CD364">
        <v>198500</v>
      </c>
      <c r="CE364" t="str">
        <f>IF(data[[#This Row],[YearBuilt]]&gt;=1946,"New","Old")</f>
        <v>New</v>
      </c>
      <c r="CF364" s="7" t="str">
        <f>IF(data[[#This Row],[YearRemodAdd]]=data[[#This Row],[YearBuilt]], "-","Remodeled")</f>
        <v>-</v>
      </c>
      <c r="CG364" t="str">
        <f>IF(data[[#This Row],[YrSold]]&gt;=2008,"Post 2008","Pre 2008")</f>
        <v>Post 2008</v>
      </c>
      <c r="CH364">
        <f>data[[#This Row],[YrSold]]</f>
        <v>2009</v>
      </c>
      <c r="CI364" s="1"/>
    </row>
    <row r="365" spans="1:87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65">
        <v>2009</v>
      </c>
      <c r="CB365" t="s">
        <v>110</v>
      </c>
      <c r="CC365" t="s">
        <v>111</v>
      </c>
      <c r="CD365">
        <v>118000</v>
      </c>
      <c r="CE365" t="str">
        <f>IF(data[[#This Row],[YearBuilt]]&gt;=1946,"New","Old")</f>
        <v>New</v>
      </c>
      <c r="CF365" s="7" t="str">
        <f>IF(data[[#This Row],[YearRemodAdd]]=data[[#This Row],[YearBuilt]], "-","Remodeled")</f>
        <v>Remodeled</v>
      </c>
      <c r="CG365" t="str">
        <f>IF(data[[#This Row],[YrSold]]&gt;=2008,"Post 2008","Pre 2008")</f>
        <v>Post 2008</v>
      </c>
      <c r="CH365">
        <f>data[[#This Row],[YrSold]]</f>
        <v>2009</v>
      </c>
      <c r="CI365" s="1"/>
    </row>
    <row r="366" spans="1:87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6">
        <v>2006</v>
      </c>
      <c r="CB366" t="s">
        <v>110</v>
      </c>
      <c r="CC366" t="s">
        <v>111</v>
      </c>
      <c r="CD366">
        <v>190000</v>
      </c>
      <c r="CE366" t="str">
        <f>IF(data[[#This Row],[YearBuilt]]&gt;=1946,"New","Old")</f>
        <v>New</v>
      </c>
      <c r="CF366" s="7" t="str">
        <f>IF(data[[#This Row],[YearRemodAdd]]=data[[#This Row],[YearBuilt]], "-","Remodeled")</f>
        <v>-</v>
      </c>
      <c r="CG366" t="str">
        <f>IF(data[[#This Row],[YrSold]]&gt;=2008,"Post 2008","Pre 2008")</f>
        <v>Pre 2008</v>
      </c>
      <c r="CH366">
        <f>data[[#This Row],[YrSold]]</f>
        <v>2006</v>
      </c>
      <c r="CI366" s="1"/>
    </row>
    <row r="367" spans="1:87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7">
        <v>2009</v>
      </c>
      <c r="CB367" t="s">
        <v>110</v>
      </c>
      <c r="CC367" t="s">
        <v>111</v>
      </c>
      <c r="CD367">
        <v>147000</v>
      </c>
      <c r="CE367" t="str">
        <f>IF(data[[#This Row],[YearBuilt]]&gt;=1946,"New","Old")</f>
        <v>Old</v>
      </c>
      <c r="CF367" s="7" t="str">
        <f>IF(data[[#This Row],[YearRemodAdd]]=data[[#This Row],[YearBuilt]], "-","Remodeled")</f>
        <v>Remodeled</v>
      </c>
      <c r="CG367" t="str">
        <f>IF(data[[#This Row],[YrSold]]&gt;=2008,"Post 2008","Pre 2008")</f>
        <v>Post 2008</v>
      </c>
      <c r="CH367">
        <f>data[[#This Row],[YrSold]]</f>
        <v>2009</v>
      </c>
      <c r="CI367" s="1"/>
    </row>
    <row r="368" spans="1:87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68">
        <v>2009</v>
      </c>
      <c r="CB368" t="s">
        <v>110</v>
      </c>
      <c r="CC368" t="s">
        <v>111</v>
      </c>
      <c r="CD368">
        <v>159000</v>
      </c>
      <c r="CE368" t="str">
        <f>IF(data[[#This Row],[YearBuilt]]&gt;=1946,"New","Old")</f>
        <v>New</v>
      </c>
      <c r="CF368" s="7" t="str">
        <f>IF(data[[#This Row],[YearRemodAdd]]=data[[#This Row],[YearBuilt]], "-","Remodeled")</f>
        <v>-</v>
      </c>
      <c r="CG368" t="str">
        <f>IF(data[[#This Row],[YrSold]]&gt;=2008,"Post 2008","Pre 2008")</f>
        <v>Post 2008</v>
      </c>
      <c r="CH368">
        <f>data[[#This Row],[YrSold]]</f>
        <v>2009</v>
      </c>
      <c r="CI368" s="1"/>
    </row>
    <row r="369" spans="1:87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69">
        <v>2008</v>
      </c>
      <c r="CB369" t="s">
        <v>110</v>
      </c>
      <c r="CC369" t="s">
        <v>111</v>
      </c>
      <c r="CD369">
        <v>165000</v>
      </c>
      <c r="CE369" t="str">
        <f>IF(data[[#This Row],[YearBuilt]]&gt;=1946,"New","Old")</f>
        <v>New</v>
      </c>
      <c r="CF369" s="7" t="str">
        <f>IF(data[[#This Row],[YearRemodAdd]]=data[[#This Row],[YearBuilt]], "-","Remodeled")</f>
        <v>-</v>
      </c>
      <c r="CG369" t="str">
        <f>IF(data[[#This Row],[YrSold]]&gt;=2008,"Post 2008","Pre 2008")</f>
        <v>Post 2008</v>
      </c>
      <c r="CH369">
        <f>data[[#This Row],[YrSold]]</f>
        <v>2008</v>
      </c>
      <c r="CI369" s="1"/>
    </row>
    <row r="370" spans="1:87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70">
        <v>2010</v>
      </c>
      <c r="CB370" t="s">
        <v>110</v>
      </c>
      <c r="CC370" t="s">
        <v>111</v>
      </c>
      <c r="CD370">
        <v>132000</v>
      </c>
      <c r="CE370" t="str">
        <f>IF(data[[#This Row],[YearBuilt]]&gt;=1946,"New","Old")</f>
        <v>New</v>
      </c>
      <c r="CF370" s="7" t="str">
        <f>IF(data[[#This Row],[YearRemodAdd]]=data[[#This Row],[YearBuilt]], "-","Remodeled")</f>
        <v>-</v>
      </c>
      <c r="CG370" t="str">
        <f>IF(data[[#This Row],[YrSold]]&gt;=2008,"Post 2008","Pre 2008")</f>
        <v>Post 2008</v>
      </c>
      <c r="CH370">
        <f>data[[#This Row],[YrSold]]</f>
        <v>2010</v>
      </c>
      <c r="CI370" s="1"/>
    </row>
    <row r="371" spans="1:87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71">
        <v>2010</v>
      </c>
      <c r="CB371" t="s">
        <v>110</v>
      </c>
      <c r="CC371" t="s">
        <v>111</v>
      </c>
      <c r="CD371">
        <v>162000</v>
      </c>
      <c r="CE371" t="str">
        <f>IF(data[[#This Row],[YearBuilt]]&gt;=1946,"New","Old")</f>
        <v>New</v>
      </c>
      <c r="CF371" s="7" t="str">
        <f>IF(data[[#This Row],[YearRemodAdd]]=data[[#This Row],[YearBuilt]], "-","Remodeled")</f>
        <v>Remodeled</v>
      </c>
      <c r="CG371" t="str">
        <f>IF(data[[#This Row],[YrSold]]&gt;=2008,"Post 2008","Pre 2008")</f>
        <v>Post 2008</v>
      </c>
      <c r="CH371">
        <f>data[[#This Row],[YrSold]]</f>
        <v>2010</v>
      </c>
      <c r="CI371" s="1"/>
    </row>
    <row r="372" spans="1:87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72">
        <v>2006</v>
      </c>
      <c r="CB372" t="s">
        <v>110</v>
      </c>
      <c r="CC372" t="s">
        <v>111</v>
      </c>
      <c r="CD372">
        <v>172400</v>
      </c>
      <c r="CE372" t="str">
        <f>IF(data[[#This Row],[YearBuilt]]&gt;=1946,"New","Old")</f>
        <v>New</v>
      </c>
      <c r="CF372" s="7" t="str">
        <f>IF(data[[#This Row],[YearRemodAdd]]=data[[#This Row],[YearBuilt]], "-","Remodeled")</f>
        <v>-</v>
      </c>
      <c r="CG372" t="str">
        <f>IF(data[[#This Row],[YrSold]]&gt;=2008,"Post 2008","Pre 2008")</f>
        <v>Pre 2008</v>
      </c>
      <c r="CH372">
        <f>data[[#This Row],[YrSold]]</f>
        <v>2006</v>
      </c>
      <c r="CI372" s="1"/>
    </row>
    <row r="373" spans="1:87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73">
        <v>2008</v>
      </c>
      <c r="CB373" t="s">
        <v>110</v>
      </c>
      <c r="CC373" t="s">
        <v>111</v>
      </c>
      <c r="CD373">
        <v>134432</v>
      </c>
      <c r="CE373" t="str">
        <f>IF(data[[#This Row],[YearBuilt]]&gt;=1946,"New","Old")</f>
        <v>New</v>
      </c>
      <c r="CF373" s="7" t="str">
        <f>IF(data[[#This Row],[YearRemodAdd]]=data[[#This Row],[YearBuilt]], "-","Remodeled")</f>
        <v>-</v>
      </c>
      <c r="CG373" t="str">
        <f>IF(data[[#This Row],[YrSold]]&gt;=2008,"Post 2008","Pre 2008")</f>
        <v>Post 2008</v>
      </c>
      <c r="CH373">
        <f>data[[#This Row],[YrSold]]</f>
        <v>2008</v>
      </c>
      <c r="CI373" s="1"/>
    </row>
    <row r="374" spans="1:87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74">
        <v>2010</v>
      </c>
      <c r="CB374" t="s">
        <v>110</v>
      </c>
      <c r="CC374" t="s">
        <v>111</v>
      </c>
      <c r="CD374">
        <v>125000</v>
      </c>
      <c r="CE374" t="str">
        <f>IF(data[[#This Row],[YearBuilt]]&gt;=1946,"New","Old")</f>
        <v>New</v>
      </c>
      <c r="CF374" s="7" t="str">
        <f>IF(data[[#This Row],[YearRemodAdd]]=data[[#This Row],[YearBuilt]], "-","Remodeled")</f>
        <v>-</v>
      </c>
      <c r="CG374" t="str">
        <f>IF(data[[#This Row],[YrSold]]&gt;=2008,"Post 2008","Pre 2008")</f>
        <v>Post 2008</v>
      </c>
      <c r="CH374">
        <f>data[[#This Row],[YrSold]]</f>
        <v>2010</v>
      </c>
      <c r="CI374" s="1"/>
    </row>
    <row r="375" spans="1:87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75">
        <v>2009</v>
      </c>
      <c r="CB375" t="s">
        <v>110</v>
      </c>
      <c r="CC375" t="s">
        <v>111</v>
      </c>
      <c r="CD375">
        <v>123000</v>
      </c>
      <c r="CE375" t="str">
        <f>IF(data[[#This Row],[YearBuilt]]&gt;=1946,"New","Old")</f>
        <v>New</v>
      </c>
      <c r="CF375" s="7" t="str">
        <f>IF(data[[#This Row],[YearRemodAdd]]=data[[#This Row],[YearBuilt]], "-","Remodeled")</f>
        <v>-</v>
      </c>
      <c r="CG375" t="str">
        <f>IF(data[[#This Row],[YrSold]]&gt;=2008,"Post 2008","Pre 2008")</f>
        <v>Post 2008</v>
      </c>
      <c r="CH375">
        <f>data[[#This Row],[YrSold]]</f>
        <v>2009</v>
      </c>
      <c r="CI375" s="1"/>
    </row>
    <row r="376" spans="1:87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76">
        <v>2007</v>
      </c>
      <c r="CB376" t="s">
        <v>110</v>
      </c>
      <c r="CC376" t="s">
        <v>111</v>
      </c>
      <c r="CD376">
        <v>219500</v>
      </c>
      <c r="CE376" t="str">
        <f>IF(data[[#This Row],[YearBuilt]]&gt;=1946,"New","Old")</f>
        <v>New</v>
      </c>
      <c r="CF376" s="7" t="str">
        <f>IF(data[[#This Row],[YearRemodAdd]]=data[[#This Row],[YearBuilt]], "-","Remodeled")</f>
        <v>Remodeled</v>
      </c>
      <c r="CG376" t="str">
        <f>IF(data[[#This Row],[YrSold]]&gt;=2008,"Post 2008","Pre 2008")</f>
        <v>Pre 2008</v>
      </c>
      <c r="CH376">
        <f>data[[#This Row],[YrSold]]</f>
        <v>2007</v>
      </c>
      <c r="CI376" s="1"/>
    </row>
    <row r="377" spans="1:87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377">
        <v>2009</v>
      </c>
      <c r="CB377" t="s">
        <v>110</v>
      </c>
      <c r="CC377" t="s">
        <v>111</v>
      </c>
      <c r="CD377">
        <v>61000</v>
      </c>
      <c r="CE377" t="str">
        <f>IF(data[[#This Row],[YearBuilt]]&gt;=1946,"New","Old")</f>
        <v>Old</v>
      </c>
      <c r="CF377" s="7" t="str">
        <f>IF(data[[#This Row],[YearRemodAdd]]=data[[#This Row],[YearBuilt]], "-","Remodeled")</f>
        <v>Remodeled</v>
      </c>
      <c r="CG377" t="str">
        <f>IF(data[[#This Row],[YrSold]]&gt;=2008,"Post 2008","Pre 2008")</f>
        <v>Post 2008</v>
      </c>
      <c r="CH377">
        <f>data[[#This Row],[YrSold]]</f>
        <v>2009</v>
      </c>
      <c r="CI377" s="1"/>
    </row>
    <row r="378" spans="1:87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78">
        <v>2006</v>
      </c>
      <c r="CB378" t="s">
        <v>110</v>
      </c>
      <c r="CC378" t="s">
        <v>111</v>
      </c>
      <c r="CD378">
        <v>148000</v>
      </c>
      <c r="CE378" t="str">
        <f>IF(data[[#This Row],[YearBuilt]]&gt;=1946,"New","Old")</f>
        <v>New</v>
      </c>
      <c r="CF378" s="7" t="str">
        <f>IF(data[[#This Row],[YearRemodAdd]]=data[[#This Row],[YearBuilt]], "-","Remodeled")</f>
        <v>-</v>
      </c>
      <c r="CG378" t="str">
        <f>IF(data[[#This Row],[YrSold]]&gt;=2008,"Post 2008","Pre 2008")</f>
        <v>Pre 2008</v>
      </c>
      <c r="CH378">
        <f>data[[#This Row],[YrSold]]</f>
        <v>2006</v>
      </c>
      <c r="CI378" s="1"/>
    </row>
    <row r="379" spans="1:87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79">
        <v>2007</v>
      </c>
      <c r="CB379" t="s">
        <v>110</v>
      </c>
      <c r="CC379" t="s">
        <v>111</v>
      </c>
      <c r="CD379">
        <v>340000</v>
      </c>
      <c r="CE379" t="str">
        <f>IF(data[[#This Row],[YearBuilt]]&gt;=1946,"New","Old")</f>
        <v>New</v>
      </c>
      <c r="CF379" s="7" t="str">
        <f>IF(data[[#This Row],[YearRemodAdd]]=data[[#This Row],[YearBuilt]], "-","Remodeled")</f>
        <v>Remodeled</v>
      </c>
      <c r="CG379" t="str">
        <f>IF(data[[#This Row],[YrSold]]&gt;=2008,"Post 2008","Pre 2008")</f>
        <v>Pre 2008</v>
      </c>
      <c r="CH379">
        <f>data[[#This Row],[YrSold]]</f>
        <v>2007</v>
      </c>
      <c r="CI379" s="1"/>
    </row>
    <row r="380" spans="1:87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0">
        <v>2010</v>
      </c>
      <c r="CB380" t="s">
        <v>158</v>
      </c>
      <c r="CC380" t="s">
        <v>159</v>
      </c>
      <c r="CD380">
        <v>394432</v>
      </c>
      <c r="CE380" t="str">
        <f>IF(data[[#This Row],[YearBuilt]]&gt;=1946,"New","Old")</f>
        <v>New</v>
      </c>
      <c r="CF380" s="7" t="str">
        <f>IF(data[[#This Row],[YearRemodAdd]]=data[[#This Row],[YearBuilt]], "-","Remodeled")</f>
        <v>-</v>
      </c>
      <c r="CG380" t="str">
        <f>IF(data[[#This Row],[YrSold]]&gt;=2008,"Post 2008","Pre 2008")</f>
        <v>Post 2008</v>
      </c>
      <c r="CH380">
        <f>data[[#This Row],[YrSold]]</f>
        <v>2010</v>
      </c>
      <c r="CI380" s="1"/>
    </row>
    <row r="381" spans="1:87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1">
        <v>2009</v>
      </c>
      <c r="CB381" t="s">
        <v>110</v>
      </c>
      <c r="CC381" t="s">
        <v>111</v>
      </c>
      <c r="CD381">
        <v>179000</v>
      </c>
      <c r="CE381" t="str">
        <f>IF(data[[#This Row],[YearBuilt]]&gt;=1946,"New","Old")</f>
        <v>New</v>
      </c>
      <c r="CF381" s="7" t="str">
        <f>IF(data[[#This Row],[YearRemodAdd]]=data[[#This Row],[YearBuilt]], "-","Remodeled")</f>
        <v>-</v>
      </c>
      <c r="CG381" t="str">
        <f>IF(data[[#This Row],[YrSold]]&gt;=2008,"Post 2008","Pre 2008")</f>
        <v>Post 2008</v>
      </c>
      <c r="CH381">
        <f>data[[#This Row],[YrSold]]</f>
        <v>2009</v>
      </c>
      <c r="CI381" s="1"/>
    </row>
    <row r="382" spans="1:87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2">
        <v>2010</v>
      </c>
      <c r="CB382" t="s">
        <v>110</v>
      </c>
      <c r="CC382" t="s">
        <v>111</v>
      </c>
      <c r="CD382">
        <v>127000</v>
      </c>
      <c r="CE382" t="str">
        <f>IF(data[[#This Row],[YearBuilt]]&gt;=1946,"New","Old")</f>
        <v>Old</v>
      </c>
      <c r="CF382" s="7" t="str">
        <f>IF(data[[#This Row],[YearRemodAdd]]=data[[#This Row],[YearBuilt]], "-","Remodeled")</f>
        <v>Remodeled</v>
      </c>
      <c r="CG382" t="str">
        <f>IF(data[[#This Row],[YrSold]]&gt;=2008,"Post 2008","Pre 2008")</f>
        <v>Post 2008</v>
      </c>
      <c r="CH382">
        <f>data[[#This Row],[YrSold]]</f>
        <v>2010</v>
      </c>
      <c r="CI382" s="1"/>
    </row>
    <row r="383" spans="1:87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83">
        <v>2006</v>
      </c>
      <c r="CB383" t="s">
        <v>158</v>
      </c>
      <c r="CC383" t="s">
        <v>159</v>
      </c>
      <c r="CD383">
        <v>187750</v>
      </c>
      <c r="CE383" t="str">
        <f>IF(data[[#This Row],[YearBuilt]]&gt;=1946,"New","Old")</f>
        <v>New</v>
      </c>
      <c r="CF383" s="7" t="str">
        <f>IF(data[[#This Row],[YearRemodAdd]]=data[[#This Row],[YearBuilt]], "-","Remodeled")</f>
        <v>-</v>
      </c>
      <c r="CG383" t="str">
        <f>IF(data[[#This Row],[YrSold]]&gt;=2008,"Post 2008","Pre 2008")</f>
        <v>Pre 2008</v>
      </c>
      <c r="CH383">
        <f>data[[#This Row],[YrSold]]</f>
        <v>2006</v>
      </c>
      <c r="CI383" s="1"/>
    </row>
    <row r="384" spans="1:87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4">
        <v>2007</v>
      </c>
      <c r="CB384" t="s">
        <v>110</v>
      </c>
      <c r="CC384" t="s">
        <v>111</v>
      </c>
      <c r="CD384">
        <v>213500</v>
      </c>
      <c r="CE384" t="str">
        <f>IF(data[[#This Row],[YearBuilt]]&gt;=1946,"New","Old")</f>
        <v>New</v>
      </c>
      <c r="CF384" s="7" t="str">
        <f>IF(data[[#This Row],[YearRemodAdd]]=data[[#This Row],[YearBuilt]], "-","Remodeled")</f>
        <v>-</v>
      </c>
      <c r="CG384" t="str">
        <f>IF(data[[#This Row],[YrSold]]&gt;=2008,"Post 2008","Pre 2008")</f>
        <v>Pre 2008</v>
      </c>
      <c r="CH384">
        <f>data[[#This Row],[YrSold]]</f>
        <v>2007</v>
      </c>
      <c r="CI384" s="1"/>
    </row>
    <row r="385" spans="1:87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85">
        <v>2009</v>
      </c>
      <c r="CB385" t="s">
        <v>110</v>
      </c>
      <c r="CC385" t="s">
        <v>111</v>
      </c>
      <c r="CD385">
        <v>76000</v>
      </c>
      <c r="CE385" t="str">
        <f>IF(data[[#This Row],[YearBuilt]]&gt;=1946,"New","Old")</f>
        <v>Old</v>
      </c>
      <c r="CF385" s="7" t="str">
        <f>IF(data[[#This Row],[YearRemodAdd]]=data[[#This Row],[YearBuilt]], "-","Remodeled")</f>
        <v>Remodeled</v>
      </c>
      <c r="CG385" t="str">
        <f>IF(data[[#This Row],[YrSold]]&gt;=2008,"Post 2008","Pre 2008")</f>
        <v>Post 2008</v>
      </c>
      <c r="CH385">
        <f>data[[#This Row],[YrSold]]</f>
        <v>2009</v>
      </c>
      <c r="CI385" s="1"/>
    </row>
    <row r="386" spans="1:87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6">
        <v>2007</v>
      </c>
      <c r="CB386" t="s">
        <v>110</v>
      </c>
      <c r="CC386" t="s">
        <v>111</v>
      </c>
      <c r="CD386">
        <v>240000</v>
      </c>
      <c r="CE386" t="str">
        <f>IF(data[[#This Row],[YearBuilt]]&gt;=1946,"New","Old")</f>
        <v>New</v>
      </c>
      <c r="CF386" s="7" t="str">
        <f>IF(data[[#This Row],[YearRemodAdd]]=data[[#This Row],[YearBuilt]], "-","Remodeled")</f>
        <v>-</v>
      </c>
      <c r="CG386" t="str">
        <f>IF(data[[#This Row],[YrSold]]&gt;=2008,"Post 2008","Pre 2008")</f>
        <v>Pre 2008</v>
      </c>
      <c r="CH386">
        <f>data[[#This Row],[YrSold]]</f>
        <v>2007</v>
      </c>
      <c r="CI386" s="1"/>
    </row>
    <row r="387" spans="1:87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7">
        <v>2010</v>
      </c>
      <c r="CB387" t="s">
        <v>110</v>
      </c>
      <c r="CC387" t="s">
        <v>111</v>
      </c>
      <c r="CD387">
        <v>192000</v>
      </c>
      <c r="CE387" t="str">
        <f>IF(data[[#This Row],[YearBuilt]]&gt;=1946,"New","Old")</f>
        <v>New</v>
      </c>
      <c r="CF387" s="7" t="str">
        <f>IF(data[[#This Row],[YearRemodAdd]]=data[[#This Row],[YearBuilt]], "-","Remodeled")</f>
        <v>Remodeled</v>
      </c>
      <c r="CG387" t="str">
        <f>IF(data[[#This Row],[YrSold]]&gt;=2008,"Post 2008","Pre 2008")</f>
        <v>Post 2008</v>
      </c>
      <c r="CH387">
        <f>data[[#This Row],[YrSold]]</f>
        <v>2010</v>
      </c>
      <c r="CI387" s="1"/>
    </row>
    <row r="388" spans="1:87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88">
        <v>2006</v>
      </c>
      <c r="CB388" t="s">
        <v>110</v>
      </c>
      <c r="CC388" t="s">
        <v>188</v>
      </c>
      <c r="CD388">
        <v>81000</v>
      </c>
      <c r="CE388" t="str">
        <f>IF(data[[#This Row],[YearBuilt]]&gt;=1946,"New","Old")</f>
        <v>Old</v>
      </c>
      <c r="CF388" s="7" t="str">
        <f>IF(data[[#This Row],[YearRemodAdd]]=data[[#This Row],[YearBuilt]], "-","Remodeled")</f>
        <v>Remodeled</v>
      </c>
      <c r="CG388" t="str">
        <f>IF(data[[#This Row],[YrSold]]&gt;=2008,"Post 2008","Pre 2008")</f>
        <v>Pre 2008</v>
      </c>
      <c r="CH388">
        <f>data[[#This Row],[YrSold]]</f>
        <v>2006</v>
      </c>
      <c r="CI388" s="1"/>
    </row>
    <row r="389" spans="1:87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389">
        <v>2009</v>
      </c>
      <c r="CB389" t="s">
        <v>110</v>
      </c>
      <c r="CC389" t="s">
        <v>128</v>
      </c>
      <c r="CD389">
        <v>125000</v>
      </c>
      <c r="CE389" t="str">
        <f>IF(data[[#This Row],[YearBuilt]]&gt;=1946,"New","Old")</f>
        <v>New</v>
      </c>
      <c r="CF389" s="7" t="str">
        <f>IF(data[[#This Row],[YearRemodAdd]]=data[[#This Row],[YearBuilt]], "-","Remodeled")</f>
        <v>-</v>
      </c>
      <c r="CG389" t="str">
        <f>IF(data[[#This Row],[YrSold]]&gt;=2008,"Post 2008","Pre 2008")</f>
        <v>Post 2008</v>
      </c>
      <c r="CH389">
        <f>data[[#This Row],[YrSold]]</f>
        <v>2009</v>
      </c>
      <c r="CI389" s="1"/>
    </row>
    <row r="390" spans="1:87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0">
        <v>2008</v>
      </c>
      <c r="CB390" t="s">
        <v>110</v>
      </c>
      <c r="CC390" t="s">
        <v>111</v>
      </c>
      <c r="CD390">
        <v>191000</v>
      </c>
      <c r="CE390" t="str">
        <f>IF(data[[#This Row],[YearBuilt]]&gt;=1946,"New","Old")</f>
        <v>New</v>
      </c>
      <c r="CF390" s="7" t="str">
        <f>IF(data[[#This Row],[YearRemodAdd]]=data[[#This Row],[YearBuilt]], "-","Remodeled")</f>
        <v>Remodeled</v>
      </c>
      <c r="CG390" t="str">
        <f>IF(data[[#This Row],[YrSold]]&gt;=2008,"Post 2008","Pre 2008")</f>
        <v>Post 2008</v>
      </c>
      <c r="CH390">
        <f>data[[#This Row],[YrSold]]</f>
        <v>2008</v>
      </c>
      <c r="CI390" s="1"/>
    </row>
    <row r="391" spans="1:87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1">
        <v>2008</v>
      </c>
      <c r="CB391" t="s">
        <v>158</v>
      </c>
      <c r="CC391" t="s">
        <v>159</v>
      </c>
      <c r="CD391">
        <v>426000</v>
      </c>
      <c r="CE391" t="str">
        <f>IF(data[[#This Row],[YearBuilt]]&gt;=1946,"New","Old")</f>
        <v>New</v>
      </c>
      <c r="CF391" s="7" t="str">
        <f>IF(data[[#This Row],[YearRemodAdd]]=data[[#This Row],[YearBuilt]], "-","Remodeled")</f>
        <v>Remodeled</v>
      </c>
      <c r="CG391" t="str">
        <f>IF(data[[#This Row],[YrSold]]&gt;=2008,"Post 2008","Pre 2008")</f>
        <v>Post 2008</v>
      </c>
      <c r="CH391">
        <f>data[[#This Row],[YrSold]]</f>
        <v>2008</v>
      </c>
      <c r="CI391" s="1"/>
    </row>
    <row r="392" spans="1:87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92">
        <v>2008</v>
      </c>
      <c r="CB392" t="s">
        <v>110</v>
      </c>
      <c r="CC392" t="s">
        <v>111</v>
      </c>
      <c r="CD392">
        <v>119000</v>
      </c>
      <c r="CE392" t="str">
        <f>IF(data[[#This Row],[YearBuilt]]&gt;=1946,"New","Old")</f>
        <v>Old</v>
      </c>
      <c r="CF392" s="7" t="str">
        <f>IF(data[[#This Row],[YearRemodAdd]]=data[[#This Row],[YearBuilt]], "-","Remodeled")</f>
        <v>Remodeled</v>
      </c>
      <c r="CG392" t="str">
        <f>IF(data[[#This Row],[YrSold]]&gt;=2008,"Post 2008","Pre 2008")</f>
        <v>Post 2008</v>
      </c>
      <c r="CH392">
        <f>data[[#This Row],[YrSold]]</f>
        <v>2008</v>
      </c>
      <c r="CI392" s="1"/>
    </row>
    <row r="393" spans="1:87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93">
        <v>2009</v>
      </c>
      <c r="CB393" t="s">
        <v>110</v>
      </c>
      <c r="CC393" t="s">
        <v>111</v>
      </c>
      <c r="CD393">
        <v>215000</v>
      </c>
      <c r="CE393" t="str">
        <f>IF(data[[#This Row],[YearBuilt]]&gt;=1946,"New","Old")</f>
        <v>New</v>
      </c>
      <c r="CF393" s="7" t="str">
        <f>IF(data[[#This Row],[YearRemodAdd]]=data[[#This Row],[YearBuilt]], "-","Remodeled")</f>
        <v>Remodeled</v>
      </c>
      <c r="CG393" t="str">
        <f>IF(data[[#This Row],[YrSold]]&gt;=2008,"Post 2008","Pre 2008")</f>
        <v>Post 2008</v>
      </c>
      <c r="CH393">
        <f>data[[#This Row],[YrSold]]</f>
        <v>2009</v>
      </c>
      <c r="CI393" s="1"/>
    </row>
    <row r="394" spans="1:87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4">
        <v>2007</v>
      </c>
      <c r="CB394" t="s">
        <v>110</v>
      </c>
      <c r="CC394" t="s">
        <v>111</v>
      </c>
      <c r="CD394">
        <v>106500</v>
      </c>
      <c r="CE394" t="str">
        <f>IF(data[[#This Row],[YearBuilt]]&gt;=1946,"New","Old")</f>
        <v>New</v>
      </c>
      <c r="CF394" s="7" t="str">
        <f>IF(data[[#This Row],[YearRemodAdd]]=data[[#This Row],[YearBuilt]], "-","Remodeled")</f>
        <v>-</v>
      </c>
      <c r="CG394" t="str">
        <f>IF(data[[#This Row],[YrSold]]&gt;=2008,"Post 2008","Pre 2008")</f>
        <v>Pre 2008</v>
      </c>
      <c r="CH394">
        <f>data[[#This Row],[YrSold]]</f>
        <v>2007</v>
      </c>
      <c r="CI394" s="1"/>
    </row>
    <row r="395" spans="1:87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95">
        <v>2006</v>
      </c>
      <c r="CB395" t="s">
        <v>110</v>
      </c>
      <c r="CC395" t="s">
        <v>128</v>
      </c>
      <c r="CD395">
        <v>100000</v>
      </c>
      <c r="CE395" t="str">
        <f>IF(data[[#This Row],[YearBuilt]]&gt;=1946,"New","Old")</f>
        <v>Old</v>
      </c>
      <c r="CF395" s="7" t="str">
        <f>IF(data[[#This Row],[YearRemodAdd]]=data[[#This Row],[YearBuilt]], "-","Remodeled")</f>
        <v>Remodeled</v>
      </c>
      <c r="CG395" t="str">
        <f>IF(data[[#This Row],[YrSold]]&gt;=2008,"Post 2008","Pre 2008")</f>
        <v>Pre 2008</v>
      </c>
      <c r="CH395">
        <f>data[[#This Row],[YrSold]]</f>
        <v>2006</v>
      </c>
      <c r="CI395" s="1"/>
    </row>
    <row r="396" spans="1:87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6">
        <v>2007</v>
      </c>
      <c r="CB396" t="s">
        <v>110</v>
      </c>
      <c r="CC396" t="s">
        <v>111</v>
      </c>
      <c r="CD396">
        <v>109000</v>
      </c>
      <c r="CE396" t="str">
        <f>IF(data[[#This Row],[YearBuilt]]&gt;=1946,"New","Old")</f>
        <v>Old</v>
      </c>
      <c r="CF396" s="7" t="str">
        <f>IF(data[[#This Row],[YearRemodAdd]]=data[[#This Row],[YearBuilt]], "-","Remodeled")</f>
        <v>Remodeled</v>
      </c>
      <c r="CG396" t="str">
        <f>IF(data[[#This Row],[YrSold]]&gt;=2008,"Post 2008","Pre 2008")</f>
        <v>Pre 2008</v>
      </c>
      <c r="CH396">
        <f>data[[#This Row],[YrSold]]</f>
        <v>2007</v>
      </c>
      <c r="CI396" s="1"/>
    </row>
    <row r="397" spans="1:87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397">
        <v>2010</v>
      </c>
      <c r="CB397" t="s">
        <v>110</v>
      </c>
      <c r="CC397" t="s">
        <v>111</v>
      </c>
      <c r="CD397">
        <v>129000</v>
      </c>
      <c r="CE397" t="str">
        <f>IF(data[[#This Row],[YearBuilt]]&gt;=1946,"New","Old")</f>
        <v>New</v>
      </c>
      <c r="CF397" s="7" t="str">
        <f>IF(data[[#This Row],[YearRemodAdd]]=data[[#This Row],[YearBuilt]], "-","Remodeled")</f>
        <v>-</v>
      </c>
      <c r="CG397" t="str">
        <f>IF(data[[#This Row],[YrSold]]&gt;=2008,"Post 2008","Pre 2008")</f>
        <v>Post 2008</v>
      </c>
      <c r="CH397">
        <f>data[[#This Row],[YrSold]]</f>
        <v>2010</v>
      </c>
      <c r="CI397" s="1"/>
    </row>
    <row r="398" spans="1:87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8">
        <v>2009</v>
      </c>
      <c r="CB398" t="s">
        <v>110</v>
      </c>
      <c r="CC398" t="s">
        <v>111</v>
      </c>
      <c r="CD398">
        <v>123000</v>
      </c>
      <c r="CE398" t="str">
        <f>IF(data[[#This Row],[YearBuilt]]&gt;=1946,"New","Old")</f>
        <v>New</v>
      </c>
      <c r="CF398" s="7" t="str">
        <f>IF(data[[#This Row],[YearRemodAdd]]=data[[#This Row],[YearBuilt]], "-","Remodeled")</f>
        <v>-</v>
      </c>
      <c r="CG398" t="str">
        <f>IF(data[[#This Row],[YrSold]]&gt;=2008,"Post 2008","Pre 2008")</f>
        <v>Post 2008</v>
      </c>
      <c r="CH398">
        <f>data[[#This Row],[YrSold]]</f>
        <v>2009</v>
      </c>
      <c r="CI398" s="1"/>
    </row>
    <row r="399" spans="1:87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399">
        <v>2007</v>
      </c>
      <c r="CB399" t="s">
        <v>110</v>
      </c>
      <c r="CC399" t="s">
        <v>111</v>
      </c>
      <c r="CD399">
        <v>169500</v>
      </c>
      <c r="CE399" t="str">
        <f>IF(data[[#This Row],[YearBuilt]]&gt;=1946,"New","Old")</f>
        <v>New</v>
      </c>
      <c r="CF399" s="7" t="str">
        <f>IF(data[[#This Row],[YearRemodAdd]]=data[[#This Row],[YearBuilt]], "-","Remodeled")</f>
        <v>-</v>
      </c>
      <c r="CG399" t="str">
        <f>IF(data[[#This Row],[YrSold]]&gt;=2008,"Post 2008","Pre 2008")</f>
        <v>Pre 2008</v>
      </c>
      <c r="CH399">
        <f>data[[#This Row],[YrSold]]</f>
        <v>2007</v>
      </c>
      <c r="CI399" s="1"/>
    </row>
    <row r="400" spans="1:87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00">
        <v>2007</v>
      </c>
      <c r="CB400" t="s">
        <v>110</v>
      </c>
      <c r="CC400" t="s">
        <v>128</v>
      </c>
      <c r="CD400">
        <v>67000</v>
      </c>
      <c r="CE400" t="str">
        <f>IF(data[[#This Row],[YearBuilt]]&gt;=1946,"New","Old")</f>
        <v>Old</v>
      </c>
      <c r="CF400" s="7" t="str">
        <f>IF(data[[#This Row],[YearRemodAdd]]=data[[#This Row],[YearBuilt]], "-","Remodeled")</f>
        <v>Remodeled</v>
      </c>
      <c r="CG400" t="str">
        <f>IF(data[[#This Row],[YrSold]]&gt;=2008,"Post 2008","Pre 2008")</f>
        <v>Pre 2008</v>
      </c>
      <c r="CH400">
        <f>data[[#This Row],[YrSold]]</f>
        <v>2007</v>
      </c>
      <c r="CI400" s="1"/>
    </row>
    <row r="401" spans="1:87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01">
        <v>2009</v>
      </c>
      <c r="CB401" t="s">
        <v>110</v>
      </c>
      <c r="CC401" t="s">
        <v>111</v>
      </c>
      <c r="CD401">
        <v>241000</v>
      </c>
      <c r="CE401" t="str">
        <f>IF(data[[#This Row],[YearBuilt]]&gt;=1946,"New","Old")</f>
        <v>New</v>
      </c>
      <c r="CF401" s="7" t="str">
        <f>IF(data[[#This Row],[YearRemodAdd]]=data[[#This Row],[YearBuilt]], "-","Remodeled")</f>
        <v>Remodeled</v>
      </c>
      <c r="CG401" t="str">
        <f>IF(data[[#This Row],[YrSold]]&gt;=2008,"Post 2008","Pre 2008")</f>
        <v>Post 2008</v>
      </c>
      <c r="CH401">
        <f>data[[#This Row],[YrSold]]</f>
        <v>2009</v>
      </c>
      <c r="CI401" s="1"/>
    </row>
    <row r="402" spans="1:87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02">
        <v>2008</v>
      </c>
      <c r="CB402" t="s">
        <v>110</v>
      </c>
      <c r="CC402" t="s">
        <v>111</v>
      </c>
      <c r="CD402">
        <v>245500</v>
      </c>
      <c r="CE402" t="str">
        <f>IF(data[[#This Row],[YearBuilt]]&gt;=1946,"New","Old")</f>
        <v>New</v>
      </c>
      <c r="CF402" s="7" t="str">
        <f>IF(data[[#This Row],[YearRemodAdd]]=data[[#This Row],[YearBuilt]], "-","Remodeled")</f>
        <v>-</v>
      </c>
      <c r="CG402" t="str">
        <f>IF(data[[#This Row],[YrSold]]&gt;=2008,"Post 2008","Pre 2008")</f>
        <v>Post 2008</v>
      </c>
      <c r="CH402">
        <f>data[[#This Row],[YrSold]]</f>
        <v>2008</v>
      </c>
      <c r="CI402" s="1"/>
    </row>
    <row r="403" spans="1:87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03">
        <v>2006</v>
      </c>
      <c r="CB403" t="s">
        <v>158</v>
      </c>
      <c r="CC403" t="s">
        <v>159</v>
      </c>
      <c r="CD403">
        <v>164990</v>
      </c>
      <c r="CE403" t="str">
        <f>IF(data[[#This Row],[YearBuilt]]&gt;=1946,"New","Old")</f>
        <v>New</v>
      </c>
      <c r="CF403" s="7" t="str">
        <f>IF(data[[#This Row],[YearRemodAdd]]=data[[#This Row],[YearBuilt]], "-","Remodeled")</f>
        <v>-</v>
      </c>
      <c r="CG403" t="str">
        <f>IF(data[[#This Row],[YrSold]]&gt;=2008,"Post 2008","Pre 2008")</f>
        <v>Pre 2008</v>
      </c>
      <c r="CH403">
        <f>data[[#This Row],[YrSold]]</f>
        <v>2006</v>
      </c>
      <c r="CI403" s="1"/>
    </row>
    <row r="404" spans="1:87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04">
        <v>2008</v>
      </c>
      <c r="CB404" t="s">
        <v>110</v>
      </c>
      <c r="CC404" t="s">
        <v>111</v>
      </c>
      <c r="CD404">
        <v>108000</v>
      </c>
      <c r="CE404" t="str">
        <f>IF(data[[#This Row],[YearBuilt]]&gt;=1946,"New","Old")</f>
        <v>Old</v>
      </c>
      <c r="CF404" s="7" t="str">
        <f>IF(data[[#This Row],[YearRemodAdd]]=data[[#This Row],[YearBuilt]], "-","Remodeled")</f>
        <v>Remodeled</v>
      </c>
      <c r="CG404" t="str">
        <f>IF(data[[#This Row],[YrSold]]&gt;=2008,"Post 2008","Pre 2008")</f>
        <v>Post 2008</v>
      </c>
      <c r="CH404">
        <f>data[[#This Row],[YrSold]]</f>
        <v>2008</v>
      </c>
      <c r="CI404" s="1"/>
    </row>
    <row r="405" spans="1:87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05">
        <v>2006</v>
      </c>
      <c r="CB405" t="s">
        <v>110</v>
      </c>
      <c r="CC405" t="s">
        <v>128</v>
      </c>
      <c r="CD405">
        <v>258000</v>
      </c>
      <c r="CE405" t="str">
        <f>IF(data[[#This Row],[YearBuilt]]&gt;=1946,"New","Old")</f>
        <v>New</v>
      </c>
      <c r="CF405" s="7" t="str">
        <f>IF(data[[#This Row],[YearRemodAdd]]=data[[#This Row],[YearBuilt]], "-","Remodeled")</f>
        <v>-</v>
      </c>
      <c r="CG405" t="str">
        <f>IF(data[[#This Row],[YrSold]]&gt;=2008,"Post 2008","Pre 2008")</f>
        <v>Pre 2008</v>
      </c>
      <c r="CH405">
        <f>data[[#This Row],[YrSold]]</f>
        <v>2006</v>
      </c>
      <c r="CI405" s="1"/>
    </row>
    <row r="406" spans="1:87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06">
        <v>2007</v>
      </c>
      <c r="CB406" t="s">
        <v>110</v>
      </c>
      <c r="CC406" t="s">
        <v>111</v>
      </c>
      <c r="CD406">
        <v>168000</v>
      </c>
      <c r="CE406" t="str">
        <f>IF(data[[#This Row],[YearBuilt]]&gt;=1946,"New","Old")</f>
        <v>New</v>
      </c>
      <c r="CF406" s="7" t="str">
        <f>IF(data[[#This Row],[YearRemodAdd]]=data[[#This Row],[YearBuilt]], "-","Remodeled")</f>
        <v>Remodeled</v>
      </c>
      <c r="CG406" t="str">
        <f>IF(data[[#This Row],[YrSold]]&gt;=2008,"Post 2008","Pre 2008")</f>
        <v>Pre 2008</v>
      </c>
      <c r="CH406">
        <f>data[[#This Row],[YrSold]]</f>
        <v>2007</v>
      </c>
      <c r="CI406" s="1"/>
    </row>
    <row r="407" spans="1:87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07">
        <v>2009</v>
      </c>
      <c r="CB407" t="s">
        <v>110</v>
      </c>
      <c r="CC407" t="s">
        <v>111</v>
      </c>
      <c r="CD407">
        <v>150000</v>
      </c>
      <c r="CE407" t="str">
        <f>IF(data[[#This Row],[YearBuilt]]&gt;=1946,"New","Old")</f>
        <v>New</v>
      </c>
      <c r="CF407" s="7" t="str">
        <f>IF(data[[#This Row],[YearRemodAdd]]=data[[#This Row],[YearBuilt]], "-","Remodeled")</f>
        <v>Remodeled</v>
      </c>
      <c r="CG407" t="str">
        <f>IF(data[[#This Row],[YrSold]]&gt;=2008,"Post 2008","Pre 2008")</f>
        <v>Post 2008</v>
      </c>
      <c r="CH407">
        <f>data[[#This Row],[YrSold]]</f>
        <v>2009</v>
      </c>
      <c r="CI407" s="1"/>
    </row>
    <row r="408" spans="1:87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08">
        <v>2008</v>
      </c>
      <c r="CB408" t="s">
        <v>110</v>
      </c>
      <c r="CC408" t="s">
        <v>111</v>
      </c>
      <c r="CD408">
        <v>115000</v>
      </c>
      <c r="CE408" t="str">
        <f>IF(data[[#This Row],[YearBuilt]]&gt;=1946,"New","Old")</f>
        <v>Old</v>
      </c>
      <c r="CF408" s="7" t="str">
        <f>IF(data[[#This Row],[YearRemodAdd]]=data[[#This Row],[YearBuilt]], "-","Remodeled")</f>
        <v>Remodeled</v>
      </c>
      <c r="CG408" t="str">
        <f>IF(data[[#This Row],[YrSold]]&gt;=2008,"Post 2008","Pre 2008")</f>
        <v>Post 2008</v>
      </c>
      <c r="CH408">
        <f>data[[#This Row],[YrSold]]</f>
        <v>2008</v>
      </c>
      <c r="CI408" s="1"/>
    </row>
    <row r="409" spans="1:87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09">
        <v>2008</v>
      </c>
      <c r="CB409" t="s">
        <v>110</v>
      </c>
      <c r="CC409" t="s">
        <v>111</v>
      </c>
      <c r="CD409">
        <v>177000</v>
      </c>
      <c r="CE409" t="str">
        <f>IF(data[[#This Row],[YearBuilt]]&gt;=1946,"New","Old")</f>
        <v>Old</v>
      </c>
      <c r="CF409" s="7" t="str">
        <f>IF(data[[#This Row],[YearRemodAdd]]=data[[#This Row],[YearBuilt]], "-","Remodeled")</f>
        <v>Remodeled</v>
      </c>
      <c r="CG409" t="str">
        <f>IF(data[[#This Row],[YrSold]]&gt;=2008,"Post 2008","Pre 2008")</f>
        <v>Post 2008</v>
      </c>
      <c r="CH409">
        <f>data[[#This Row],[YrSold]]</f>
        <v>2008</v>
      </c>
      <c r="CI409" s="1"/>
    </row>
    <row r="410" spans="1:87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10">
        <v>2007</v>
      </c>
      <c r="CB410" t="s">
        <v>158</v>
      </c>
      <c r="CC410" t="s">
        <v>159</v>
      </c>
      <c r="CD410">
        <v>280000</v>
      </c>
      <c r="CE410" t="str">
        <f>IF(data[[#This Row],[YearBuilt]]&gt;=1946,"New","Old")</f>
        <v>New</v>
      </c>
      <c r="CF410" s="7" t="str">
        <f>IF(data[[#This Row],[YearRemodAdd]]=data[[#This Row],[YearBuilt]], "-","Remodeled")</f>
        <v>-</v>
      </c>
      <c r="CG410" t="str">
        <f>IF(data[[#This Row],[YrSold]]&gt;=2008,"Post 2008","Pre 2008")</f>
        <v>Pre 2008</v>
      </c>
      <c r="CH410">
        <f>data[[#This Row],[YrSold]]</f>
        <v>2007</v>
      </c>
      <c r="CI410" s="1"/>
    </row>
    <row r="411" spans="1:87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11">
        <v>2008</v>
      </c>
      <c r="CB411" t="s">
        <v>158</v>
      </c>
      <c r="CC411" t="s">
        <v>159</v>
      </c>
      <c r="CD411">
        <v>339750</v>
      </c>
      <c r="CE411" t="str">
        <f>IF(data[[#This Row],[YearBuilt]]&gt;=1946,"New","Old")</f>
        <v>New</v>
      </c>
      <c r="CF411" s="7" t="str">
        <f>IF(data[[#This Row],[YearRemodAdd]]=data[[#This Row],[YearBuilt]], "-","Remodeled")</f>
        <v>Remodeled</v>
      </c>
      <c r="CG411" t="str">
        <f>IF(data[[#This Row],[YrSold]]&gt;=2008,"Post 2008","Pre 2008")</f>
        <v>Post 2008</v>
      </c>
      <c r="CH411">
        <f>data[[#This Row],[YrSold]]</f>
        <v>2008</v>
      </c>
      <c r="CI411" s="1"/>
    </row>
    <row r="412" spans="1:87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12">
        <v>2009</v>
      </c>
      <c r="CB412" t="s">
        <v>173</v>
      </c>
      <c r="CC412" t="s">
        <v>128</v>
      </c>
      <c r="CD412">
        <v>60000</v>
      </c>
      <c r="CE412" t="str">
        <f>IF(data[[#This Row],[YearBuilt]]&gt;=1946,"New","Old")</f>
        <v>New</v>
      </c>
      <c r="CF412" s="7" t="str">
        <f>IF(data[[#This Row],[YearRemodAdd]]=data[[#This Row],[YearBuilt]], "-","Remodeled")</f>
        <v>-</v>
      </c>
      <c r="CG412" t="str">
        <f>IF(data[[#This Row],[YrSold]]&gt;=2008,"Post 2008","Pre 2008")</f>
        <v>Post 2008</v>
      </c>
      <c r="CH412">
        <f>data[[#This Row],[YrSold]]</f>
        <v>2009</v>
      </c>
      <c r="CI412" s="1"/>
    </row>
    <row r="413" spans="1:87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13">
        <v>2006</v>
      </c>
      <c r="CB413" t="s">
        <v>110</v>
      </c>
      <c r="CC413" t="s">
        <v>111</v>
      </c>
      <c r="CD413">
        <v>145000</v>
      </c>
      <c r="CE413" t="str">
        <f>IF(data[[#This Row],[YearBuilt]]&gt;=1946,"New","Old")</f>
        <v>New</v>
      </c>
      <c r="CF413" s="7" t="str">
        <f>IF(data[[#This Row],[YearRemodAdd]]=data[[#This Row],[YearBuilt]], "-","Remodeled")</f>
        <v>-</v>
      </c>
      <c r="CG413" t="str">
        <f>IF(data[[#This Row],[YrSold]]&gt;=2008,"Post 2008","Pre 2008")</f>
        <v>Pre 2008</v>
      </c>
      <c r="CH413">
        <f>data[[#This Row],[YrSold]]</f>
        <v>2006</v>
      </c>
      <c r="CI413" s="1"/>
    </row>
    <row r="414" spans="1:87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14">
        <v>2010</v>
      </c>
      <c r="CB414" t="s">
        <v>158</v>
      </c>
      <c r="CC414" t="s">
        <v>159</v>
      </c>
      <c r="CD414">
        <v>222000</v>
      </c>
      <c r="CE414" t="str">
        <f>IF(data[[#This Row],[YearBuilt]]&gt;=1946,"New","Old")</f>
        <v>New</v>
      </c>
      <c r="CF414" s="7" t="str">
        <f>IF(data[[#This Row],[YearRemodAdd]]=data[[#This Row],[YearBuilt]], "-","Remodeled")</f>
        <v>-</v>
      </c>
      <c r="CG414" t="str">
        <f>IF(data[[#This Row],[YrSold]]&gt;=2008,"Post 2008","Pre 2008")</f>
        <v>Post 2008</v>
      </c>
      <c r="CH414">
        <f>data[[#This Row],[YrSold]]</f>
        <v>2010</v>
      </c>
      <c r="CI414" s="1"/>
    </row>
    <row r="415" spans="1:87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15">
        <v>2010</v>
      </c>
      <c r="CB415" t="s">
        <v>110</v>
      </c>
      <c r="CC415" t="s">
        <v>111</v>
      </c>
      <c r="CD415">
        <v>115000</v>
      </c>
      <c r="CE415" t="str">
        <f>IF(data[[#This Row],[YearBuilt]]&gt;=1946,"New","Old")</f>
        <v>Old</v>
      </c>
      <c r="CF415" s="7" t="str">
        <f>IF(data[[#This Row],[YearRemodAdd]]=data[[#This Row],[YearBuilt]], "-","Remodeled")</f>
        <v>Remodeled</v>
      </c>
      <c r="CG415" t="str">
        <f>IF(data[[#This Row],[YrSold]]&gt;=2008,"Post 2008","Pre 2008")</f>
        <v>Post 2008</v>
      </c>
      <c r="CH415">
        <f>data[[#This Row],[YrSold]]</f>
        <v>2010</v>
      </c>
      <c r="CI415" s="1"/>
    </row>
    <row r="416" spans="1:87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16">
        <v>2008</v>
      </c>
      <c r="CB416" t="s">
        <v>110</v>
      </c>
      <c r="CC416" t="s">
        <v>111</v>
      </c>
      <c r="CD416">
        <v>228000</v>
      </c>
      <c r="CE416" t="str">
        <f>IF(data[[#This Row],[YearBuilt]]&gt;=1946,"New","Old")</f>
        <v>New</v>
      </c>
      <c r="CF416" s="7" t="str">
        <f>IF(data[[#This Row],[YearRemodAdd]]=data[[#This Row],[YearBuilt]], "-","Remodeled")</f>
        <v>-</v>
      </c>
      <c r="CG416" t="str">
        <f>IF(data[[#This Row],[YrSold]]&gt;=2008,"Post 2008","Pre 2008")</f>
        <v>Post 2008</v>
      </c>
      <c r="CH416">
        <f>data[[#This Row],[YrSold]]</f>
        <v>2008</v>
      </c>
      <c r="CI416" s="1"/>
    </row>
    <row r="417" spans="1:87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17">
        <v>2007</v>
      </c>
      <c r="CB417" t="s">
        <v>158</v>
      </c>
      <c r="CC417" t="s">
        <v>159</v>
      </c>
      <c r="CD417">
        <v>181134</v>
      </c>
      <c r="CE417" t="str">
        <f>IF(data[[#This Row],[YearBuilt]]&gt;=1946,"New","Old")</f>
        <v>New</v>
      </c>
      <c r="CF417" s="7" t="str">
        <f>IF(data[[#This Row],[YearRemodAdd]]=data[[#This Row],[YearBuilt]], "-","Remodeled")</f>
        <v>-</v>
      </c>
      <c r="CG417" t="str">
        <f>IF(data[[#This Row],[YrSold]]&gt;=2008,"Post 2008","Pre 2008")</f>
        <v>Pre 2008</v>
      </c>
      <c r="CH417">
        <f>data[[#This Row],[YrSold]]</f>
        <v>2007</v>
      </c>
      <c r="CI417" s="1"/>
    </row>
    <row r="418" spans="1:87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18">
        <v>2006</v>
      </c>
      <c r="CB418" t="s">
        <v>110</v>
      </c>
      <c r="CC418" t="s">
        <v>111</v>
      </c>
      <c r="CD418">
        <v>149500</v>
      </c>
      <c r="CE418" t="str">
        <f>IF(data[[#This Row],[YearBuilt]]&gt;=1946,"New","Old")</f>
        <v>New</v>
      </c>
      <c r="CF418" s="7" t="str">
        <f>IF(data[[#This Row],[YearRemodAdd]]=data[[#This Row],[YearBuilt]], "-","Remodeled")</f>
        <v>-</v>
      </c>
      <c r="CG418" t="str">
        <f>IF(data[[#This Row],[YrSold]]&gt;=2008,"Post 2008","Pre 2008")</f>
        <v>Pre 2008</v>
      </c>
      <c r="CH418">
        <f>data[[#This Row],[YrSold]]</f>
        <v>2006</v>
      </c>
      <c r="CI418" s="1"/>
    </row>
    <row r="419" spans="1:87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19">
        <v>2007</v>
      </c>
      <c r="CB419" t="s">
        <v>110</v>
      </c>
      <c r="CC419" t="s">
        <v>111</v>
      </c>
      <c r="CD419">
        <v>239000</v>
      </c>
      <c r="CE419" t="str">
        <f>IF(data[[#This Row],[YearBuilt]]&gt;=1946,"New","Old")</f>
        <v>Old</v>
      </c>
      <c r="CF419" s="7" t="str">
        <f>IF(data[[#This Row],[YearRemodAdd]]=data[[#This Row],[YearBuilt]], "-","Remodeled")</f>
        <v>Remodeled</v>
      </c>
      <c r="CG419" t="str">
        <f>IF(data[[#This Row],[YrSold]]&gt;=2008,"Post 2008","Pre 2008")</f>
        <v>Pre 2008</v>
      </c>
      <c r="CH419">
        <f>data[[#This Row],[YrSold]]</f>
        <v>2007</v>
      </c>
      <c r="CI419" s="1"/>
    </row>
    <row r="420" spans="1:87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20">
        <v>2007</v>
      </c>
      <c r="CB420" t="s">
        <v>110</v>
      </c>
      <c r="CC420" t="s">
        <v>188</v>
      </c>
      <c r="CD420">
        <v>126000</v>
      </c>
      <c r="CE420" t="str">
        <f>IF(data[[#This Row],[YearBuilt]]&gt;=1946,"New","Old")</f>
        <v>Old</v>
      </c>
      <c r="CF420" s="7" t="str">
        <f>IF(data[[#This Row],[YearRemodAdd]]=data[[#This Row],[YearBuilt]], "-","Remodeled")</f>
        <v>Remodeled</v>
      </c>
      <c r="CG420" t="str">
        <f>IF(data[[#This Row],[YrSold]]&gt;=2008,"Post 2008","Pre 2008")</f>
        <v>Pre 2008</v>
      </c>
      <c r="CH420">
        <f>data[[#This Row],[YrSold]]</f>
        <v>2007</v>
      </c>
      <c r="CI420" s="1"/>
    </row>
    <row r="421" spans="1:87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21">
        <v>2010</v>
      </c>
      <c r="CB421" t="s">
        <v>110</v>
      </c>
      <c r="CC421" t="s">
        <v>111</v>
      </c>
      <c r="CD421">
        <v>142000</v>
      </c>
      <c r="CE421" t="str">
        <f>IF(data[[#This Row],[YearBuilt]]&gt;=1946,"New","Old")</f>
        <v>New</v>
      </c>
      <c r="CF421" s="7" t="str">
        <f>IF(data[[#This Row],[YearRemodAdd]]=data[[#This Row],[YearBuilt]], "-","Remodeled")</f>
        <v>-</v>
      </c>
      <c r="CG421" t="str">
        <f>IF(data[[#This Row],[YrSold]]&gt;=2008,"Post 2008","Pre 2008")</f>
        <v>Post 2008</v>
      </c>
      <c r="CH421">
        <f>data[[#This Row],[YrSold]]</f>
        <v>2010</v>
      </c>
      <c r="CI421" s="1"/>
    </row>
    <row r="422" spans="1:87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22">
        <v>2008</v>
      </c>
      <c r="CB422" t="s">
        <v>110</v>
      </c>
      <c r="CC422" t="s">
        <v>210</v>
      </c>
      <c r="CD422">
        <v>206300</v>
      </c>
      <c r="CE422" t="str">
        <f>IF(data[[#This Row],[YearBuilt]]&gt;=1946,"New","Old")</f>
        <v>New</v>
      </c>
      <c r="CF422" s="7" t="str">
        <f>IF(data[[#This Row],[YearRemodAdd]]=data[[#This Row],[YearBuilt]], "-","Remodeled")</f>
        <v>Remodeled</v>
      </c>
      <c r="CG422" t="str">
        <f>IF(data[[#This Row],[YrSold]]&gt;=2008,"Post 2008","Pre 2008")</f>
        <v>Post 2008</v>
      </c>
      <c r="CH422">
        <f>data[[#This Row],[YrSold]]</f>
        <v>2008</v>
      </c>
      <c r="CI422" s="1"/>
    </row>
    <row r="423" spans="1:87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23">
        <v>2009</v>
      </c>
      <c r="CB423" t="s">
        <v>110</v>
      </c>
      <c r="CC423" t="s">
        <v>111</v>
      </c>
      <c r="CD423">
        <v>215000</v>
      </c>
      <c r="CE423" t="str">
        <f>IF(data[[#This Row],[YearBuilt]]&gt;=1946,"New","Old")</f>
        <v>New</v>
      </c>
      <c r="CF423" s="7" t="str">
        <f>IF(data[[#This Row],[YearRemodAdd]]=data[[#This Row],[YearBuilt]], "-","Remodeled")</f>
        <v>Remodeled</v>
      </c>
      <c r="CG423" t="str">
        <f>IF(data[[#This Row],[YrSold]]&gt;=2008,"Post 2008","Pre 2008")</f>
        <v>Post 2008</v>
      </c>
      <c r="CH423">
        <f>data[[#This Row],[YrSold]]</f>
        <v>2009</v>
      </c>
      <c r="CI423" s="1"/>
    </row>
    <row r="424" spans="1:87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24">
        <v>2008</v>
      </c>
      <c r="CB424" t="s">
        <v>110</v>
      </c>
      <c r="CC424" t="s">
        <v>111</v>
      </c>
      <c r="CD424">
        <v>113000</v>
      </c>
      <c r="CE424" t="str">
        <f>IF(data[[#This Row],[YearBuilt]]&gt;=1946,"New","Old")</f>
        <v>New</v>
      </c>
      <c r="CF424" s="7" t="str">
        <f>IF(data[[#This Row],[YearRemodAdd]]=data[[#This Row],[YearBuilt]], "-","Remodeled")</f>
        <v>-</v>
      </c>
      <c r="CG424" t="str">
        <f>IF(data[[#This Row],[YrSold]]&gt;=2008,"Post 2008","Pre 2008")</f>
        <v>Post 2008</v>
      </c>
      <c r="CH424">
        <f>data[[#This Row],[YrSold]]</f>
        <v>2008</v>
      </c>
      <c r="CI424" s="1"/>
    </row>
    <row r="425" spans="1:87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25">
        <v>2008</v>
      </c>
      <c r="CB425" t="s">
        <v>110</v>
      </c>
      <c r="CC425" t="s">
        <v>111</v>
      </c>
      <c r="CD425">
        <v>315000</v>
      </c>
      <c r="CE425" t="str">
        <f>IF(data[[#This Row],[YearBuilt]]&gt;=1946,"New","Old")</f>
        <v>New</v>
      </c>
      <c r="CF425" s="7" t="str">
        <f>IF(data[[#This Row],[YearRemodAdd]]=data[[#This Row],[YearBuilt]], "-","Remodeled")</f>
        <v>-</v>
      </c>
      <c r="CG425" t="str">
        <f>IF(data[[#This Row],[YrSold]]&gt;=2008,"Post 2008","Pre 2008")</f>
        <v>Post 2008</v>
      </c>
      <c r="CH425">
        <f>data[[#This Row],[YrSold]]</f>
        <v>2008</v>
      </c>
      <c r="CI425" s="1"/>
    </row>
    <row r="426" spans="1:87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26">
        <v>2008</v>
      </c>
      <c r="CB426" t="s">
        <v>110</v>
      </c>
      <c r="CC426" t="s">
        <v>111</v>
      </c>
      <c r="CD426">
        <v>139000</v>
      </c>
      <c r="CE426" t="str">
        <f>IF(data[[#This Row],[YearBuilt]]&gt;=1946,"New","Old")</f>
        <v>New</v>
      </c>
      <c r="CF426" s="7" t="str">
        <f>IF(data[[#This Row],[YearRemodAdd]]=data[[#This Row],[YearBuilt]], "-","Remodeled")</f>
        <v>-</v>
      </c>
      <c r="CG426" t="str">
        <f>IF(data[[#This Row],[YrSold]]&gt;=2008,"Post 2008","Pre 2008")</f>
        <v>Post 2008</v>
      </c>
      <c r="CH426">
        <f>data[[#This Row],[YrSold]]</f>
        <v>2008</v>
      </c>
      <c r="CI426" s="1"/>
    </row>
    <row r="427" spans="1:87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27">
        <v>2009</v>
      </c>
      <c r="CB427" t="s">
        <v>110</v>
      </c>
      <c r="CC427" t="s">
        <v>111</v>
      </c>
      <c r="CD427">
        <v>135000</v>
      </c>
      <c r="CE427" t="str">
        <f>IF(data[[#This Row],[YearBuilt]]&gt;=1946,"New","Old")</f>
        <v>New</v>
      </c>
      <c r="CF427" s="7" t="str">
        <f>IF(data[[#This Row],[YearRemodAdd]]=data[[#This Row],[YearBuilt]], "-","Remodeled")</f>
        <v>Remodeled</v>
      </c>
      <c r="CG427" t="str">
        <f>IF(data[[#This Row],[YrSold]]&gt;=2008,"Post 2008","Pre 2008")</f>
        <v>Post 2008</v>
      </c>
      <c r="CH427">
        <f>data[[#This Row],[YrSold]]</f>
        <v>2009</v>
      </c>
      <c r="CI427" s="1"/>
    </row>
    <row r="428" spans="1:87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28">
        <v>2009</v>
      </c>
      <c r="CB428" t="s">
        <v>110</v>
      </c>
      <c r="CC428" t="s">
        <v>111</v>
      </c>
      <c r="CD428">
        <v>275000</v>
      </c>
      <c r="CE428" t="str">
        <f>IF(data[[#This Row],[YearBuilt]]&gt;=1946,"New","Old")</f>
        <v>New</v>
      </c>
      <c r="CF428" s="7" t="str">
        <f>IF(data[[#This Row],[YearRemodAdd]]=data[[#This Row],[YearBuilt]], "-","Remodeled")</f>
        <v>-</v>
      </c>
      <c r="CG428" t="str">
        <f>IF(data[[#This Row],[YrSold]]&gt;=2008,"Post 2008","Pre 2008")</f>
        <v>Post 2008</v>
      </c>
      <c r="CH428">
        <f>data[[#This Row],[YrSold]]</f>
        <v>2009</v>
      </c>
      <c r="CI428" s="1"/>
    </row>
    <row r="429" spans="1:87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29">
        <v>2008</v>
      </c>
      <c r="CB429" t="s">
        <v>110</v>
      </c>
      <c r="CC429" t="s">
        <v>111</v>
      </c>
      <c r="CD429">
        <v>109008</v>
      </c>
      <c r="CE429" t="str">
        <f>IF(data[[#This Row],[YearBuilt]]&gt;=1946,"New","Old")</f>
        <v>New</v>
      </c>
      <c r="CF429" s="7" t="str">
        <f>IF(data[[#This Row],[YearRemodAdd]]=data[[#This Row],[YearBuilt]], "-","Remodeled")</f>
        <v>-</v>
      </c>
      <c r="CG429" t="str">
        <f>IF(data[[#This Row],[YrSold]]&gt;=2008,"Post 2008","Pre 2008")</f>
        <v>Post 2008</v>
      </c>
      <c r="CH429">
        <f>data[[#This Row],[YrSold]]</f>
        <v>2008</v>
      </c>
      <c r="CI429" s="1"/>
    </row>
    <row r="430" spans="1:87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0">
        <v>2007</v>
      </c>
      <c r="CB430" t="s">
        <v>158</v>
      </c>
      <c r="CC430" t="s">
        <v>159</v>
      </c>
      <c r="CD430">
        <v>195400</v>
      </c>
      <c r="CE430" t="str">
        <f>IF(data[[#This Row],[YearBuilt]]&gt;=1946,"New","Old")</f>
        <v>New</v>
      </c>
      <c r="CF430" s="7" t="str">
        <f>IF(data[[#This Row],[YearRemodAdd]]=data[[#This Row],[YearBuilt]], "-","Remodeled")</f>
        <v>-</v>
      </c>
      <c r="CG430" t="str">
        <f>IF(data[[#This Row],[YrSold]]&gt;=2008,"Post 2008","Pre 2008")</f>
        <v>Pre 2008</v>
      </c>
      <c r="CH430">
        <f>data[[#This Row],[YrSold]]</f>
        <v>2007</v>
      </c>
      <c r="CI430" s="1"/>
    </row>
    <row r="431" spans="1:87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31">
        <v>2009</v>
      </c>
      <c r="CB431" t="s">
        <v>110</v>
      </c>
      <c r="CC431" t="s">
        <v>111</v>
      </c>
      <c r="CD431">
        <v>175000</v>
      </c>
      <c r="CE431" t="str">
        <f>IF(data[[#This Row],[YearBuilt]]&gt;=1946,"New","Old")</f>
        <v>New</v>
      </c>
      <c r="CF431" s="7" t="str">
        <f>IF(data[[#This Row],[YearRemodAdd]]=data[[#This Row],[YearBuilt]], "-","Remodeled")</f>
        <v>-</v>
      </c>
      <c r="CG431" t="str">
        <f>IF(data[[#This Row],[YrSold]]&gt;=2008,"Post 2008","Pre 2008")</f>
        <v>Post 2008</v>
      </c>
      <c r="CH431">
        <f>data[[#This Row],[YrSold]]</f>
        <v>2009</v>
      </c>
      <c r="CI431" s="1"/>
    </row>
    <row r="432" spans="1:87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2">
        <v>2008</v>
      </c>
      <c r="CB432" t="s">
        <v>173</v>
      </c>
      <c r="CC432" t="s">
        <v>128</v>
      </c>
      <c r="CD432">
        <v>85400</v>
      </c>
      <c r="CE432" t="str">
        <f>IF(data[[#This Row],[YearBuilt]]&gt;=1946,"New","Old")</f>
        <v>New</v>
      </c>
      <c r="CF432" s="7" t="str">
        <f>IF(data[[#This Row],[YearRemodAdd]]=data[[#This Row],[YearBuilt]], "-","Remodeled")</f>
        <v>-</v>
      </c>
      <c r="CG432" t="str">
        <f>IF(data[[#This Row],[YrSold]]&gt;=2008,"Post 2008","Pre 2008")</f>
        <v>Post 2008</v>
      </c>
      <c r="CH432">
        <f>data[[#This Row],[YrSold]]</f>
        <v>2008</v>
      </c>
      <c r="CI432" s="1"/>
    </row>
    <row r="433" spans="1:87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3">
        <v>2008</v>
      </c>
      <c r="CB433" t="s">
        <v>208</v>
      </c>
      <c r="CC433" t="s">
        <v>128</v>
      </c>
      <c r="CD433">
        <v>79900</v>
      </c>
      <c r="CE433" t="str">
        <f>IF(data[[#This Row],[YearBuilt]]&gt;=1946,"New","Old")</f>
        <v>Old</v>
      </c>
      <c r="CF433" s="7" t="str">
        <f>IF(data[[#This Row],[YearRemodAdd]]=data[[#This Row],[YearBuilt]], "-","Remodeled")</f>
        <v>Remodeled</v>
      </c>
      <c r="CG433" t="str">
        <f>IF(data[[#This Row],[YrSold]]&gt;=2008,"Post 2008","Pre 2008")</f>
        <v>Post 2008</v>
      </c>
      <c r="CH433">
        <f>data[[#This Row],[YrSold]]</f>
        <v>2008</v>
      </c>
      <c r="CI433" s="1"/>
    </row>
    <row r="434" spans="1:87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4">
        <v>2007</v>
      </c>
      <c r="CB434" t="s">
        <v>110</v>
      </c>
      <c r="CC434" t="s">
        <v>111</v>
      </c>
      <c r="CD434">
        <v>122500</v>
      </c>
      <c r="CE434" t="str">
        <f>IF(data[[#This Row],[YearBuilt]]&gt;=1946,"New","Old")</f>
        <v>New</v>
      </c>
      <c r="CF434" s="7" t="str">
        <f>IF(data[[#This Row],[YearRemodAdd]]=data[[#This Row],[YearBuilt]], "-","Remodeled")</f>
        <v>-</v>
      </c>
      <c r="CG434" t="str">
        <f>IF(data[[#This Row],[YrSold]]&gt;=2008,"Post 2008","Pre 2008")</f>
        <v>Pre 2008</v>
      </c>
      <c r="CH434">
        <f>data[[#This Row],[YrSold]]</f>
        <v>2007</v>
      </c>
      <c r="CI434" s="1"/>
    </row>
    <row r="435" spans="1:87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35">
        <v>2008</v>
      </c>
      <c r="CB435" t="s">
        <v>110</v>
      </c>
      <c r="CC435" t="s">
        <v>111</v>
      </c>
      <c r="CD435">
        <v>181000</v>
      </c>
      <c r="CE435" t="str">
        <f>IF(data[[#This Row],[YearBuilt]]&gt;=1946,"New","Old")</f>
        <v>New</v>
      </c>
      <c r="CF435" s="7" t="str">
        <f>IF(data[[#This Row],[YearRemodAdd]]=data[[#This Row],[YearBuilt]], "-","Remodeled")</f>
        <v>Remodeled</v>
      </c>
      <c r="CG435" t="str">
        <f>IF(data[[#This Row],[YrSold]]&gt;=2008,"Post 2008","Pre 2008")</f>
        <v>Post 2008</v>
      </c>
      <c r="CH435">
        <f>data[[#This Row],[YrSold]]</f>
        <v>2008</v>
      </c>
      <c r="CI435" s="1"/>
    </row>
    <row r="436" spans="1:87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36">
        <v>2008</v>
      </c>
      <c r="CB436" t="s">
        <v>110</v>
      </c>
      <c r="CC436" t="s">
        <v>111</v>
      </c>
      <c r="CD436">
        <v>81000</v>
      </c>
      <c r="CE436" t="str">
        <f>IF(data[[#This Row],[YearBuilt]]&gt;=1946,"New","Old")</f>
        <v>New</v>
      </c>
      <c r="CF436" s="7" t="str">
        <f>IF(data[[#This Row],[YearRemodAdd]]=data[[#This Row],[YearBuilt]], "-","Remodeled")</f>
        <v>-</v>
      </c>
      <c r="CG436" t="str">
        <f>IF(data[[#This Row],[YrSold]]&gt;=2008,"Post 2008","Pre 2008")</f>
        <v>Post 2008</v>
      </c>
      <c r="CH436">
        <f>data[[#This Row],[YrSold]]</f>
        <v>2008</v>
      </c>
      <c r="CI436" s="1"/>
    </row>
    <row r="437" spans="1:87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37">
        <v>2009</v>
      </c>
      <c r="CB437" t="s">
        <v>235</v>
      </c>
      <c r="CC437" t="s">
        <v>111</v>
      </c>
      <c r="CD437">
        <v>212000</v>
      </c>
      <c r="CE437" t="str">
        <f>IF(data[[#This Row],[YearBuilt]]&gt;=1946,"New","Old")</f>
        <v>New</v>
      </c>
      <c r="CF437" s="7" t="str">
        <f>IF(data[[#This Row],[YearRemodAdd]]=data[[#This Row],[YearBuilt]], "-","Remodeled")</f>
        <v>-</v>
      </c>
      <c r="CG437" t="str">
        <f>IF(data[[#This Row],[YrSold]]&gt;=2008,"Post 2008","Pre 2008")</f>
        <v>Post 2008</v>
      </c>
      <c r="CH437">
        <f>data[[#This Row],[YrSold]]</f>
        <v>2009</v>
      </c>
      <c r="CI437" s="1"/>
    </row>
    <row r="438" spans="1:87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38">
        <v>2006</v>
      </c>
      <c r="CB438" t="s">
        <v>110</v>
      </c>
      <c r="CC438" t="s">
        <v>111</v>
      </c>
      <c r="CD438">
        <v>116000</v>
      </c>
      <c r="CE438" t="str">
        <f>IF(data[[#This Row],[YearBuilt]]&gt;=1946,"New","Old")</f>
        <v>Old</v>
      </c>
      <c r="CF438" s="7" t="str">
        <f>IF(data[[#This Row],[YearRemodAdd]]=data[[#This Row],[YearBuilt]], "-","Remodeled")</f>
        <v>Remodeled</v>
      </c>
      <c r="CG438" t="str">
        <f>IF(data[[#This Row],[YrSold]]&gt;=2008,"Post 2008","Pre 2008")</f>
        <v>Pre 2008</v>
      </c>
      <c r="CH438">
        <f>data[[#This Row],[YrSold]]</f>
        <v>2006</v>
      </c>
      <c r="CI438" s="1"/>
    </row>
    <row r="439" spans="1:87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39">
        <v>2009</v>
      </c>
      <c r="CB439" t="s">
        <v>110</v>
      </c>
      <c r="CC439" t="s">
        <v>111</v>
      </c>
      <c r="CD439">
        <v>119000</v>
      </c>
      <c r="CE439" t="str">
        <f>IF(data[[#This Row],[YearBuilt]]&gt;=1946,"New","Old")</f>
        <v>Old</v>
      </c>
      <c r="CF439" s="7" t="str">
        <f>IF(data[[#This Row],[YearRemodAdd]]=data[[#This Row],[YearBuilt]], "-","Remodeled")</f>
        <v>Remodeled</v>
      </c>
      <c r="CG439" t="str">
        <f>IF(data[[#This Row],[YrSold]]&gt;=2008,"Post 2008","Pre 2008")</f>
        <v>Post 2008</v>
      </c>
      <c r="CH439">
        <f>data[[#This Row],[YrSold]]</f>
        <v>2009</v>
      </c>
      <c r="CI439" s="1"/>
    </row>
    <row r="440" spans="1:87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40">
        <v>2007</v>
      </c>
      <c r="CB440" t="s">
        <v>110</v>
      </c>
      <c r="CC440" t="s">
        <v>111</v>
      </c>
      <c r="CD440">
        <v>90350</v>
      </c>
      <c r="CE440" t="str">
        <f>IF(data[[#This Row],[YearBuilt]]&gt;=1946,"New","Old")</f>
        <v>Old</v>
      </c>
      <c r="CF440" s="7" t="str">
        <f>IF(data[[#This Row],[YearRemodAdd]]=data[[#This Row],[YearBuilt]], "-","Remodeled")</f>
        <v>Remodeled</v>
      </c>
      <c r="CG440" t="str">
        <f>IF(data[[#This Row],[YrSold]]&gt;=2008,"Post 2008","Pre 2008")</f>
        <v>Pre 2008</v>
      </c>
      <c r="CH440">
        <f>data[[#This Row],[YrSold]]</f>
        <v>2007</v>
      </c>
      <c r="CI440" s="1"/>
    </row>
    <row r="441" spans="1:87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41">
        <v>2009</v>
      </c>
      <c r="CB441" t="s">
        <v>220</v>
      </c>
      <c r="CC441" t="s">
        <v>111</v>
      </c>
      <c r="CD441">
        <v>110000</v>
      </c>
      <c r="CE441" t="str">
        <f>IF(data[[#This Row],[YearBuilt]]&gt;=1946,"New","Old")</f>
        <v>Old</v>
      </c>
      <c r="CF441" s="7" t="str">
        <f>IF(data[[#This Row],[YearRemodAdd]]=data[[#This Row],[YearBuilt]], "-","Remodeled")</f>
        <v>Remodeled</v>
      </c>
      <c r="CG441" t="str">
        <f>IF(data[[#This Row],[YrSold]]&gt;=2008,"Post 2008","Pre 2008")</f>
        <v>Post 2008</v>
      </c>
      <c r="CH441">
        <f>data[[#This Row],[YrSold]]</f>
        <v>2009</v>
      </c>
      <c r="CI441" s="1"/>
    </row>
    <row r="442" spans="1:87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42">
        <v>2009</v>
      </c>
      <c r="CB442" t="s">
        <v>110</v>
      </c>
      <c r="CC442" t="s">
        <v>111</v>
      </c>
      <c r="CD442">
        <v>555000</v>
      </c>
      <c r="CE442" t="str">
        <f>IF(data[[#This Row],[YearBuilt]]&gt;=1946,"New","Old")</f>
        <v>New</v>
      </c>
      <c r="CF442" s="7" t="str">
        <f>IF(data[[#This Row],[YearRemodAdd]]=data[[#This Row],[YearBuilt]], "-","Remodeled")</f>
        <v>-</v>
      </c>
      <c r="CG442" t="str">
        <f>IF(data[[#This Row],[YrSold]]&gt;=2008,"Post 2008","Pre 2008")</f>
        <v>Post 2008</v>
      </c>
      <c r="CH442">
        <f>data[[#This Row],[YrSold]]</f>
        <v>2009</v>
      </c>
      <c r="CI442" s="1"/>
    </row>
    <row r="443" spans="1:87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43">
        <v>2008</v>
      </c>
      <c r="CB443" t="s">
        <v>110</v>
      </c>
      <c r="CC443" t="s">
        <v>111</v>
      </c>
      <c r="CD443">
        <v>118000</v>
      </c>
      <c r="CE443" t="str">
        <f>IF(data[[#This Row],[YearBuilt]]&gt;=1946,"New","Old")</f>
        <v>New</v>
      </c>
      <c r="CF443" s="7" t="str">
        <f>IF(data[[#This Row],[YearRemodAdd]]=data[[#This Row],[YearBuilt]], "-","Remodeled")</f>
        <v>-</v>
      </c>
      <c r="CG443" t="str">
        <f>IF(data[[#This Row],[YrSold]]&gt;=2008,"Post 2008","Pre 2008")</f>
        <v>Post 2008</v>
      </c>
      <c r="CH443">
        <f>data[[#This Row],[YrSold]]</f>
        <v>2008</v>
      </c>
      <c r="CI443" s="1"/>
    </row>
    <row r="444" spans="1:87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44">
        <v>2008</v>
      </c>
      <c r="CB444" t="s">
        <v>110</v>
      </c>
      <c r="CC444" t="s">
        <v>111</v>
      </c>
      <c r="CD444">
        <v>162900</v>
      </c>
      <c r="CE444" t="str">
        <f>IF(data[[#This Row],[YearBuilt]]&gt;=1946,"New","Old")</f>
        <v>Old</v>
      </c>
      <c r="CF444" s="7" t="str">
        <f>IF(data[[#This Row],[YearRemodAdd]]=data[[#This Row],[YearBuilt]], "-","Remodeled")</f>
        <v>Remodeled</v>
      </c>
      <c r="CG444" t="str">
        <f>IF(data[[#This Row],[YrSold]]&gt;=2008,"Post 2008","Pre 2008")</f>
        <v>Post 2008</v>
      </c>
      <c r="CH444">
        <f>data[[#This Row],[YrSold]]</f>
        <v>2008</v>
      </c>
      <c r="CI444" s="1"/>
    </row>
    <row r="445" spans="1:87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45">
        <v>2007</v>
      </c>
      <c r="CB445" t="s">
        <v>158</v>
      </c>
      <c r="CC445" t="s">
        <v>159</v>
      </c>
      <c r="CD445">
        <v>172500</v>
      </c>
      <c r="CE445" t="str">
        <f>IF(data[[#This Row],[YearBuilt]]&gt;=1946,"New","Old")</f>
        <v>New</v>
      </c>
      <c r="CF445" s="7" t="str">
        <f>IF(data[[#This Row],[YearRemodAdd]]=data[[#This Row],[YearBuilt]], "-","Remodeled")</f>
        <v>Remodeled</v>
      </c>
      <c r="CG445" t="str">
        <f>IF(data[[#This Row],[YrSold]]&gt;=2008,"Post 2008","Pre 2008")</f>
        <v>Pre 2008</v>
      </c>
      <c r="CH445">
        <f>data[[#This Row],[YrSold]]</f>
        <v>2007</v>
      </c>
      <c r="CI445" s="1"/>
    </row>
    <row r="446" spans="1:87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46">
        <v>2008</v>
      </c>
      <c r="CB446" t="s">
        <v>110</v>
      </c>
      <c r="CC446" t="s">
        <v>111</v>
      </c>
      <c r="CD446">
        <v>210000</v>
      </c>
      <c r="CE446" t="str">
        <f>IF(data[[#This Row],[YearBuilt]]&gt;=1946,"New","Old")</f>
        <v>New</v>
      </c>
      <c r="CF446" s="7" t="str">
        <f>IF(data[[#This Row],[YearRemodAdd]]=data[[#This Row],[YearBuilt]], "-","Remodeled")</f>
        <v>Remodeled</v>
      </c>
      <c r="CG446" t="str">
        <f>IF(data[[#This Row],[YrSold]]&gt;=2008,"Post 2008","Pre 2008")</f>
        <v>Post 2008</v>
      </c>
      <c r="CH446">
        <f>data[[#This Row],[YrSold]]</f>
        <v>2008</v>
      </c>
      <c r="CI446" s="1"/>
    </row>
    <row r="447" spans="1:87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47">
        <v>2009</v>
      </c>
      <c r="CB447" t="s">
        <v>173</v>
      </c>
      <c r="CC447" t="s">
        <v>111</v>
      </c>
      <c r="CD447">
        <v>127500</v>
      </c>
      <c r="CE447" t="str">
        <f>IF(data[[#This Row],[YearBuilt]]&gt;=1946,"New","Old")</f>
        <v>New</v>
      </c>
      <c r="CF447" s="7" t="str">
        <f>IF(data[[#This Row],[YearRemodAdd]]=data[[#This Row],[YearBuilt]], "-","Remodeled")</f>
        <v>-</v>
      </c>
      <c r="CG447" t="str">
        <f>IF(data[[#This Row],[YrSold]]&gt;=2008,"Post 2008","Pre 2008")</f>
        <v>Post 2008</v>
      </c>
      <c r="CH447">
        <f>data[[#This Row],[YrSold]]</f>
        <v>2009</v>
      </c>
      <c r="CI447" s="1"/>
    </row>
    <row r="448" spans="1:87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48">
        <v>2010</v>
      </c>
      <c r="CB448" t="s">
        <v>110</v>
      </c>
      <c r="CC448" t="s">
        <v>111</v>
      </c>
      <c r="CD448">
        <v>190000</v>
      </c>
      <c r="CE448" t="str">
        <f>IF(data[[#This Row],[YearBuilt]]&gt;=1946,"New","Old")</f>
        <v>New</v>
      </c>
      <c r="CF448" s="7" t="str">
        <f>IF(data[[#This Row],[YearRemodAdd]]=data[[#This Row],[YearBuilt]], "-","Remodeled")</f>
        <v>Remodeled</v>
      </c>
      <c r="CG448" t="str">
        <f>IF(data[[#This Row],[YrSold]]&gt;=2008,"Post 2008","Pre 2008")</f>
        <v>Post 2008</v>
      </c>
      <c r="CH448">
        <f>data[[#This Row],[YrSold]]</f>
        <v>2010</v>
      </c>
      <c r="CI448" s="1"/>
    </row>
    <row r="449" spans="1:87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49">
        <v>2006</v>
      </c>
      <c r="CB449" t="s">
        <v>110</v>
      </c>
      <c r="CC449" t="s">
        <v>111</v>
      </c>
      <c r="CD449">
        <v>199900</v>
      </c>
      <c r="CE449" t="str">
        <f>IF(data[[#This Row],[YearBuilt]]&gt;=1946,"New","Old")</f>
        <v>New</v>
      </c>
      <c r="CF449" s="7" t="str">
        <f>IF(data[[#This Row],[YearRemodAdd]]=data[[#This Row],[YearBuilt]], "-","Remodeled")</f>
        <v>Remodeled</v>
      </c>
      <c r="CG449" t="str">
        <f>IF(data[[#This Row],[YrSold]]&gt;=2008,"Post 2008","Pre 2008")</f>
        <v>Pre 2008</v>
      </c>
      <c r="CH449">
        <f>data[[#This Row],[YrSold]]</f>
        <v>2006</v>
      </c>
      <c r="CI449" s="1"/>
    </row>
    <row r="450" spans="1:87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50">
        <v>2006</v>
      </c>
      <c r="CB450" t="s">
        <v>110</v>
      </c>
      <c r="CC450" t="s">
        <v>111</v>
      </c>
      <c r="CD450">
        <v>119500</v>
      </c>
      <c r="CE450" t="str">
        <f>IF(data[[#This Row],[YearBuilt]]&gt;=1946,"New","Old")</f>
        <v>Old</v>
      </c>
      <c r="CF450" s="7" t="str">
        <f>IF(data[[#This Row],[YearRemodAdd]]=data[[#This Row],[YearBuilt]], "-","Remodeled")</f>
        <v>Remodeled</v>
      </c>
      <c r="CG450" t="str">
        <f>IF(data[[#This Row],[YrSold]]&gt;=2008,"Post 2008","Pre 2008")</f>
        <v>Pre 2008</v>
      </c>
      <c r="CH450">
        <f>data[[#This Row],[YrSold]]</f>
        <v>2006</v>
      </c>
      <c r="CI450" s="1"/>
    </row>
    <row r="451" spans="1:87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51">
        <v>2007</v>
      </c>
      <c r="CB451" t="s">
        <v>110</v>
      </c>
      <c r="CC451" t="s">
        <v>111</v>
      </c>
      <c r="CD451">
        <v>120000</v>
      </c>
      <c r="CE451" t="str">
        <f>IF(data[[#This Row],[YearBuilt]]&gt;=1946,"New","Old")</f>
        <v>New</v>
      </c>
      <c r="CF451" s="7" t="str">
        <f>IF(data[[#This Row],[YearRemodAdd]]=data[[#This Row],[YearBuilt]], "-","Remodeled")</f>
        <v>Remodeled</v>
      </c>
      <c r="CG451" t="str">
        <f>IF(data[[#This Row],[YrSold]]&gt;=2008,"Post 2008","Pre 2008")</f>
        <v>Pre 2008</v>
      </c>
      <c r="CH451">
        <f>data[[#This Row],[YrSold]]</f>
        <v>2007</v>
      </c>
      <c r="CI451" s="1"/>
    </row>
    <row r="452" spans="1:87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52">
        <v>2006</v>
      </c>
      <c r="CB452" t="s">
        <v>110</v>
      </c>
      <c r="CC452" t="s">
        <v>111</v>
      </c>
      <c r="CD452">
        <v>110000</v>
      </c>
      <c r="CE452" t="str">
        <f>IF(data[[#This Row],[YearBuilt]]&gt;=1946,"New","Old")</f>
        <v>Old</v>
      </c>
      <c r="CF452" s="7" t="str">
        <f>IF(data[[#This Row],[YearRemodAdd]]=data[[#This Row],[YearBuilt]], "-","Remodeled")</f>
        <v>Remodeled</v>
      </c>
      <c r="CG452" t="str">
        <f>IF(data[[#This Row],[YrSold]]&gt;=2008,"Post 2008","Pre 2008")</f>
        <v>Pre 2008</v>
      </c>
      <c r="CH452">
        <f>data[[#This Row],[YrSold]]</f>
        <v>2006</v>
      </c>
      <c r="CI452" s="1"/>
    </row>
    <row r="453" spans="1:87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53">
        <v>2006</v>
      </c>
      <c r="CB453" t="s">
        <v>110</v>
      </c>
      <c r="CC453" t="s">
        <v>111</v>
      </c>
      <c r="CD453">
        <v>280000</v>
      </c>
      <c r="CE453" t="str">
        <f>IF(data[[#This Row],[YearBuilt]]&gt;=1946,"New","Old")</f>
        <v>New</v>
      </c>
      <c r="CF453" s="7" t="str">
        <f>IF(data[[#This Row],[YearRemodAdd]]=data[[#This Row],[YearBuilt]], "-","Remodeled")</f>
        <v>-</v>
      </c>
      <c r="CG453" t="str">
        <f>IF(data[[#This Row],[YrSold]]&gt;=2008,"Post 2008","Pre 2008")</f>
        <v>Pre 2008</v>
      </c>
      <c r="CH453">
        <f>data[[#This Row],[YrSold]]</f>
        <v>2006</v>
      </c>
      <c r="CI453" s="1"/>
    </row>
    <row r="454" spans="1:87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54">
        <v>2007</v>
      </c>
      <c r="CB454" t="s">
        <v>110</v>
      </c>
      <c r="CC454" t="s">
        <v>111</v>
      </c>
      <c r="CD454">
        <v>204000</v>
      </c>
      <c r="CE454" t="str">
        <f>IF(data[[#This Row],[YearBuilt]]&gt;=1946,"New","Old")</f>
        <v>New</v>
      </c>
      <c r="CF454" s="7" t="str">
        <f>IF(data[[#This Row],[YearRemodAdd]]=data[[#This Row],[YearBuilt]], "-","Remodeled")</f>
        <v>Remodeled</v>
      </c>
      <c r="CG454" t="str">
        <f>IF(data[[#This Row],[YrSold]]&gt;=2008,"Post 2008","Pre 2008")</f>
        <v>Pre 2008</v>
      </c>
      <c r="CH454">
        <f>data[[#This Row],[YrSold]]</f>
        <v>2007</v>
      </c>
      <c r="CI454" s="1"/>
    </row>
    <row r="455" spans="1:87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55">
        <v>2009</v>
      </c>
      <c r="CB455" t="s">
        <v>110</v>
      </c>
      <c r="CC455" t="s">
        <v>111</v>
      </c>
      <c r="CD455">
        <v>210000</v>
      </c>
      <c r="CE455" t="str">
        <f>IF(data[[#This Row],[YearBuilt]]&gt;=1946,"New","Old")</f>
        <v>New</v>
      </c>
      <c r="CF455" s="7" t="str">
        <f>IF(data[[#This Row],[YearRemodAdd]]=data[[#This Row],[YearBuilt]], "-","Remodeled")</f>
        <v>-</v>
      </c>
      <c r="CG455" t="str">
        <f>IF(data[[#This Row],[YrSold]]&gt;=2008,"Post 2008","Pre 2008")</f>
        <v>Post 2008</v>
      </c>
      <c r="CH455">
        <f>data[[#This Row],[YrSold]]</f>
        <v>2009</v>
      </c>
      <c r="CI455" s="1"/>
    </row>
    <row r="456" spans="1:87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56">
        <v>2006</v>
      </c>
      <c r="CB456" t="s">
        <v>110</v>
      </c>
      <c r="CC456" t="s">
        <v>219</v>
      </c>
      <c r="CD456">
        <v>188000</v>
      </c>
      <c r="CE456" t="str">
        <f>IF(data[[#This Row],[YearBuilt]]&gt;=1946,"New","Old")</f>
        <v>New</v>
      </c>
      <c r="CF456" s="7" t="str">
        <f>IF(data[[#This Row],[YearRemodAdd]]=data[[#This Row],[YearBuilt]], "-","Remodeled")</f>
        <v>-</v>
      </c>
      <c r="CG456" t="str">
        <f>IF(data[[#This Row],[YrSold]]&gt;=2008,"Post 2008","Pre 2008")</f>
        <v>Pre 2008</v>
      </c>
      <c r="CH456">
        <f>data[[#This Row],[YrSold]]</f>
        <v>2006</v>
      </c>
      <c r="CI456" s="1"/>
    </row>
    <row r="457" spans="1:87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57">
        <v>2007</v>
      </c>
      <c r="CB457" t="s">
        <v>110</v>
      </c>
      <c r="CC457" t="s">
        <v>111</v>
      </c>
      <c r="CD457">
        <v>175500</v>
      </c>
      <c r="CE457" t="str">
        <f>IF(data[[#This Row],[YearBuilt]]&gt;=1946,"New","Old")</f>
        <v>New</v>
      </c>
      <c r="CF457" s="7" t="str">
        <f>IF(data[[#This Row],[YearRemodAdd]]=data[[#This Row],[YearBuilt]], "-","Remodeled")</f>
        <v>-</v>
      </c>
      <c r="CG457" t="str">
        <f>IF(data[[#This Row],[YrSold]]&gt;=2008,"Post 2008","Pre 2008")</f>
        <v>Pre 2008</v>
      </c>
      <c r="CH457">
        <f>data[[#This Row],[YrSold]]</f>
        <v>2007</v>
      </c>
      <c r="CI457" s="1"/>
    </row>
    <row r="458" spans="1:87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58">
        <v>2008</v>
      </c>
      <c r="CB458" t="s">
        <v>173</v>
      </c>
      <c r="CC458" t="s">
        <v>128</v>
      </c>
      <c r="CD458">
        <v>98000</v>
      </c>
      <c r="CE458" t="str">
        <f>IF(data[[#This Row],[YearBuilt]]&gt;=1946,"New","Old")</f>
        <v>Old</v>
      </c>
      <c r="CF458" s="7" t="str">
        <f>IF(data[[#This Row],[YearRemodAdd]]=data[[#This Row],[YearBuilt]], "-","Remodeled")</f>
        <v>Remodeled</v>
      </c>
      <c r="CG458" t="str">
        <f>IF(data[[#This Row],[YrSold]]&gt;=2008,"Post 2008","Pre 2008")</f>
        <v>Post 2008</v>
      </c>
      <c r="CH458">
        <f>data[[#This Row],[YrSold]]</f>
        <v>2008</v>
      </c>
      <c r="CI458" s="1"/>
    </row>
    <row r="459" spans="1:87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59">
        <v>2008</v>
      </c>
      <c r="CB459" t="s">
        <v>110</v>
      </c>
      <c r="CC459" t="s">
        <v>111</v>
      </c>
      <c r="CD459">
        <v>256000</v>
      </c>
      <c r="CE459" t="str">
        <f>IF(data[[#This Row],[YearBuilt]]&gt;=1946,"New","Old")</f>
        <v>New</v>
      </c>
      <c r="CF459" s="7" t="str">
        <f>IF(data[[#This Row],[YearRemodAdd]]=data[[#This Row],[YearBuilt]], "-","Remodeled")</f>
        <v>Remodeled</v>
      </c>
      <c r="CG459" t="str">
        <f>IF(data[[#This Row],[YrSold]]&gt;=2008,"Post 2008","Pre 2008")</f>
        <v>Post 2008</v>
      </c>
      <c r="CH459">
        <f>data[[#This Row],[YrSold]]</f>
        <v>2008</v>
      </c>
      <c r="CI459" s="1"/>
    </row>
    <row r="460" spans="1:87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0">
        <v>2008</v>
      </c>
      <c r="CB460" t="s">
        <v>110</v>
      </c>
      <c r="CC460" t="s">
        <v>111</v>
      </c>
      <c r="CD460">
        <v>161000</v>
      </c>
      <c r="CE460" t="str">
        <f>IF(data[[#This Row],[YearBuilt]]&gt;=1946,"New","Old")</f>
        <v>Old</v>
      </c>
      <c r="CF460" s="7" t="str">
        <f>IF(data[[#This Row],[YearRemodAdd]]=data[[#This Row],[YearBuilt]], "-","Remodeled")</f>
        <v>Remodeled</v>
      </c>
      <c r="CG460" t="str">
        <f>IF(data[[#This Row],[YrSold]]&gt;=2008,"Post 2008","Pre 2008")</f>
        <v>Post 2008</v>
      </c>
      <c r="CH460">
        <f>data[[#This Row],[YrSold]]</f>
        <v>2008</v>
      </c>
      <c r="CI460" s="1"/>
    </row>
    <row r="461" spans="1:87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61">
        <v>2009</v>
      </c>
      <c r="CB461" t="s">
        <v>110</v>
      </c>
      <c r="CC461" t="s">
        <v>111</v>
      </c>
      <c r="CD461">
        <v>110000</v>
      </c>
      <c r="CE461" t="str">
        <f>IF(data[[#This Row],[YearBuilt]]&gt;=1946,"New","Old")</f>
        <v>New</v>
      </c>
      <c r="CF461" s="7" t="str">
        <f>IF(data[[#This Row],[YearRemodAdd]]=data[[#This Row],[YearBuilt]], "-","Remodeled")</f>
        <v>-</v>
      </c>
      <c r="CG461" t="str">
        <f>IF(data[[#This Row],[YrSold]]&gt;=2008,"Post 2008","Pre 2008")</f>
        <v>Post 2008</v>
      </c>
      <c r="CH461">
        <f>data[[#This Row],[YrSold]]</f>
        <v>2009</v>
      </c>
      <c r="CI461" s="1"/>
    </row>
    <row r="462" spans="1:87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62">
        <v>2009</v>
      </c>
      <c r="CB462" t="s">
        <v>158</v>
      </c>
      <c r="CC462" t="s">
        <v>159</v>
      </c>
      <c r="CD462">
        <v>263435</v>
      </c>
      <c r="CE462" t="str">
        <f>IF(data[[#This Row],[YearBuilt]]&gt;=1946,"New","Old")</f>
        <v>New</v>
      </c>
      <c r="CF462" s="7" t="str">
        <f>IF(data[[#This Row],[YearRemodAdd]]=data[[#This Row],[YearBuilt]], "-","Remodeled")</f>
        <v>-</v>
      </c>
      <c r="CG462" t="str">
        <f>IF(data[[#This Row],[YrSold]]&gt;=2008,"Post 2008","Pre 2008")</f>
        <v>Post 2008</v>
      </c>
      <c r="CH462">
        <f>data[[#This Row],[YrSold]]</f>
        <v>2009</v>
      </c>
      <c r="CI462" s="1"/>
    </row>
    <row r="463" spans="1:87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3">
        <v>2009</v>
      </c>
      <c r="CB463" t="s">
        <v>110</v>
      </c>
      <c r="CC463" t="s">
        <v>111</v>
      </c>
      <c r="CD463">
        <v>155000</v>
      </c>
      <c r="CE463" t="str">
        <f>IF(data[[#This Row],[YearBuilt]]&gt;=1946,"New","Old")</f>
        <v>Old</v>
      </c>
      <c r="CF463" s="7" t="str">
        <f>IF(data[[#This Row],[YearRemodAdd]]=data[[#This Row],[YearBuilt]], "-","Remodeled")</f>
        <v>Remodeled</v>
      </c>
      <c r="CG463" t="str">
        <f>IF(data[[#This Row],[YrSold]]&gt;=2008,"Post 2008","Pre 2008")</f>
        <v>Post 2008</v>
      </c>
      <c r="CH463">
        <f>data[[#This Row],[YrSold]]</f>
        <v>2009</v>
      </c>
      <c r="CI463" s="1"/>
    </row>
    <row r="464" spans="1:87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64">
        <v>2009</v>
      </c>
      <c r="CB464" t="s">
        <v>110</v>
      </c>
      <c r="CC464" t="s">
        <v>111</v>
      </c>
      <c r="CD464">
        <v>62383</v>
      </c>
      <c r="CE464" t="str">
        <f>IF(data[[#This Row],[YearBuilt]]&gt;=1946,"New","Old")</f>
        <v>New</v>
      </c>
      <c r="CF464" s="7" t="str">
        <f>IF(data[[#This Row],[YearRemodAdd]]=data[[#This Row],[YearBuilt]], "-","Remodeled")</f>
        <v>-</v>
      </c>
      <c r="CG464" t="str">
        <f>IF(data[[#This Row],[YrSold]]&gt;=2008,"Post 2008","Pre 2008")</f>
        <v>Post 2008</v>
      </c>
      <c r="CH464">
        <f>data[[#This Row],[YrSold]]</f>
        <v>2009</v>
      </c>
      <c r="CI464" s="1"/>
    </row>
    <row r="465" spans="1:87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65">
        <v>2008</v>
      </c>
      <c r="CB465" t="s">
        <v>110</v>
      </c>
      <c r="CC465" t="s">
        <v>111</v>
      </c>
      <c r="CD465">
        <v>188700</v>
      </c>
      <c r="CE465" t="str">
        <f>IF(data[[#This Row],[YearBuilt]]&gt;=1946,"New","Old")</f>
        <v>Old</v>
      </c>
      <c r="CF465" s="7" t="str">
        <f>IF(data[[#This Row],[YearRemodAdd]]=data[[#This Row],[YearBuilt]], "-","Remodeled")</f>
        <v>Remodeled</v>
      </c>
      <c r="CG465" t="str">
        <f>IF(data[[#This Row],[YrSold]]&gt;=2008,"Post 2008","Pre 2008")</f>
        <v>Post 2008</v>
      </c>
      <c r="CH465">
        <f>data[[#This Row],[YrSold]]</f>
        <v>2008</v>
      </c>
      <c r="CI465" s="1"/>
    </row>
    <row r="466" spans="1:87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66">
        <v>2009</v>
      </c>
      <c r="CB466" t="s">
        <v>110</v>
      </c>
      <c r="CC466" t="s">
        <v>111</v>
      </c>
      <c r="CD466">
        <v>124000</v>
      </c>
      <c r="CE466" t="str">
        <f>IF(data[[#This Row],[YearBuilt]]&gt;=1946,"New","Old")</f>
        <v>New</v>
      </c>
      <c r="CF466" s="7" t="str">
        <f>IF(data[[#This Row],[YearRemodAdd]]=data[[#This Row],[YearBuilt]], "-","Remodeled")</f>
        <v>-</v>
      </c>
      <c r="CG466" t="str">
        <f>IF(data[[#This Row],[YrSold]]&gt;=2008,"Post 2008","Pre 2008")</f>
        <v>Post 2008</v>
      </c>
      <c r="CH466">
        <f>data[[#This Row],[YrSold]]</f>
        <v>2009</v>
      </c>
      <c r="CI466" s="1"/>
    </row>
    <row r="467" spans="1:87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7">
        <v>2006</v>
      </c>
      <c r="CB467" t="s">
        <v>110</v>
      </c>
      <c r="CC467" t="s">
        <v>111</v>
      </c>
      <c r="CD467">
        <v>178740</v>
      </c>
      <c r="CE467" t="str">
        <f>IF(data[[#This Row],[YearBuilt]]&gt;=1946,"New","Old")</f>
        <v>New</v>
      </c>
      <c r="CF467" s="7" t="str">
        <f>IF(data[[#This Row],[YearRemodAdd]]=data[[#This Row],[YearBuilt]], "-","Remodeled")</f>
        <v>-</v>
      </c>
      <c r="CG467" t="str">
        <f>IF(data[[#This Row],[YrSold]]&gt;=2008,"Post 2008","Pre 2008")</f>
        <v>Pre 2008</v>
      </c>
      <c r="CH467">
        <f>data[[#This Row],[YrSold]]</f>
        <v>2006</v>
      </c>
      <c r="CI467" s="1"/>
    </row>
    <row r="468" spans="1:87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8">
        <v>2007</v>
      </c>
      <c r="CB468" t="s">
        <v>110</v>
      </c>
      <c r="CC468" t="s">
        <v>111</v>
      </c>
      <c r="CD468">
        <v>167000</v>
      </c>
      <c r="CE468" t="str">
        <f>IF(data[[#This Row],[YearBuilt]]&gt;=1946,"New","Old")</f>
        <v>New</v>
      </c>
      <c r="CF468" s="7" t="str">
        <f>IF(data[[#This Row],[YearRemodAdd]]=data[[#This Row],[YearBuilt]], "-","Remodeled")</f>
        <v>-</v>
      </c>
      <c r="CG468" t="str">
        <f>IF(data[[#This Row],[YrSold]]&gt;=2008,"Post 2008","Pre 2008")</f>
        <v>Pre 2008</v>
      </c>
      <c r="CH468">
        <f>data[[#This Row],[YrSold]]</f>
        <v>2007</v>
      </c>
      <c r="CI468" s="1"/>
    </row>
    <row r="469" spans="1:87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69">
        <v>2007</v>
      </c>
      <c r="CB469" t="s">
        <v>110</v>
      </c>
      <c r="CC469" t="s">
        <v>111</v>
      </c>
      <c r="CD469">
        <v>146500</v>
      </c>
      <c r="CE469" t="str">
        <f>IF(data[[#This Row],[YearBuilt]]&gt;=1946,"New","Old")</f>
        <v>Old</v>
      </c>
      <c r="CF469" s="7" t="str">
        <f>IF(data[[#This Row],[YearRemodAdd]]=data[[#This Row],[YearBuilt]], "-","Remodeled")</f>
        <v>Remodeled</v>
      </c>
      <c r="CG469" t="str">
        <f>IF(data[[#This Row],[YrSold]]&gt;=2008,"Post 2008","Pre 2008")</f>
        <v>Pre 2008</v>
      </c>
      <c r="CH469">
        <f>data[[#This Row],[YrSold]]</f>
        <v>2007</v>
      </c>
      <c r="CI469" s="1"/>
    </row>
    <row r="470" spans="1:87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70">
        <v>2007</v>
      </c>
      <c r="CB470" t="s">
        <v>110</v>
      </c>
      <c r="CC470" t="s">
        <v>111</v>
      </c>
      <c r="CD470">
        <v>250000</v>
      </c>
      <c r="CE470" t="str">
        <f>IF(data[[#This Row],[YearBuilt]]&gt;=1946,"New","Old")</f>
        <v>New</v>
      </c>
      <c r="CF470" s="7" t="str">
        <f>IF(data[[#This Row],[YearRemodAdd]]=data[[#This Row],[YearBuilt]], "-","Remodeled")</f>
        <v>-</v>
      </c>
      <c r="CG470" t="str">
        <f>IF(data[[#This Row],[YrSold]]&gt;=2008,"Post 2008","Pre 2008")</f>
        <v>Pre 2008</v>
      </c>
      <c r="CH470">
        <f>data[[#This Row],[YrSold]]</f>
        <v>2007</v>
      </c>
      <c r="CI470" s="1"/>
    </row>
    <row r="471" spans="1:87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71">
        <v>2008</v>
      </c>
      <c r="CB471" t="s">
        <v>110</v>
      </c>
      <c r="CC471" t="s">
        <v>111</v>
      </c>
      <c r="CD471">
        <v>187000</v>
      </c>
      <c r="CE471" t="str">
        <f>IF(data[[#This Row],[YearBuilt]]&gt;=1946,"New","Old")</f>
        <v>New</v>
      </c>
      <c r="CF471" s="7" t="str">
        <f>IF(data[[#This Row],[YearRemodAdd]]=data[[#This Row],[YearBuilt]], "-","Remodeled")</f>
        <v>-</v>
      </c>
      <c r="CG471" t="str">
        <f>IF(data[[#This Row],[YrSold]]&gt;=2008,"Post 2008","Pre 2008")</f>
        <v>Post 2008</v>
      </c>
      <c r="CH471">
        <f>data[[#This Row],[YrSold]]</f>
        <v>2008</v>
      </c>
      <c r="CI471" s="1"/>
    </row>
    <row r="472" spans="1:87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72">
        <v>2010</v>
      </c>
      <c r="CB472" t="s">
        <v>110</v>
      </c>
      <c r="CC472" t="s">
        <v>111</v>
      </c>
      <c r="CD472">
        <v>212000</v>
      </c>
      <c r="CE472" t="str">
        <f>IF(data[[#This Row],[YearBuilt]]&gt;=1946,"New","Old")</f>
        <v>New</v>
      </c>
      <c r="CF472" s="7" t="str">
        <f>IF(data[[#This Row],[YearRemodAdd]]=data[[#This Row],[YearBuilt]], "-","Remodeled")</f>
        <v>-</v>
      </c>
      <c r="CG472" t="str">
        <f>IF(data[[#This Row],[YrSold]]&gt;=2008,"Post 2008","Pre 2008")</f>
        <v>Post 2008</v>
      </c>
      <c r="CH472">
        <f>data[[#This Row],[YrSold]]</f>
        <v>2010</v>
      </c>
      <c r="CI472" s="1"/>
    </row>
    <row r="473" spans="1:87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73">
        <v>2007</v>
      </c>
      <c r="CB473" t="s">
        <v>110</v>
      </c>
      <c r="CC473" t="s">
        <v>111</v>
      </c>
      <c r="CD473">
        <v>190000</v>
      </c>
      <c r="CE473" t="str">
        <f>IF(data[[#This Row],[YearBuilt]]&gt;=1946,"New","Old")</f>
        <v>New</v>
      </c>
      <c r="CF473" s="7" t="str">
        <f>IF(data[[#This Row],[YearRemodAdd]]=data[[#This Row],[YearBuilt]], "-","Remodeled")</f>
        <v>-</v>
      </c>
      <c r="CG473" t="str">
        <f>IF(data[[#This Row],[YrSold]]&gt;=2008,"Post 2008","Pre 2008")</f>
        <v>Pre 2008</v>
      </c>
      <c r="CH473">
        <f>data[[#This Row],[YrSold]]</f>
        <v>2007</v>
      </c>
      <c r="CI473" s="1"/>
    </row>
    <row r="474" spans="1:87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74">
        <v>2008</v>
      </c>
      <c r="CB474" t="s">
        <v>110</v>
      </c>
      <c r="CC474" t="s">
        <v>111</v>
      </c>
      <c r="CD474">
        <v>148000</v>
      </c>
      <c r="CE474" t="str">
        <f>IF(data[[#This Row],[YearBuilt]]&gt;=1946,"New","Old")</f>
        <v>New</v>
      </c>
      <c r="CF474" s="7" t="str">
        <f>IF(data[[#This Row],[YearRemodAdd]]=data[[#This Row],[YearBuilt]], "-","Remodeled")</f>
        <v>-</v>
      </c>
      <c r="CG474" t="str">
        <f>IF(data[[#This Row],[YrSold]]&gt;=2008,"Post 2008","Pre 2008")</f>
        <v>Post 2008</v>
      </c>
      <c r="CH474">
        <f>data[[#This Row],[YrSold]]</f>
        <v>2008</v>
      </c>
      <c r="CI474" s="1"/>
    </row>
    <row r="475" spans="1:87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75">
        <v>2007</v>
      </c>
      <c r="CB475" t="s">
        <v>158</v>
      </c>
      <c r="CC475" t="s">
        <v>159</v>
      </c>
      <c r="CD475">
        <v>440000</v>
      </c>
      <c r="CE475" t="str">
        <f>IF(data[[#This Row],[YearBuilt]]&gt;=1946,"New","Old")</f>
        <v>New</v>
      </c>
      <c r="CF475" s="7" t="str">
        <f>IF(data[[#This Row],[YearRemodAdd]]=data[[#This Row],[YearBuilt]], "-","Remodeled")</f>
        <v>Remodeled</v>
      </c>
      <c r="CG475" t="str">
        <f>IF(data[[#This Row],[YrSold]]&gt;=2008,"Post 2008","Pre 2008")</f>
        <v>Pre 2008</v>
      </c>
      <c r="CH475">
        <f>data[[#This Row],[YrSold]]</f>
        <v>2007</v>
      </c>
      <c r="CI475" s="1"/>
    </row>
    <row r="476" spans="1:87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76">
        <v>2007</v>
      </c>
      <c r="CB476" t="s">
        <v>110</v>
      </c>
      <c r="CC476" t="s">
        <v>111</v>
      </c>
      <c r="CD476">
        <v>251000</v>
      </c>
      <c r="CE476" t="str">
        <f>IF(data[[#This Row],[YearBuilt]]&gt;=1946,"New","Old")</f>
        <v>New</v>
      </c>
      <c r="CF476" s="7" t="str">
        <f>IF(data[[#This Row],[YearRemodAdd]]=data[[#This Row],[YearBuilt]], "-","Remodeled")</f>
        <v>-</v>
      </c>
      <c r="CG476" t="str">
        <f>IF(data[[#This Row],[YrSold]]&gt;=2008,"Post 2008","Pre 2008")</f>
        <v>Pre 2008</v>
      </c>
      <c r="CH476">
        <f>data[[#This Row],[YrSold]]</f>
        <v>2007</v>
      </c>
      <c r="CI476" s="1"/>
    </row>
    <row r="477" spans="1:87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77">
        <v>2007</v>
      </c>
      <c r="CB477" t="s">
        <v>110</v>
      </c>
      <c r="CC477" t="s">
        <v>111</v>
      </c>
      <c r="CD477">
        <v>132500</v>
      </c>
      <c r="CE477" t="str">
        <f>IF(data[[#This Row],[YearBuilt]]&gt;=1946,"New","Old")</f>
        <v>New</v>
      </c>
      <c r="CF477" s="7" t="str">
        <f>IF(data[[#This Row],[YearRemodAdd]]=data[[#This Row],[YearBuilt]], "-","Remodeled")</f>
        <v>-</v>
      </c>
      <c r="CG477" t="str">
        <f>IF(data[[#This Row],[YrSold]]&gt;=2008,"Post 2008","Pre 2008")</f>
        <v>Pre 2008</v>
      </c>
      <c r="CH477">
        <f>data[[#This Row],[YrSold]]</f>
        <v>2007</v>
      </c>
      <c r="CI477" s="1"/>
    </row>
    <row r="478" spans="1:87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78">
        <v>2008</v>
      </c>
      <c r="CB478" t="s">
        <v>110</v>
      </c>
      <c r="CC478" t="s">
        <v>111</v>
      </c>
      <c r="CD478">
        <v>208900</v>
      </c>
      <c r="CE478" t="str">
        <f>IF(data[[#This Row],[YearBuilt]]&gt;=1946,"New","Old")</f>
        <v>New</v>
      </c>
      <c r="CF478" s="7" t="str">
        <f>IF(data[[#This Row],[YearRemodAdd]]=data[[#This Row],[YearBuilt]], "-","Remodeled")</f>
        <v>Remodeled</v>
      </c>
      <c r="CG478" t="str">
        <f>IF(data[[#This Row],[YrSold]]&gt;=2008,"Post 2008","Pre 2008")</f>
        <v>Post 2008</v>
      </c>
      <c r="CH478">
        <f>data[[#This Row],[YrSold]]</f>
        <v>2008</v>
      </c>
      <c r="CI478" s="1"/>
    </row>
    <row r="479" spans="1:87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79">
        <v>2007</v>
      </c>
      <c r="CB479" t="s">
        <v>110</v>
      </c>
      <c r="CC479" t="s">
        <v>111</v>
      </c>
      <c r="CD479">
        <v>380000</v>
      </c>
      <c r="CE479" t="str">
        <f>IF(data[[#This Row],[YearBuilt]]&gt;=1946,"New","Old")</f>
        <v>New</v>
      </c>
      <c r="CF479" s="7" t="str">
        <f>IF(data[[#This Row],[YearRemodAdd]]=data[[#This Row],[YearBuilt]], "-","Remodeled")</f>
        <v>-</v>
      </c>
      <c r="CG479" t="str">
        <f>IF(data[[#This Row],[YrSold]]&gt;=2008,"Post 2008","Pre 2008")</f>
        <v>Pre 2008</v>
      </c>
      <c r="CH479">
        <f>data[[#This Row],[YrSold]]</f>
        <v>2007</v>
      </c>
      <c r="CI479" s="1"/>
    </row>
    <row r="480" spans="1:87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80">
        <v>2009</v>
      </c>
      <c r="CB480" t="s">
        <v>110</v>
      </c>
      <c r="CC480" t="s">
        <v>111</v>
      </c>
      <c r="CD480">
        <v>297000</v>
      </c>
      <c r="CE480" t="str">
        <f>IF(data[[#This Row],[YearBuilt]]&gt;=1946,"New","Old")</f>
        <v>New</v>
      </c>
      <c r="CF480" s="7" t="str">
        <f>IF(data[[#This Row],[YearRemodAdd]]=data[[#This Row],[YearBuilt]], "-","Remodeled")</f>
        <v>Remodeled</v>
      </c>
      <c r="CG480" t="str">
        <f>IF(data[[#This Row],[YrSold]]&gt;=2008,"Post 2008","Pre 2008")</f>
        <v>Post 2008</v>
      </c>
      <c r="CH480">
        <f>data[[#This Row],[YrSold]]</f>
        <v>2009</v>
      </c>
      <c r="CI480" s="1"/>
    </row>
    <row r="481" spans="1:87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81">
        <v>2007</v>
      </c>
      <c r="CB481" t="s">
        <v>110</v>
      </c>
      <c r="CC481" t="s">
        <v>210</v>
      </c>
      <c r="CD481">
        <v>89471</v>
      </c>
      <c r="CE481" t="str">
        <f>IF(data[[#This Row],[YearBuilt]]&gt;=1946,"New","Old")</f>
        <v>Old</v>
      </c>
      <c r="CF481" s="7" t="str">
        <f>IF(data[[#This Row],[YearRemodAdd]]=data[[#This Row],[YearBuilt]], "-","Remodeled")</f>
        <v>Remodeled</v>
      </c>
      <c r="CG481" t="str">
        <f>IF(data[[#This Row],[YrSold]]&gt;=2008,"Post 2008","Pre 2008")</f>
        <v>Pre 2008</v>
      </c>
      <c r="CH481">
        <f>data[[#This Row],[YrSold]]</f>
        <v>2007</v>
      </c>
      <c r="CI481" s="1"/>
    </row>
    <row r="482" spans="1:87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82">
        <v>2006</v>
      </c>
      <c r="CB482" t="s">
        <v>110</v>
      </c>
      <c r="CC482" t="s">
        <v>111</v>
      </c>
      <c r="CD482">
        <v>326000</v>
      </c>
      <c r="CE482" t="str">
        <f>IF(data[[#This Row],[YearBuilt]]&gt;=1946,"New","Old")</f>
        <v>New</v>
      </c>
      <c r="CF482" s="7" t="str">
        <f>IF(data[[#This Row],[YearRemodAdd]]=data[[#This Row],[YearBuilt]], "-","Remodeled")</f>
        <v>Remodeled</v>
      </c>
      <c r="CG482" t="str">
        <f>IF(data[[#This Row],[YrSold]]&gt;=2008,"Post 2008","Pre 2008")</f>
        <v>Pre 2008</v>
      </c>
      <c r="CH482">
        <f>data[[#This Row],[YrSold]]</f>
        <v>2006</v>
      </c>
      <c r="CI482" s="1"/>
    </row>
    <row r="483" spans="1:87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83">
        <v>2006</v>
      </c>
      <c r="CB483" t="s">
        <v>110</v>
      </c>
      <c r="CC483" t="s">
        <v>111</v>
      </c>
      <c r="CD483">
        <v>374000</v>
      </c>
      <c r="CE483" t="str">
        <f>IF(data[[#This Row],[YearBuilt]]&gt;=1946,"New","Old")</f>
        <v>New</v>
      </c>
      <c r="CF483" s="7" t="str">
        <f>IF(data[[#This Row],[YearRemodAdd]]=data[[#This Row],[YearBuilt]], "-","Remodeled")</f>
        <v>Remodeled</v>
      </c>
      <c r="CG483" t="str">
        <f>IF(data[[#This Row],[YrSold]]&gt;=2008,"Post 2008","Pre 2008")</f>
        <v>Pre 2008</v>
      </c>
      <c r="CH483">
        <f>data[[#This Row],[YrSold]]</f>
        <v>2006</v>
      </c>
      <c r="CI483" s="1"/>
    </row>
    <row r="484" spans="1:87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84">
        <v>2009</v>
      </c>
      <c r="CB484" t="s">
        <v>110</v>
      </c>
      <c r="CC484" t="s">
        <v>111</v>
      </c>
      <c r="CD484">
        <v>155000</v>
      </c>
      <c r="CE484" t="str">
        <f>IF(data[[#This Row],[YearBuilt]]&gt;=1946,"New","Old")</f>
        <v>Old</v>
      </c>
      <c r="CF484" s="7" t="str">
        <f>IF(data[[#This Row],[YearRemodAdd]]=data[[#This Row],[YearBuilt]], "-","Remodeled")</f>
        <v>Remodeled</v>
      </c>
      <c r="CG484" t="str">
        <f>IF(data[[#This Row],[YrSold]]&gt;=2008,"Post 2008","Pre 2008")</f>
        <v>Post 2008</v>
      </c>
      <c r="CH484">
        <f>data[[#This Row],[YrSold]]</f>
        <v>2009</v>
      </c>
      <c r="CI484" s="1"/>
    </row>
    <row r="485" spans="1:87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85">
        <v>2006</v>
      </c>
      <c r="CB485" t="s">
        <v>110</v>
      </c>
      <c r="CC485" t="s">
        <v>111</v>
      </c>
      <c r="CD485">
        <v>164000</v>
      </c>
      <c r="CE485" t="str">
        <f>IF(data[[#This Row],[YearBuilt]]&gt;=1946,"New","Old")</f>
        <v>New</v>
      </c>
      <c r="CF485" s="7" t="str">
        <f>IF(data[[#This Row],[YearRemodAdd]]=data[[#This Row],[YearBuilt]], "-","Remodeled")</f>
        <v>-</v>
      </c>
      <c r="CG485" t="str">
        <f>IF(data[[#This Row],[YrSold]]&gt;=2008,"Post 2008","Pre 2008")</f>
        <v>Pre 2008</v>
      </c>
      <c r="CH485">
        <f>data[[#This Row],[YrSold]]</f>
        <v>2006</v>
      </c>
      <c r="CI485" s="1"/>
    </row>
    <row r="486" spans="1:87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86">
        <v>2007</v>
      </c>
      <c r="CB486" t="s">
        <v>110</v>
      </c>
      <c r="CC486" t="s">
        <v>111</v>
      </c>
      <c r="CD486">
        <v>132500</v>
      </c>
      <c r="CE486" t="str">
        <f>IF(data[[#This Row],[YearBuilt]]&gt;=1946,"New","Old")</f>
        <v>New</v>
      </c>
      <c r="CF486" s="7" t="str">
        <f>IF(data[[#This Row],[YearRemodAdd]]=data[[#This Row],[YearBuilt]], "-","Remodeled")</f>
        <v>Remodeled</v>
      </c>
      <c r="CG486" t="str">
        <f>IF(data[[#This Row],[YrSold]]&gt;=2008,"Post 2008","Pre 2008")</f>
        <v>Pre 2008</v>
      </c>
      <c r="CH486">
        <f>data[[#This Row],[YrSold]]</f>
        <v>2007</v>
      </c>
      <c r="CI486" s="1"/>
    </row>
    <row r="487" spans="1:87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87">
        <v>2009</v>
      </c>
      <c r="CB487" t="s">
        <v>110</v>
      </c>
      <c r="CC487" t="s">
        <v>111</v>
      </c>
      <c r="CD487">
        <v>147000</v>
      </c>
      <c r="CE487" t="str">
        <f>IF(data[[#This Row],[YearBuilt]]&gt;=1946,"New","Old")</f>
        <v>New</v>
      </c>
      <c r="CF487" s="7" t="str">
        <f>IF(data[[#This Row],[YearRemodAdd]]=data[[#This Row],[YearBuilt]], "-","Remodeled")</f>
        <v>Remodeled</v>
      </c>
      <c r="CG487" t="str">
        <f>IF(data[[#This Row],[YrSold]]&gt;=2008,"Post 2008","Pre 2008")</f>
        <v>Post 2008</v>
      </c>
      <c r="CH487">
        <f>data[[#This Row],[YrSold]]</f>
        <v>2009</v>
      </c>
      <c r="CI487" s="1"/>
    </row>
    <row r="488" spans="1:87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88">
        <v>2007</v>
      </c>
      <c r="CB488" t="s">
        <v>110</v>
      </c>
      <c r="CC488" t="s">
        <v>111</v>
      </c>
      <c r="CD488">
        <v>156000</v>
      </c>
      <c r="CE488" t="str">
        <f>IF(data[[#This Row],[YearBuilt]]&gt;=1946,"New","Old")</f>
        <v>New</v>
      </c>
      <c r="CF488" s="7" t="str">
        <f>IF(data[[#This Row],[YearRemodAdd]]=data[[#This Row],[YearBuilt]], "-","Remodeled")</f>
        <v>-</v>
      </c>
      <c r="CG488" t="str">
        <f>IF(data[[#This Row],[YrSold]]&gt;=2008,"Post 2008","Pre 2008")</f>
        <v>Pre 2008</v>
      </c>
      <c r="CH488">
        <f>data[[#This Row],[YrSold]]</f>
        <v>2007</v>
      </c>
      <c r="CI488" s="1"/>
    </row>
    <row r="489" spans="1:87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489">
        <v>2007</v>
      </c>
      <c r="CB489" t="s">
        <v>110</v>
      </c>
      <c r="CC489" t="s">
        <v>111</v>
      </c>
      <c r="CD489">
        <v>175000</v>
      </c>
      <c r="CE489" t="str">
        <f>IF(data[[#This Row],[YearBuilt]]&gt;=1946,"New","Old")</f>
        <v>New</v>
      </c>
      <c r="CF489" s="7" t="str">
        <f>IF(data[[#This Row],[YearRemodAdd]]=data[[#This Row],[YearBuilt]], "-","Remodeled")</f>
        <v>-</v>
      </c>
      <c r="CG489" t="str">
        <f>IF(data[[#This Row],[YrSold]]&gt;=2008,"Post 2008","Pre 2008")</f>
        <v>Pre 2008</v>
      </c>
      <c r="CH489">
        <f>data[[#This Row],[YrSold]]</f>
        <v>2007</v>
      </c>
      <c r="CI489" s="1"/>
    </row>
    <row r="490" spans="1:87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0">
        <v>2006</v>
      </c>
      <c r="CB490" t="s">
        <v>208</v>
      </c>
      <c r="CC490" t="s">
        <v>111</v>
      </c>
      <c r="CD490">
        <v>160000</v>
      </c>
      <c r="CE490" t="str">
        <f>IF(data[[#This Row],[YearBuilt]]&gt;=1946,"New","Old")</f>
        <v>Old</v>
      </c>
      <c r="CF490" s="7" t="str">
        <f>IF(data[[#This Row],[YearRemodAdd]]=data[[#This Row],[YearBuilt]], "-","Remodeled")</f>
        <v>Remodeled</v>
      </c>
      <c r="CG490" t="str">
        <f>IF(data[[#This Row],[YrSold]]&gt;=2008,"Post 2008","Pre 2008")</f>
        <v>Pre 2008</v>
      </c>
      <c r="CH490">
        <f>data[[#This Row],[YrSold]]</f>
        <v>2006</v>
      </c>
      <c r="CI490" s="1"/>
    </row>
    <row r="491" spans="1:87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1">
        <v>2009</v>
      </c>
      <c r="CB491" t="s">
        <v>110</v>
      </c>
      <c r="CC491" t="s">
        <v>111</v>
      </c>
      <c r="CD491">
        <v>86000</v>
      </c>
      <c r="CE491" t="str">
        <f>IF(data[[#This Row],[YearBuilt]]&gt;=1946,"New","Old")</f>
        <v>New</v>
      </c>
      <c r="CF491" s="7" t="str">
        <f>IF(data[[#This Row],[YearRemodAdd]]=data[[#This Row],[YearBuilt]], "-","Remodeled")</f>
        <v>Remodeled</v>
      </c>
      <c r="CG491" t="str">
        <f>IF(data[[#This Row],[YrSold]]&gt;=2008,"Post 2008","Pre 2008")</f>
        <v>Post 2008</v>
      </c>
      <c r="CH491">
        <f>data[[#This Row],[YrSold]]</f>
        <v>2009</v>
      </c>
      <c r="CI491" s="1"/>
    </row>
    <row r="492" spans="1:87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2">
        <v>2008</v>
      </c>
      <c r="CB492" t="s">
        <v>110</v>
      </c>
      <c r="CC492" t="s">
        <v>111</v>
      </c>
      <c r="CD492">
        <v>115000</v>
      </c>
      <c r="CE492" t="str">
        <f>IF(data[[#This Row],[YearBuilt]]&gt;=1946,"New","Old")</f>
        <v>New</v>
      </c>
      <c r="CF492" s="7" t="str">
        <f>IF(data[[#This Row],[YearRemodAdd]]=data[[#This Row],[YearBuilt]], "-","Remodeled")</f>
        <v>-</v>
      </c>
      <c r="CG492" t="str">
        <f>IF(data[[#This Row],[YrSold]]&gt;=2008,"Post 2008","Pre 2008")</f>
        <v>Post 2008</v>
      </c>
      <c r="CH492">
        <f>data[[#This Row],[YrSold]]</f>
        <v>2008</v>
      </c>
      <c r="CI492" s="1"/>
    </row>
    <row r="493" spans="1:87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493">
        <v>2006</v>
      </c>
      <c r="CB493" t="s">
        <v>110</v>
      </c>
      <c r="CC493" t="s">
        <v>111</v>
      </c>
      <c r="CD493">
        <v>133000</v>
      </c>
      <c r="CE493" t="str">
        <f>IF(data[[#This Row],[YearBuilt]]&gt;=1946,"New","Old")</f>
        <v>Old</v>
      </c>
      <c r="CF493" s="7" t="str">
        <f>IF(data[[#This Row],[YearRemodAdd]]=data[[#This Row],[YearBuilt]], "-","Remodeled")</f>
        <v>Remodeled</v>
      </c>
      <c r="CG493" t="str">
        <f>IF(data[[#This Row],[YrSold]]&gt;=2008,"Post 2008","Pre 2008")</f>
        <v>Pre 2008</v>
      </c>
      <c r="CH493">
        <f>data[[#This Row],[YrSold]]</f>
        <v>2006</v>
      </c>
      <c r="CI493" s="1"/>
    </row>
    <row r="494" spans="1:87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4">
        <v>2006</v>
      </c>
      <c r="CB494" t="s">
        <v>158</v>
      </c>
      <c r="CC494" t="s">
        <v>159</v>
      </c>
      <c r="CD494">
        <v>172785</v>
      </c>
      <c r="CE494" t="str">
        <f>IF(data[[#This Row],[YearBuilt]]&gt;=1946,"New","Old")</f>
        <v>New</v>
      </c>
      <c r="CF494" s="7" t="str">
        <f>IF(data[[#This Row],[YearRemodAdd]]=data[[#This Row],[YearBuilt]], "-","Remodeled")</f>
        <v>-</v>
      </c>
      <c r="CG494" t="str">
        <f>IF(data[[#This Row],[YrSold]]&gt;=2008,"Post 2008","Pre 2008")</f>
        <v>Pre 2008</v>
      </c>
      <c r="CH494">
        <f>data[[#This Row],[YrSold]]</f>
        <v>2006</v>
      </c>
      <c r="CI494" s="1"/>
    </row>
    <row r="495" spans="1:87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5">
        <v>2008</v>
      </c>
      <c r="CB495" t="s">
        <v>110</v>
      </c>
      <c r="CC495" t="s">
        <v>111</v>
      </c>
      <c r="CD495">
        <v>155000</v>
      </c>
      <c r="CE495" t="str">
        <f>IF(data[[#This Row],[YearBuilt]]&gt;=1946,"New","Old")</f>
        <v>New</v>
      </c>
      <c r="CF495" s="7" t="str">
        <f>IF(data[[#This Row],[YearRemodAdd]]=data[[#This Row],[YearBuilt]], "-","Remodeled")</f>
        <v>-</v>
      </c>
      <c r="CG495" t="str">
        <f>IF(data[[#This Row],[YrSold]]&gt;=2008,"Post 2008","Pre 2008")</f>
        <v>Post 2008</v>
      </c>
      <c r="CH495">
        <f>data[[#This Row],[YrSold]]</f>
        <v>2008</v>
      </c>
      <c r="CI495" s="1"/>
    </row>
    <row r="496" spans="1:87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96">
        <v>2009</v>
      </c>
      <c r="CB496" t="s">
        <v>110</v>
      </c>
      <c r="CC496" t="s">
        <v>111</v>
      </c>
      <c r="CD496">
        <v>91300</v>
      </c>
      <c r="CE496" t="str">
        <f>IF(data[[#This Row],[YearBuilt]]&gt;=1946,"New","Old")</f>
        <v>Old</v>
      </c>
      <c r="CF496" s="7" t="str">
        <f>IF(data[[#This Row],[YearRemodAdd]]=data[[#This Row],[YearBuilt]], "-","Remodeled")</f>
        <v>Remodeled</v>
      </c>
      <c r="CG496" t="str">
        <f>IF(data[[#This Row],[YrSold]]&gt;=2008,"Post 2008","Pre 2008")</f>
        <v>Post 2008</v>
      </c>
      <c r="CH496">
        <f>data[[#This Row],[YrSold]]</f>
        <v>2009</v>
      </c>
      <c r="CI496" s="1"/>
    </row>
    <row r="497" spans="1:87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497">
        <v>2009</v>
      </c>
      <c r="CB497" t="s">
        <v>110</v>
      </c>
      <c r="CC497" t="s">
        <v>128</v>
      </c>
      <c r="CD497">
        <v>34900</v>
      </c>
      <c r="CE497" t="str">
        <f>IF(data[[#This Row],[YearBuilt]]&gt;=1946,"New","Old")</f>
        <v>Old</v>
      </c>
      <c r="CF497" s="7" t="str">
        <f>IF(data[[#This Row],[YearRemodAdd]]=data[[#This Row],[YearBuilt]], "-","Remodeled")</f>
        <v>Remodeled</v>
      </c>
      <c r="CG497" t="str">
        <f>IF(data[[#This Row],[YrSold]]&gt;=2008,"Post 2008","Pre 2008")</f>
        <v>Post 2008</v>
      </c>
      <c r="CH497">
        <f>data[[#This Row],[YrSold]]</f>
        <v>2009</v>
      </c>
      <c r="CI497" s="1"/>
    </row>
    <row r="498" spans="1:87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8">
        <v>2007</v>
      </c>
      <c r="CB498" t="s">
        <v>110</v>
      </c>
      <c r="CC498" t="s">
        <v>111</v>
      </c>
      <c r="CD498">
        <v>430000</v>
      </c>
      <c r="CE498" t="str">
        <f>IF(data[[#This Row],[YearBuilt]]&gt;=1946,"New","Old")</f>
        <v>New</v>
      </c>
      <c r="CF498" s="7" t="str">
        <f>IF(data[[#This Row],[YearRemodAdd]]=data[[#This Row],[YearBuilt]], "-","Remodeled")</f>
        <v>Remodeled</v>
      </c>
      <c r="CG498" t="str">
        <f>IF(data[[#This Row],[YrSold]]&gt;=2008,"Post 2008","Pre 2008")</f>
        <v>Pre 2008</v>
      </c>
      <c r="CH498">
        <f>data[[#This Row],[YrSold]]</f>
        <v>2007</v>
      </c>
      <c r="CI498" s="1"/>
    </row>
    <row r="499" spans="1:87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499">
        <v>2008</v>
      </c>
      <c r="CB499" t="s">
        <v>110</v>
      </c>
      <c r="CC499" t="s">
        <v>111</v>
      </c>
      <c r="CD499">
        <v>184000</v>
      </c>
      <c r="CE499" t="str">
        <f>IF(data[[#This Row],[YearBuilt]]&gt;=1946,"New","Old")</f>
        <v>Old</v>
      </c>
      <c r="CF499" s="7" t="str">
        <f>IF(data[[#This Row],[YearRemodAdd]]=data[[#This Row],[YearBuilt]], "-","Remodeled")</f>
        <v>Remodeled</v>
      </c>
      <c r="CG499" t="str">
        <f>IF(data[[#This Row],[YrSold]]&gt;=2008,"Post 2008","Pre 2008")</f>
        <v>Post 2008</v>
      </c>
      <c r="CH499">
        <f>data[[#This Row],[YrSold]]</f>
        <v>2008</v>
      </c>
      <c r="CI499" s="1"/>
    </row>
    <row r="500" spans="1:87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0">
        <v>2009</v>
      </c>
      <c r="CB500" t="s">
        <v>110</v>
      </c>
      <c r="CC500" t="s">
        <v>111</v>
      </c>
      <c r="CD500">
        <v>130000</v>
      </c>
      <c r="CE500" t="str">
        <f>IF(data[[#This Row],[YearBuilt]]&gt;=1946,"New","Old")</f>
        <v>New</v>
      </c>
      <c r="CF500" s="7" t="str">
        <f>IF(data[[#This Row],[YearRemodAdd]]=data[[#This Row],[YearBuilt]], "-","Remodeled")</f>
        <v>Remodeled</v>
      </c>
      <c r="CG500" t="str">
        <f>IF(data[[#This Row],[YrSold]]&gt;=2008,"Post 2008","Pre 2008")</f>
        <v>Post 2008</v>
      </c>
      <c r="CH500">
        <f>data[[#This Row],[YrSold]]</f>
        <v>2009</v>
      </c>
      <c r="CI500" s="1"/>
    </row>
    <row r="501" spans="1:87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1">
        <v>2007</v>
      </c>
      <c r="CB501" t="s">
        <v>110</v>
      </c>
      <c r="CC501" t="s">
        <v>111</v>
      </c>
      <c r="CD501">
        <v>120000</v>
      </c>
      <c r="CE501" t="str">
        <f>IF(data[[#This Row],[YearBuilt]]&gt;=1946,"New","Old")</f>
        <v>New</v>
      </c>
      <c r="CF501" s="7" t="str">
        <f>IF(data[[#This Row],[YearRemodAdd]]=data[[#This Row],[YearBuilt]], "-","Remodeled")</f>
        <v>Remodeled</v>
      </c>
      <c r="CG501" t="str">
        <f>IF(data[[#This Row],[YrSold]]&gt;=2008,"Post 2008","Pre 2008")</f>
        <v>Pre 2008</v>
      </c>
      <c r="CH501">
        <f>data[[#This Row],[YrSold]]</f>
        <v>2007</v>
      </c>
      <c r="CI501" s="1"/>
    </row>
    <row r="502" spans="1:87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2">
        <v>2007</v>
      </c>
      <c r="CB502" t="s">
        <v>110</v>
      </c>
      <c r="CC502" t="s">
        <v>111</v>
      </c>
      <c r="CD502">
        <v>113000</v>
      </c>
      <c r="CE502" t="str">
        <f>IF(data[[#This Row],[YearBuilt]]&gt;=1946,"New","Old")</f>
        <v>New</v>
      </c>
      <c r="CF502" s="7" t="str">
        <f>IF(data[[#This Row],[YearRemodAdd]]=data[[#This Row],[YearBuilt]], "-","Remodeled")</f>
        <v>-</v>
      </c>
      <c r="CG502" t="str">
        <f>IF(data[[#This Row],[YrSold]]&gt;=2008,"Post 2008","Pre 2008")</f>
        <v>Pre 2008</v>
      </c>
      <c r="CH502">
        <f>data[[#This Row],[YrSold]]</f>
        <v>2007</v>
      </c>
      <c r="CI502" s="1"/>
    </row>
    <row r="503" spans="1:87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03">
        <v>2008</v>
      </c>
      <c r="CB503" t="s">
        <v>110</v>
      </c>
      <c r="CC503" t="s">
        <v>111</v>
      </c>
      <c r="CD503">
        <v>226700</v>
      </c>
      <c r="CE503" t="str">
        <f>IF(data[[#This Row],[YearBuilt]]&gt;=1946,"New","Old")</f>
        <v>New</v>
      </c>
      <c r="CF503" s="7" t="str">
        <f>IF(data[[#This Row],[YearRemodAdd]]=data[[#This Row],[YearBuilt]], "-","Remodeled")</f>
        <v>-</v>
      </c>
      <c r="CG503" t="str">
        <f>IF(data[[#This Row],[YrSold]]&gt;=2008,"Post 2008","Pre 2008")</f>
        <v>Post 2008</v>
      </c>
      <c r="CH503">
        <f>data[[#This Row],[YrSold]]</f>
        <v>2008</v>
      </c>
      <c r="CI503" s="1"/>
    </row>
    <row r="504" spans="1:87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4">
        <v>2007</v>
      </c>
      <c r="CB504" t="s">
        <v>110</v>
      </c>
      <c r="CC504" t="s">
        <v>111</v>
      </c>
      <c r="CD504">
        <v>140000</v>
      </c>
      <c r="CE504" t="str">
        <f>IF(data[[#This Row],[YearBuilt]]&gt;=1946,"New","Old")</f>
        <v>New</v>
      </c>
      <c r="CF504" s="7" t="str">
        <f>IF(data[[#This Row],[YearRemodAdd]]=data[[#This Row],[YearBuilt]], "-","Remodeled")</f>
        <v>-</v>
      </c>
      <c r="CG504" t="str">
        <f>IF(data[[#This Row],[YrSold]]&gt;=2008,"Post 2008","Pre 2008")</f>
        <v>Pre 2008</v>
      </c>
      <c r="CH504">
        <f>data[[#This Row],[YrSold]]</f>
        <v>2007</v>
      </c>
      <c r="CI504" s="1"/>
    </row>
    <row r="505" spans="1:87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05">
        <v>2010</v>
      </c>
      <c r="CB505" t="s">
        <v>110</v>
      </c>
      <c r="CC505" t="s">
        <v>111</v>
      </c>
      <c r="CD505">
        <v>289000</v>
      </c>
      <c r="CE505" t="str">
        <f>IF(data[[#This Row],[YearBuilt]]&gt;=1946,"New","Old")</f>
        <v>New</v>
      </c>
      <c r="CF505" s="7" t="str">
        <f>IF(data[[#This Row],[YearRemodAdd]]=data[[#This Row],[YearBuilt]], "-","Remodeled")</f>
        <v>Remodeled</v>
      </c>
      <c r="CG505" t="str">
        <f>IF(data[[#This Row],[YrSold]]&gt;=2008,"Post 2008","Pre 2008")</f>
        <v>Post 2008</v>
      </c>
      <c r="CH505">
        <f>data[[#This Row],[YrSold]]</f>
        <v>2010</v>
      </c>
      <c r="CI505" s="1"/>
    </row>
    <row r="506" spans="1:87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06">
        <v>2009</v>
      </c>
      <c r="CB506" t="s">
        <v>110</v>
      </c>
      <c r="CC506" t="s">
        <v>111</v>
      </c>
      <c r="CD506">
        <v>147000</v>
      </c>
      <c r="CE506" t="str">
        <f>IF(data[[#This Row],[YearBuilt]]&gt;=1946,"New","Old")</f>
        <v>New</v>
      </c>
      <c r="CF506" s="7" t="str">
        <f>IF(data[[#This Row],[YearRemodAdd]]=data[[#This Row],[YearBuilt]], "-","Remodeled")</f>
        <v>-</v>
      </c>
      <c r="CG506" t="str">
        <f>IF(data[[#This Row],[YrSold]]&gt;=2008,"Post 2008","Pre 2008")</f>
        <v>Post 2008</v>
      </c>
      <c r="CH506">
        <f>data[[#This Row],[YrSold]]</f>
        <v>2009</v>
      </c>
      <c r="CI506" s="1"/>
    </row>
    <row r="507" spans="1:87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07">
        <v>2009</v>
      </c>
      <c r="CB507" t="s">
        <v>173</v>
      </c>
      <c r="CC507" t="s">
        <v>111</v>
      </c>
      <c r="CD507">
        <v>124500</v>
      </c>
      <c r="CE507" t="str">
        <f>IF(data[[#This Row],[YearBuilt]]&gt;=1946,"New","Old")</f>
        <v>New</v>
      </c>
      <c r="CF507" s="7" t="str">
        <f>IF(data[[#This Row],[YearRemodAdd]]=data[[#This Row],[YearBuilt]], "-","Remodeled")</f>
        <v>-</v>
      </c>
      <c r="CG507" t="str">
        <f>IF(data[[#This Row],[YrSold]]&gt;=2008,"Post 2008","Pre 2008")</f>
        <v>Post 2008</v>
      </c>
      <c r="CH507">
        <f>data[[#This Row],[YrSold]]</f>
        <v>2009</v>
      </c>
      <c r="CI507" s="1"/>
    </row>
    <row r="508" spans="1:87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08">
        <v>2006</v>
      </c>
      <c r="CB508" t="s">
        <v>110</v>
      </c>
      <c r="CC508" t="s">
        <v>111</v>
      </c>
      <c r="CD508">
        <v>215000</v>
      </c>
      <c r="CE508" t="str">
        <f>IF(data[[#This Row],[YearBuilt]]&gt;=1946,"New","Old")</f>
        <v>New</v>
      </c>
      <c r="CF508" s="7" t="str">
        <f>IF(data[[#This Row],[YearRemodAdd]]=data[[#This Row],[YearBuilt]], "-","Remodeled")</f>
        <v>Remodeled</v>
      </c>
      <c r="CG508" t="str">
        <f>IF(data[[#This Row],[YrSold]]&gt;=2008,"Post 2008","Pre 2008")</f>
        <v>Pre 2008</v>
      </c>
      <c r="CH508">
        <f>data[[#This Row],[YrSold]]</f>
        <v>2006</v>
      </c>
      <c r="CI508" s="1"/>
    </row>
    <row r="509" spans="1:87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09">
        <v>2009</v>
      </c>
      <c r="CB509" t="s">
        <v>158</v>
      </c>
      <c r="CC509" t="s">
        <v>159</v>
      </c>
      <c r="CD509">
        <v>208300</v>
      </c>
      <c r="CE509" t="str">
        <f>IF(data[[#This Row],[YearBuilt]]&gt;=1946,"New","Old")</f>
        <v>New</v>
      </c>
      <c r="CF509" s="7" t="str">
        <f>IF(data[[#This Row],[YearRemodAdd]]=data[[#This Row],[YearBuilt]], "-","Remodeled")</f>
        <v>-</v>
      </c>
      <c r="CG509" t="str">
        <f>IF(data[[#This Row],[YrSold]]&gt;=2008,"Post 2008","Pre 2008")</f>
        <v>Post 2008</v>
      </c>
      <c r="CH509">
        <f>data[[#This Row],[YrSold]]</f>
        <v>2009</v>
      </c>
      <c r="CI509" s="1"/>
    </row>
    <row r="510" spans="1:87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10">
        <v>2008</v>
      </c>
      <c r="CB510" t="s">
        <v>110</v>
      </c>
      <c r="CC510" t="s">
        <v>111</v>
      </c>
      <c r="CD510">
        <v>161000</v>
      </c>
      <c r="CE510" t="str">
        <f>IF(data[[#This Row],[YearBuilt]]&gt;=1946,"New","Old")</f>
        <v>Old</v>
      </c>
      <c r="CF510" s="7" t="str">
        <f>IF(data[[#This Row],[YearRemodAdd]]=data[[#This Row],[YearBuilt]], "-","Remodeled")</f>
        <v>Remodeled</v>
      </c>
      <c r="CG510" t="str">
        <f>IF(data[[#This Row],[YrSold]]&gt;=2008,"Post 2008","Pre 2008")</f>
        <v>Post 2008</v>
      </c>
      <c r="CH510">
        <f>data[[#This Row],[YrSold]]</f>
        <v>2008</v>
      </c>
      <c r="CI510" s="1"/>
    </row>
    <row r="511" spans="1:87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11">
        <v>2009</v>
      </c>
      <c r="CB511" t="s">
        <v>110</v>
      </c>
      <c r="CC511" t="s">
        <v>111</v>
      </c>
      <c r="CD511">
        <v>124500</v>
      </c>
      <c r="CE511" t="str">
        <f>IF(data[[#This Row],[YearBuilt]]&gt;=1946,"New","Old")</f>
        <v>New</v>
      </c>
      <c r="CF511" s="7" t="str">
        <f>IF(data[[#This Row],[YearRemodAdd]]=data[[#This Row],[YearBuilt]], "-","Remodeled")</f>
        <v>-</v>
      </c>
      <c r="CG511" t="str">
        <f>IF(data[[#This Row],[YrSold]]&gt;=2008,"Post 2008","Pre 2008")</f>
        <v>Post 2008</v>
      </c>
      <c r="CH511">
        <f>data[[#This Row],[YrSold]]</f>
        <v>2009</v>
      </c>
      <c r="CI511" s="1"/>
    </row>
    <row r="512" spans="1:87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12">
        <v>2009</v>
      </c>
      <c r="CB512" t="s">
        <v>110</v>
      </c>
      <c r="CC512" t="s">
        <v>111</v>
      </c>
      <c r="CD512">
        <v>164900</v>
      </c>
      <c r="CE512" t="str">
        <f>IF(data[[#This Row],[YearBuilt]]&gt;=1946,"New","Old")</f>
        <v>New</v>
      </c>
      <c r="CF512" s="7" t="str">
        <f>IF(data[[#This Row],[YearRemodAdd]]=data[[#This Row],[YearBuilt]], "-","Remodeled")</f>
        <v>Remodeled</v>
      </c>
      <c r="CG512" t="str">
        <f>IF(data[[#This Row],[YrSold]]&gt;=2008,"Post 2008","Pre 2008")</f>
        <v>Post 2008</v>
      </c>
      <c r="CH512">
        <f>data[[#This Row],[YrSold]]</f>
        <v>2009</v>
      </c>
      <c r="CI512" s="1"/>
    </row>
    <row r="513" spans="1:87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13">
        <v>2006</v>
      </c>
      <c r="CB513" t="s">
        <v>158</v>
      </c>
      <c r="CC513" t="s">
        <v>159</v>
      </c>
      <c r="CD513">
        <v>202665</v>
      </c>
      <c r="CE513" t="str">
        <f>IF(data[[#This Row],[YearBuilt]]&gt;=1946,"New","Old")</f>
        <v>New</v>
      </c>
      <c r="CF513" s="7" t="str">
        <f>IF(data[[#This Row],[YearRemodAdd]]=data[[#This Row],[YearBuilt]], "-","Remodeled")</f>
        <v>Remodeled</v>
      </c>
      <c r="CG513" t="str">
        <f>IF(data[[#This Row],[YrSold]]&gt;=2008,"Post 2008","Pre 2008")</f>
        <v>Pre 2008</v>
      </c>
      <c r="CH513">
        <f>data[[#This Row],[YrSold]]</f>
        <v>2006</v>
      </c>
      <c r="CI513" s="1"/>
    </row>
    <row r="514" spans="1:87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14">
        <v>2006</v>
      </c>
      <c r="CB514" t="s">
        <v>110</v>
      </c>
      <c r="CC514" t="s">
        <v>111</v>
      </c>
      <c r="CD514">
        <v>129900</v>
      </c>
      <c r="CE514" t="str">
        <f>IF(data[[#This Row],[YearBuilt]]&gt;=1946,"New","Old")</f>
        <v>New</v>
      </c>
      <c r="CF514" s="7" t="str">
        <f>IF(data[[#This Row],[YearRemodAdd]]=data[[#This Row],[YearBuilt]], "-","Remodeled")</f>
        <v>-</v>
      </c>
      <c r="CG514" t="str">
        <f>IF(data[[#This Row],[YrSold]]&gt;=2008,"Post 2008","Pre 2008")</f>
        <v>Pre 2008</v>
      </c>
      <c r="CH514">
        <f>data[[#This Row],[YrSold]]</f>
        <v>2006</v>
      </c>
      <c r="CI514" s="1"/>
    </row>
    <row r="515" spans="1:87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15">
        <v>2007</v>
      </c>
      <c r="CB515" t="s">
        <v>110</v>
      </c>
      <c r="CC515" t="s">
        <v>111</v>
      </c>
      <c r="CD515">
        <v>134000</v>
      </c>
      <c r="CE515" t="str">
        <f>IF(data[[#This Row],[YearBuilt]]&gt;=1946,"New","Old")</f>
        <v>New</v>
      </c>
      <c r="CF515" s="7" t="str">
        <f>IF(data[[#This Row],[YearRemodAdd]]=data[[#This Row],[YearBuilt]], "-","Remodeled")</f>
        <v>-</v>
      </c>
      <c r="CG515" t="str">
        <f>IF(data[[#This Row],[YrSold]]&gt;=2008,"Post 2008","Pre 2008")</f>
        <v>Pre 2008</v>
      </c>
      <c r="CH515">
        <f>data[[#This Row],[YrSold]]</f>
        <v>2007</v>
      </c>
      <c r="CI515" s="1"/>
    </row>
    <row r="516" spans="1:87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16">
        <v>2007</v>
      </c>
      <c r="CB516" t="s">
        <v>110</v>
      </c>
      <c r="CC516" t="s">
        <v>111</v>
      </c>
      <c r="CD516">
        <v>96500</v>
      </c>
      <c r="CE516" t="str">
        <f>IF(data[[#This Row],[YearBuilt]]&gt;=1946,"New","Old")</f>
        <v>Old</v>
      </c>
      <c r="CF516" s="7" t="str">
        <f>IF(data[[#This Row],[YearRemodAdd]]=data[[#This Row],[YearBuilt]], "-","Remodeled")</f>
        <v>Remodeled</v>
      </c>
      <c r="CG516" t="str">
        <f>IF(data[[#This Row],[YrSold]]&gt;=2008,"Post 2008","Pre 2008")</f>
        <v>Pre 2008</v>
      </c>
      <c r="CH516">
        <f>data[[#This Row],[YrSold]]</f>
        <v>2007</v>
      </c>
      <c r="CI516" s="1"/>
    </row>
    <row r="517" spans="1:87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17">
        <v>2009</v>
      </c>
      <c r="CB517" t="s">
        <v>158</v>
      </c>
      <c r="CC517" t="s">
        <v>159</v>
      </c>
      <c r="CD517">
        <v>402861</v>
      </c>
      <c r="CE517" t="str">
        <f>IF(data[[#This Row],[YearBuilt]]&gt;=1946,"New","Old")</f>
        <v>New</v>
      </c>
      <c r="CF517" s="7" t="str">
        <f>IF(data[[#This Row],[YearRemodAdd]]=data[[#This Row],[YearBuilt]], "-","Remodeled")</f>
        <v>-</v>
      </c>
      <c r="CG517" t="str">
        <f>IF(data[[#This Row],[YrSold]]&gt;=2008,"Post 2008","Pre 2008")</f>
        <v>Post 2008</v>
      </c>
      <c r="CH517">
        <f>data[[#This Row],[YrSold]]</f>
        <v>2009</v>
      </c>
      <c r="CI517" s="1"/>
    </row>
    <row r="518" spans="1:87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18">
        <v>2009</v>
      </c>
      <c r="CB518" t="s">
        <v>173</v>
      </c>
      <c r="CC518" t="s">
        <v>128</v>
      </c>
      <c r="CD518">
        <v>158000</v>
      </c>
      <c r="CE518" t="str">
        <f>IF(data[[#This Row],[YearBuilt]]&gt;=1946,"New","Old")</f>
        <v>New</v>
      </c>
      <c r="CF518" s="7" t="str">
        <f>IF(data[[#This Row],[YearRemodAdd]]=data[[#This Row],[YearBuilt]], "-","Remodeled")</f>
        <v>-</v>
      </c>
      <c r="CG518" t="str">
        <f>IF(data[[#This Row],[YrSold]]&gt;=2008,"Post 2008","Pre 2008")</f>
        <v>Post 2008</v>
      </c>
      <c r="CH518">
        <f>data[[#This Row],[YrSold]]</f>
        <v>2009</v>
      </c>
      <c r="CI518" s="1"/>
    </row>
    <row r="519" spans="1:87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19">
        <v>2009</v>
      </c>
      <c r="CB519" t="s">
        <v>110</v>
      </c>
      <c r="CC519" t="s">
        <v>111</v>
      </c>
      <c r="CD519">
        <v>265000</v>
      </c>
      <c r="CE519" t="str">
        <f>IF(data[[#This Row],[YearBuilt]]&gt;=1946,"New","Old")</f>
        <v>New</v>
      </c>
      <c r="CF519" s="7" t="str">
        <f>IF(data[[#This Row],[YearRemodAdd]]=data[[#This Row],[YearBuilt]], "-","Remodeled")</f>
        <v>Remodeled</v>
      </c>
      <c r="CG519" t="str">
        <f>IF(data[[#This Row],[YrSold]]&gt;=2008,"Post 2008","Pre 2008")</f>
        <v>Post 2008</v>
      </c>
      <c r="CH519">
        <f>data[[#This Row],[YrSold]]</f>
        <v>2009</v>
      </c>
      <c r="CI519" s="1"/>
    </row>
    <row r="520" spans="1:87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20">
        <v>2007</v>
      </c>
      <c r="CB520" t="s">
        <v>110</v>
      </c>
      <c r="CC520" t="s">
        <v>111</v>
      </c>
      <c r="CD520">
        <v>211000</v>
      </c>
      <c r="CE520" t="str">
        <f>IF(data[[#This Row],[YearBuilt]]&gt;=1946,"New","Old")</f>
        <v>New</v>
      </c>
      <c r="CF520" s="7" t="str">
        <f>IF(data[[#This Row],[YearRemodAdd]]=data[[#This Row],[YearBuilt]], "-","Remodeled")</f>
        <v>-</v>
      </c>
      <c r="CG520" t="str">
        <f>IF(data[[#This Row],[YrSold]]&gt;=2008,"Post 2008","Pre 2008")</f>
        <v>Pre 2008</v>
      </c>
      <c r="CH520">
        <f>data[[#This Row],[YrSold]]</f>
        <v>2007</v>
      </c>
      <c r="CI520" s="1"/>
    </row>
    <row r="521" spans="1:87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21">
        <v>2009</v>
      </c>
      <c r="CB521" t="s">
        <v>110</v>
      </c>
      <c r="CC521" t="s">
        <v>111</v>
      </c>
      <c r="CD521">
        <v>234000</v>
      </c>
      <c r="CE521" t="str">
        <f>IF(data[[#This Row],[YearBuilt]]&gt;=1946,"New","Old")</f>
        <v>Old</v>
      </c>
      <c r="CF521" s="7" t="str">
        <f>IF(data[[#This Row],[YearRemodAdd]]=data[[#This Row],[YearBuilt]], "-","Remodeled")</f>
        <v>Remodeled</v>
      </c>
      <c r="CG521" t="str">
        <f>IF(data[[#This Row],[YrSold]]&gt;=2008,"Post 2008","Pre 2008")</f>
        <v>Post 2008</v>
      </c>
      <c r="CH521">
        <f>data[[#This Row],[YrSold]]</f>
        <v>2009</v>
      </c>
      <c r="CI521" s="1"/>
    </row>
    <row r="522" spans="1:87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22">
        <v>2008</v>
      </c>
      <c r="CB522" t="s">
        <v>110</v>
      </c>
      <c r="CC522" t="s">
        <v>111</v>
      </c>
      <c r="CD522">
        <v>106250</v>
      </c>
      <c r="CE522" t="str">
        <f>IF(data[[#This Row],[YearBuilt]]&gt;=1946,"New","Old")</f>
        <v>Old</v>
      </c>
      <c r="CF522" s="7" t="str">
        <f>IF(data[[#This Row],[YearRemodAdd]]=data[[#This Row],[YearBuilt]], "-","Remodeled")</f>
        <v>Remodeled</v>
      </c>
      <c r="CG522" t="str">
        <f>IF(data[[#This Row],[YrSold]]&gt;=2008,"Post 2008","Pre 2008")</f>
        <v>Post 2008</v>
      </c>
      <c r="CH522">
        <f>data[[#This Row],[YrSold]]</f>
        <v>2008</v>
      </c>
      <c r="CI522" s="1"/>
    </row>
    <row r="523" spans="1:87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23">
        <v>2007</v>
      </c>
      <c r="CB523" t="s">
        <v>110</v>
      </c>
      <c r="CC523" t="s">
        <v>111</v>
      </c>
      <c r="CD523">
        <v>150000</v>
      </c>
      <c r="CE523" t="str">
        <f>IF(data[[#This Row],[YearBuilt]]&gt;=1946,"New","Old")</f>
        <v>New</v>
      </c>
      <c r="CF523" s="7" t="str">
        <f>IF(data[[#This Row],[YearRemodAdd]]=data[[#This Row],[YearBuilt]], "-","Remodeled")</f>
        <v>-</v>
      </c>
      <c r="CG523" t="str">
        <f>IF(data[[#This Row],[YrSold]]&gt;=2008,"Post 2008","Pre 2008")</f>
        <v>Pre 2008</v>
      </c>
      <c r="CH523">
        <f>data[[#This Row],[YrSold]]</f>
        <v>2007</v>
      </c>
      <c r="CI523" s="1"/>
    </row>
    <row r="524" spans="1:87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24">
        <v>2006</v>
      </c>
      <c r="CB524" t="s">
        <v>110</v>
      </c>
      <c r="CC524" t="s">
        <v>111</v>
      </c>
      <c r="CD524">
        <v>159000</v>
      </c>
      <c r="CE524" t="str">
        <f>IF(data[[#This Row],[YearBuilt]]&gt;=1946,"New","Old")</f>
        <v>New</v>
      </c>
      <c r="CF524" s="7" t="str">
        <f>IF(data[[#This Row],[YearRemodAdd]]=data[[#This Row],[YearBuilt]], "-","Remodeled")</f>
        <v>Remodeled</v>
      </c>
      <c r="CG524" t="str">
        <f>IF(data[[#This Row],[YrSold]]&gt;=2008,"Post 2008","Pre 2008")</f>
        <v>Pre 2008</v>
      </c>
      <c r="CH524">
        <f>data[[#This Row],[YrSold]]</f>
        <v>2006</v>
      </c>
      <c r="CI524" s="1"/>
    </row>
    <row r="525" spans="1:87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25">
        <v>2007</v>
      </c>
      <c r="CB525" t="s">
        <v>158</v>
      </c>
      <c r="CC525" t="s">
        <v>159</v>
      </c>
      <c r="CD525">
        <v>184750</v>
      </c>
      <c r="CE525" t="str">
        <f>IF(data[[#This Row],[YearBuilt]]&gt;=1946,"New","Old")</f>
        <v>New</v>
      </c>
      <c r="CF525" s="7" t="str">
        <f>IF(data[[#This Row],[YearRemodAdd]]=data[[#This Row],[YearBuilt]], "-","Remodeled")</f>
        <v>Remodeled</v>
      </c>
      <c r="CG525" t="str">
        <f>IF(data[[#This Row],[YrSold]]&gt;=2008,"Post 2008","Pre 2008")</f>
        <v>Pre 2008</v>
      </c>
      <c r="CH525">
        <f>data[[#This Row],[YrSold]]</f>
        <v>2007</v>
      </c>
      <c r="CI525" s="1"/>
    </row>
    <row r="526" spans="1:87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26">
        <v>2007</v>
      </c>
      <c r="CB526" t="s">
        <v>110</v>
      </c>
      <c r="CC526" t="s">
        <v>111</v>
      </c>
      <c r="CD526">
        <v>315750</v>
      </c>
      <c r="CE526" t="str">
        <f>IF(data[[#This Row],[YearBuilt]]&gt;=1946,"New","Old")</f>
        <v>New</v>
      </c>
      <c r="CF526" s="7" t="str">
        <f>IF(data[[#This Row],[YearRemodAdd]]=data[[#This Row],[YearBuilt]], "-","Remodeled")</f>
        <v>Remodeled</v>
      </c>
      <c r="CG526" t="str">
        <f>IF(data[[#This Row],[YrSold]]&gt;=2008,"Post 2008","Pre 2008")</f>
        <v>Pre 2008</v>
      </c>
      <c r="CH526">
        <f>data[[#This Row],[YrSold]]</f>
        <v>2007</v>
      </c>
      <c r="CI526" s="1"/>
    </row>
    <row r="527" spans="1:87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27">
        <v>2006</v>
      </c>
      <c r="CB527" t="s">
        <v>110</v>
      </c>
      <c r="CC527" t="s">
        <v>111</v>
      </c>
      <c r="CD527">
        <v>176000</v>
      </c>
      <c r="CE527" t="str">
        <f>IF(data[[#This Row],[YearBuilt]]&gt;=1946,"New","Old")</f>
        <v>New</v>
      </c>
      <c r="CF527" s="7" t="str">
        <f>IF(data[[#This Row],[YearRemodAdd]]=data[[#This Row],[YearBuilt]], "-","Remodeled")</f>
        <v>-</v>
      </c>
      <c r="CG527" t="str">
        <f>IF(data[[#This Row],[YrSold]]&gt;=2008,"Post 2008","Pre 2008")</f>
        <v>Pre 2008</v>
      </c>
      <c r="CH527">
        <f>data[[#This Row],[YrSold]]</f>
        <v>2006</v>
      </c>
      <c r="CI527" s="1"/>
    </row>
    <row r="528" spans="1:87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28">
        <v>2007</v>
      </c>
      <c r="CB528" t="s">
        <v>110</v>
      </c>
      <c r="CC528" t="s">
        <v>111</v>
      </c>
      <c r="CD528">
        <v>132000</v>
      </c>
      <c r="CE528" t="str">
        <f>IF(data[[#This Row],[YearBuilt]]&gt;=1946,"New","Old")</f>
        <v>New</v>
      </c>
      <c r="CF528" s="7" t="str">
        <f>IF(data[[#This Row],[YearRemodAdd]]=data[[#This Row],[YearBuilt]], "-","Remodeled")</f>
        <v>Remodeled</v>
      </c>
      <c r="CG528" t="str">
        <f>IF(data[[#This Row],[YrSold]]&gt;=2008,"Post 2008","Pre 2008")</f>
        <v>Pre 2008</v>
      </c>
      <c r="CH528">
        <f>data[[#This Row],[YrSold]]</f>
        <v>2007</v>
      </c>
      <c r="CI528" s="1"/>
    </row>
    <row r="529" spans="1:87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29">
        <v>2008</v>
      </c>
      <c r="CB529" t="s">
        <v>158</v>
      </c>
      <c r="CC529" t="s">
        <v>159</v>
      </c>
      <c r="CD529">
        <v>446261</v>
      </c>
      <c r="CE529" t="str">
        <f>IF(data[[#This Row],[YearBuilt]]&gt;=1946,"New","Old")</f>
        <v>New</v>
      </c>
      <c r="CF529" s="7" t="str">
        <f>IF(data[[#This Row],[YearRemodAdd]]=data[[#This Row],[YearBuilt]], "-","Remodeled")</f>
        <v>-</v>
      </c>
      <c r="CG529" t="str">
        <f>IF(data[[#This Row],[YrSold]]&gt;=2008,"Post 2008","Pre 2008")</f>
        <v>Post 2008</v>
      </c>
      <c r="CH529">
        <f>data[[#This Row],[YrSold]]</f>
        <v>2008</v>
      </c>
      <c r="CI529" s="1"/>
    </row>
    <row r="530" spans="1:87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30">
        <v>2007</v>
      </c>
      <c r="CB530" t="s">
        <v>110</v>
      </c>
      <c r="CC530" t="s">
        <v>111</v>
      </c>
      <c r="CD530">
        <v>86000</v>
      </c>
      <c r="CE530" t="str">
        <f>IF(data[[#This Row],[YearBuilt]]&gt;=1946,"New","Old")</f>
        <v>Old</v>
      </c>
      <c r="CF530" s="7" t="str">
        <f>IF(data[[#This Row],[YearRemodAdd]]=data[[#This Row],[YearBuilt]], "-","Remodeled")</f>
        <v>Remodeled</v>
      </c>
      <c r="CG530" t="str">
        <f>IF(data[[#This Row],[YrSold]]&gt;=2008,"Post 2008","Pre 2008")</f>
        <v>Pre 2008</v>
      </c>
      <c r="CH530">
        <f>data[[#This Row],[YrSold]]</f>
        <v>2007</v>
      </c>
      <c r="CI530" s="1"/>
    </row>
    <row r="531" spans="1:87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31">
        <v>2007</v>
      </c>
      <c r="CB531" t="s">
        <v>110</v>
      </c>
      <c r="CC531" t="s">
        <v>210</v>
      </c>
      <c r="CD531">
        <v>200624</v>
      </c>
      <c r="CE531" t="str">
        <f>IF(data[[#This Row],[YearBuilt]]&gt;=1946,"New","Old")</f>
        <v>New</v>
      </c>
      <c r="CF531" s="7" t="str">
        <f>IF(data[[#This Row],[YearRemodAdd]]=data[[#This Row],[YearBuilt]], "-","Remodeled")</f>
        <v>Remodeled</v>
      </c>
      <c r="CG531" t="str">
        <f>IF(data[[#This Row],[YrSold]]&gt;=2008,"Post 2008","Pre 2008")</f>
        <v>Pre 2008</v>
      </c>
      <c r="CH531">
        <f>data[[#This Row],[YrSold]]</f>
        <v>2007</v>
      </c>
      <c r="CI531" s="1"/>
    </row>
    <row r="532" spans="1:87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32">
        <v>2008</v>
      </c>
      <c r="CB532" t="s">
        <v>110</v>
      </c>
      <c r="CC532" t="s">
        <v>128</v>
      </c>
      <c r="CD532">
        <v>175000</v>
      </c>
      <c r="CE532" t="str">
        <f>IF(data[[#This Row],[YearBuilt]]&gt;=1946,"New","Old")</f>
        <v>New</v>
      </c>
      <c r="CF532" s="7" t="str">
        <f>IF(data[[#This Row],[YearRemodAdd]]=data[[#This Row],[YearBuilt]], "-","Remodeled")</f>
        <v>Remodeled</v>
      </c>
      <c r="CG532" t="str">
        <f>IF(data[[#This Row],[YrSold]]&gt;=2008,"Post 2008","Pre 2008")</f>
        <v>Post 2008</v>
      </c>
      <c r="CH532">
        <f>data[[#This Row],[YrSold]]</f>
        <v>2008</v>
      </c>
      <c r="CI532" s="1"/>
    </row>
    <row r="533" spans="1:87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33">
        <v>2008</v>
      </c>
      <c r="CB533" t="s">
        <v>110</v>
      </c>
      <c r="CC533" t="s">
        <v>111</v>
      </c>
      <c r="CD533">
        <v>128000</v>
      </c>
      <c r="CE533" t="str">
        <f>IF(data[[#This Row],[YearBuilt]]&gt;=1946,"New","Old")</f>
        <v>Old</v>
      </c>
      <c r="CF533" s="7" t="str">
        <f>IF(data[[#This Row],[YearRemodAdd]]=data[[#This Row],[YearBuilt]], "-","Remodeled")</f>
        <v>Remodeled</v>
      </c>
      <c r="CG533" t="str">
        <f>IF(data[[#This Row],[YrSold]]&gt;=2008,"Post 2008","Pre 2008")</f>
        <v>Post 2008</v>
      </c>
      <c r="CH533">
        <f>data[[#This Row],[YrSold]]</f>
        <v>2008</v>
      </c>
      <c r="CI533" s="1"/>
    </row>
    <row r="534" spans="1:87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34">
        <v>2010</v>
      </c>
      <c r="CB534" t="s">
        <v>110</v>
      </c>
      <c r="CC534" t="s">
        <v>111</v>
      </c>
      <c r="CD534">
        <v>107500</v>
      </c>
      <c r="CE534" t="str">
        <f>IF(data[[#This Row],[YearBuilt]]&gt;=1946,"New","Old")</f>
        <v>New</v>
      </c>
      <c r="CF534" s="7" t="str">
        <f>IF(data[[#This Row],[YearRemodAdd]]=data[[#This Row],[YearBuilt]], "-","Remodeled")</f>
        <v>Remodeled</v>
      </c>
      <c r="CG534" t="str">
        <f>IF(data[[#This Row],[YrSold]]&gt;=2008,"Post 2008","Pre 2008")</f>
        <v>Post 2008</v>
      </c>
      <c r="CH534">
        <f>data[[#This Row],[YrSold]]</f>
        <v>2010</v>
      </c>
      <c r="CI534" s="1"/>
    </row>
    <row r="535" spans="1:87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35">
        <v>2007</v>
      </c>
      <c r="CB535" t="s">
        <v>110</v>
      </c>
      <c r="CC535" t="s">
        <v>111</v>
      </c>
      <c r="CD535">
        <v>39300</v>
      </c>
      <c r="CE535" t="str">
        <f>IF(data[[#This Row],[YearBuilt]]&gt;=1946,"New","Old")</f>
        <v>New</v>
      </c>
      <c r="CF535" s="7" t="str">
        <f>IF(data[[#This Row],[YearRemodAdd]]=data[[#This Row],[YearBuilt]], "-","Remodeled")</f>
        <v>Remodeled</v>
      </c>
      <c r="CG535" t="str">
        <f>IF(data[[#This Row],[YrSold]]&gt;=2008,"Post 2008","Pre 2008")</f>
        <v>Pre 2008</v>
      </c>
      <c r="CH535">
        <f>data[[#This Row],[YrSold]]</f>
        <v>2007</v>
      </c>
      <c r="CI535" s="1"/>
    </row>
    <row r="536" spans="1:87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36">
        <v>2006</v>
      </c>
      <c r="CB536" t="s">
        <v>110</v>
      </c>
      <c r="CC536" t="s">
        <v>111</v>
      </c>
      <c r="CD536">
        <v>178000</v>
      </c>
      <c r="CE536" t="str">
        <f>IF(data[[#This Row],[YearBuilt]]&gt;=1946,"New","Old")</f>
        <v>New</v>
      </c>
      <c r="CF536" s="7" t="str">
        <f>IF(data[[#This Row],[YearRemodAdd]]=data[[#This Row],[YearBuilt]], "-","Remodeled")</f>
        <v>-</v>
      </c>
      <c r="CG536" t="str">
        <f>IF(data[[#This Row],[YrSold]]&gt;=2008,"Post 2008","Pre 2008")</f>
        <v>Pre 2008</v>
      </c>
      <c r="CH536">
        <f>data[[#This Row],[YrSold]]</f>
        <v>2006</v>
      </c>
      <c r="CI536" s="1"/>
    </row>
    <row r="537" spans="1:87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37">
        <v>2008</v>
      </c>
      <c r="CB537" t="s">
        <v>110</v>
      </c>
      <c r="CC537" t="s">
        <v>111</v>
      </c>
      <c r="CD537">
        <v>107500</v>
      </c>
      <c r="CE537" t="str">
        <f>IF(data[[#This Row],[YearBuilt]]&gt;=1946,"New","Old")</f>
        <v>Old</v>
      </c>
      <c r="CF537" s="7" t="str">
        <f>IF(data[[#This Row],[YearRemodAdd]]=data[[#This Row],[YearBuilt]], "-","Remodeled")</f>
        <v>Remodeled</v>
      </c>
      <c r="CG537" t="str">
        <f>IF(data[[#This Row],[YrSold]]&gt;=2008,"Post 2008","Pre 2008")</f>
        <v>Post 2008</v>
      </c>
      <c r="CH537">
        <f>data[[#This Row],[YrSold]]</f>
        <v>2008</v>
      </c>
      <c r="CI537" s="1"/>
    </row>
    <row r="538" spans="1:87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38">
        <v>2008</v>
      </c>
      <c r="CB538" t="s">
        <v>110</v>
      </c>
      <c r="CC538" t="s">
        <v>111</v>
      </c>
      <c r="CD538">
        <v>188000</v>
      </c>
      <c r="CE538" t="str">
        <f>IF(data[[#This Row],[YearBuilt]]&gt;=1946,"New","Old")</f>
        <v>New</v>
      </c>
      <c r="CF538" s="7" t="str">
        <f>IF(data[[#This Row],[YearRemodAdd]]=data[[#This Row],[YearBuilt]], "-","Remodeled")</f>
        <v>Remodeled</v>
      </c>
      <c r="CG538" t="str">
        <f>IF(data[[#This Row],[YrSold]]&gt;=2008,"Post 2008","Pre 2008")</f>
        <v>Post 2008</v>
      </c>
      <c r="CH538">
        <f>data[[#This Row],[YrSold]]</f>
        <v>2008</v>
      </c>
      <c r="CI538" s="1"/>
    </row>
    <row r="539" spans="1:87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39">
        <v>2008</v>
      </c>
      <c r="CB539" t="s">
        <v>173</v>
      </c>
      <c r="CC539" t="s">
        <v>111</v>
      </c>
      <c r="CD539">
        <v>111250</v>
      </c>
      <c r="CE539" t="str">
        <f>IF(data[[#This Row],[YearBuilt]]&gt;=1946,"New","Old")</f>
        <v>New</v>
      </c>
      <c r="CF539" s="7" t="str">
        <f>IF(data[[#This Row],[YearRemodAdd]]=data[[#This Row],[YearBuilt]], "-","Remodeled")</f>
        <v>-</v>
      </c>
      <c r="CG539" t="str">
        <f>IF(data[[#This Row],[YrSold]]&gt;=2008,"Post 2008","Pre 2008")</f>
        <v>Post 2008</v>
      </c>
      <c r="CH539">
        <f>data[[#This Row],[YrSold]]</f>
        <v>2008</v>
      </c>
      <c r="CI539" s="1"/>
    </row>
    <row r="540" spans="1:87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40">
        <v>2006</v>
      </c>
      <c r="CB540" t="s">
        <v>110</v>
      </c>
      <c r="CC540" t="s">
        <v>111</v>
      </c>
      <c r="CD540">
        <v>158000</v>
      </c>
      <c r="CE540" t="str">
        <f>IF(data[[#This Row],[YearBuilt]]&gt;=1946,"New","Old")</f>
        <v>New</v>
      </c>
      <c r="CF540" s="7" t="str">
        <f>IF(data[[#This Row],[YearRemodAdd]]=data[[#This Row],[YearBuilt]], "-","Remodeled")</f>
        <v>-</v>
      </c>
      <c r="CG540" t="str">
        <f>IF(data[[#This Row],[YrSold]]&gt;=2008,"Post 2008","Pre 2008")</f>
        <v>Pre 2008</v>
      </c>
      <c r="CH540">
        <f>data[[#This Row],[YrSold]]</f>
        <v>2006</v>
      </c>
      <c r="CI540" s="1"/>
    </row>
    <row r="541" spans="1:87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1">
        <v>2010</v>
      </c>
      <c r="CB541" t="s">
        <v>110</v>
      </c>
      <c r="CC541" t="s">
        <v>111</v>
      </c>
      <c r="CD541">
        <v>272000</v>
      </c>
      <c r="CE541" t="str">
        <f>IF(data[[#This Row],[YearBuilt]]&gt;=1946,"New","Old")</f>
        <v>New</v>
      </c>
      <c r="CF541" s="7" t="str">
        <f>IF(data[[#This Row],[YearRemodAdd]]=data[[#This Row],[YearBuilt]], "-","Remodeled")</f>
        <v>Remodeled</v>
      </c>
      <c r="CG541" t="str">
        <f>IF(data[[#This Row],[YrSold]]&gt;=2008,"Post 2008","Pre 2008")</f>
        <v>Post 2008</v>
      </c>
      <c r="CH541">
        <f>data[[#This Row],[YrSold]]</f>
        <v>2010</v>
      </c>
      <c r="CI541" s="1"/>
    </row>
    <row r="542" spans="1:87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42">
        <v>2009</v>
      </c>
      <c r="CB542" t="s">
        <v>110</v>
      </c>
      <c r="CC542" t="s">
        <v>111</v>
      </c>
      <c r="CD542">
        <v>315000</v>
      </c>
      <c r="CE542" t="str">
        <f>IF(data[[#This Row],[YearBuilt]]&gt;=1946,"New","Old")</f>
        <v>New</v>
      </c>
      <c r="CF542" s="7" t="str">
        <f>IF(data[[#This Row],[YearRemodAdd]]=data[[#This Row],[YearBuilt]], "-","Remodeled")</f>
        <v>-</v>
      </c>
      <c r="CG542" t="str">
        <f>IF(data[[#This Row],[YrSold]]&gt;=2008,"Post 2008","Pre 2008")</f>
        <v>Post 2008</v>
      </c>
      <c r="CH542">
        <f>data[[#This Row],[YrSold]]</f>
        <v>2009</v>
      </c>
      <c r="CI542" s="1"/>
    </row>
    <row r="543" spans="1:87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3">
        <v>2007</v>
      </c>
      <c r="CB543" t="s">
        <v>110</v>
      </c>
      <c r="CC543" t="s">
        <v>111</v>
      </c>
      <c r="CD543">
        <v>248000</v>
      </c>
      <c r="CE543" t="str">
        <f>IF(data[[#This Row],[YearBuilt]]&gt;=1946,"New","Old")</f>
        <v>New</v>
      </c>
      <c r="CF543" s="7" t="str">
        <f>IF(data[[#This Row],[YearRemodAdd]]=data[[#This Row],[YearBuilt]], "-","Remodeled")</f>
        <v>-</v>
      </c>
      <c r="CG543" t="str">
        <f>IF(data[[#This Row],[YrSold]]&gt;=2008,"Post 2008","Pre 2008")</f>
        <v>Pre 2008</v>
      </c>
      <c r="CH543">
        <f>data[[#This Row],[YrSold]]</f>
        <v>2007</v>
      </c>
      <c r="CI543" s="1"/>
    </row>
    <row r="544" spans="1:87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4">
        <v>2009</v>
      </c>
      <c r="CB544" t="s">
        <v>110</v>
      </c>
      <c r="CC544" t="s">
        <v>111</v>
      </c>
      <c r="CD544">
        <v>213250</v>
      </c>
      <c r="CE544" t="str">
        <f>IF(data[[#This Row],[YearBuilt]]&gt;=1946,"New","Old")</f>
        <v>New</v>
      </c>
      <c r="CF544" s="7" t="str">
        <f>IF(data[[#This Row],[YearRemodAdd]]=data[[#This Row],[YearBuilt]], "-","Remodeled")</f>
        <v>Remodeled</v>
      </c>
      <c r="CG544" t="str">
        <f>IF(data[[#This Row],[YrSold]]&gt;=2008,"Post 2008","Pre 2008")</f>
        <v>Post 2008</v>
      </c>
      <c r="CH544">
        <f>data[[#This Row],[YrSold]]</f>
        <v>2009</v>
      </c>
      <c r="CI544" s="1"/>
    </row>
    <row r="545" spans="1:87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5">
        <v>2007</v>
      </c>
      <c r="CB545" t="s">
        <v>110</v>
      </c>
      <c r="CC545" t="s">
        <v>111</v>
      </c>
      <c r="CD545">
        <v>133000</v>
      </c>
      <c r="CE545" t="str">
        <f>IF(data[[#This Row],[YearBuilt]]&gt;=1946,"New","Old")</f>
        <v>New</v>
      </c>
      <c r="CF545" s="7" t="str">
        <f>IF(data[[#This Row],[YearRemodAdd]]=data[[#This Row],[YearBuilt]], "-","Remodeled")</f>
        <v>-</v>
      </c>
      <c r="CG545" t="str">
        <f>IF(data[[#This Row],[YrSold]]&gt;=2008,"Post 2008","Pre 2008")</f>
        <v>Pre 2008</v>
      </c>
      <c r="CH545">
        <f>data[[#This Row],[YrSold]]</f>
        <v>2007</v>
      </c>
      <c r="CI545" s="1"/>
    </row>
    <row r="546" spans="1:87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46">
        <v>2006</v>
      </c>
      <c r="CB546" t="s">
        <v>158</v>
      </c>
      <c r="CC546" t="s">
        <v>159</v>
      </c>
      <c r="CD546">
        <v>179665</v>
      </c>
      <c r="CE546" t="str">
        <f>IF(data[[#This Row],[YearBuilt]]&gt;=1946,"New","Old")</f>
        <v>New</v>
      </c>
      <c r="CF546" s="7" t="str">
        <f>IF(data[[#This Row],[YearRemodAdd]]=data[[#This Row],[YearBuilt]], "-","Remodeled")</f>
        <v>-</v>
      </c>
      <c r="CG546" t="str">
        <f>IF(data[[#This Row],[YrSold]]&gt;=2008,"Post 2008","Pre 2008")</f>
        <v>Pre 2008</v>
      </c>
      <c r="CH546">
        <f>data[[#This Row],[YrSold]]</f>
        <v>2006</v>
      </c>
      <c r="CI546" s="1"/>
    </row>
    <row r="547" spans="1:87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47">
        <v>2006</v>
      </c>
      <c r="CB547" t="s">
        <v>110</v>
      </c>
      <c r="CC547" t="s">
        <v>111</v>
      </c>
      <c r="CD547">
        <v>229000</v>
      </c>
      <c r="CE547" t="str">
        <f>IF(data[[#This Row],[YearBuilt]]&gt;=1946,"New","Old")</f>
        <v>New</v>
      </c>
      <c r="CF547" s="7" t="str">
        <f>IF(data[[#This Row],[YearRemodAdd]]=data[[#This Row],[YearBuilt]], "-","Remodeled")</f>
        <v>-</v>
      </c>
      <c r="CG547" t="str">
        <f>IF(data[[#This Row],[YrSold]]&gt;=2008,"Post 2008","Pre 2008")</f>
        <v>Pre 2008</v>
      </c>
      <c r="CH547">
        <f>data[[#This Row],[YrSold]]</f>
        <v>2006</v>
      </c>
      <c r="CI547" s="1"/>
    </row>
    <row r="548" spans="1:87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8">
        <v>2007</v>
      </c>
      <c r="CB548" t="s">
        <v>110</v>
      </c>
      <c r="CC548" t="s">
        <v>111</v>
      </c>
      <c r="CD548">
        <v>210000</v>
      </c>
      <c r="CE548" t="str">
        <f>IF(data[[#This Row],[YearBuilt]]&gt;=1946,"New","Old")</f>
        <v>Old</v>
      </c>
      <c r="CF548" s="7" t="str">
        <f>IF(data[[#This Row],[YearRemodAdd]]=data[[#This Row],[YearBuilt]], "-","Remodeled")</f>
        <v>Remodeled</v>
      </c>
      <c r="CG548" t="str">
        <f>IF(data[[#This Row],[YrSold]]&gt;=2008,"Post 2008","Pre 2008")</f>
        <v>Pre 2008</v>
      </c>
      <c r="CH548">
        <f>data[[#This Row],[YrSold]]</f>
        <v>2007</v>
      </c>
      <c r="CI548" s="1"/>
    </row>
    <row r="549" spans="1:87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49">
        <v>2007</v>
      </c>
      <c r="CB549" t="s">
        <v>110</v>
      </c>
      <c r="CC549" t="s">
        <v>111</v>
      </c>
      <c r="CD549">
        <v>129500</v>
      </c>
      <c r="CE549" t="str">
        <f>IF(data[[#This Row],[YearBuilt]]&gt;=1946,"New","Old")</f>
        <v>New</v>
      </c>
      <c r="CF549" s="7" t="str">
        <f>IF(data[[#This Row],[YearRemodAdd]]=data[[#This Row],[YearBuilt]], "-","Remodeled")</f>
        <v>-</v>
      </c>
      <c r="CG549" t="str">
        <f>IF(data[[#This Row],[YrSold]]&gt;=2008,"Post 2008","Pre 2008")</f>
        <v>Pre 2008</v>
      </c>
      <c r="CH549">
        <f>data[[#This Row],[YrSold]]</f>
        <v>2007</v>
      </c>
      <c r="CI549" s="1"/>
    </row>
    <row r="550" spans="1:87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50">
        <v>2008</v>
      </c>
      <c r="CB550" t="s">
        <v>110</v>
      </c>
      <c r="CC550" t="s">
        <v>111</v>
      </c>
      <c r="CD550">
        <v>125000</v>
      </c>
      <c r="CE550" t="str">
        <f>IF(data[[#This Row],[YearBuilt]]&gt;=1946,"New","Old")</f>
        <v>New</v>
      </c>
      <c r="CF550" s="7" t="str">
        <f>IF(data[[#This Row],[YearRemodAdd]]=data[[#This Row],[YearBuilt]], "-","Remodeled")</f>
        <v>Remodeled</v>
      </c>
      <c r="CG550" t="str">
        <f>IF(data[[#This Row],[YrSold]]&gt;=2008,"Post 2008","Pre 2008")</f>
        <v>Post 2008</v>
      </c>
      <c r="CH550">
        <f>data[[#This Row],[YrSold]]</f>
        <v>2008</v>
      </c>
      <c r="CI550" s="1"/>
    </row>
    <row r="551" spans="1:87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51">
        <v>2009</v>
      </c>
      <c r="CB551" t="s">
        <v>110</v>
      </c>
      <c r="CC551" t="s">
        <v>111</v>
      </c>
      <c r="CD551">
        <v>263000</v>
      </c>
      <c r="CE551" t="str">
        <f>IF(data[[#This Row],[YearBuilt]]&gt;=1946,"New","Old")</f>
        <v>New</v>
      </c>
      <c r="CF551" s="7" t="str">
        <f>IF(data[[#This Row],[YearRemodAdd]]=data[[#This Row],[YearBuilt]], "-","Remodeled")</f>
        <v>Remodeled</v>
      </c>
      <c r="CG551" t="str">
        <f>IF(data[[#This Row],[YrSold]]&gt;=2008,"Post 2008","Pre 2008")</f>
        <v>Post 2008</v>
      </c>
      <c r="CH551">
        <f>data[[#This Row],[YrSold]]</f>
        <v>2009</v>
      </c>
      <c r="CI551" s="1"/>
    </row>
    <row r="552" spans="1:87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52">
        <v>2008</v>
      </c>
      <c r="CB552" t="s">
        <v>173</v>
      </c>
      <c r="CC552" t="s">
        <v>128</v>
      </c>
      <c r="CD552">
        <v>140000</v>
      </c>
      <c r="CE552" t="str">
        <f>IF(data[[#This Row],[YearBuilt]]&gt;=1946,"New","Old")</f>
        <v>New</v>
      </c>
      <c r="CF552" s="7" t="str">
        <f>IF(data[[#This Row],[YearRemodAdd]]=data[[#This Row],[YearBuilt]], "-","Remodeled")</f>
        <v>-</v>
      </c>
      <c r="CG552" t="str">
        <f>IF(data[[#This Row],[YrSold]]&gt;=2008,"Post 2008","Pre 2008")</f>
        <v>Post 2008</v>
      </c>
      <c r="CH552">
        <f>data[[#This Row],[YrSold]]</f>
        <v>2008</v>
      </c>
      <c r="CI552" s="1"/>
    </row>
    <row r="553" spans="1:87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53">
        <v>2008</v>
      </c>
      <c r="CB553" t="s">
        <v>110</v>
      </c>
      <c r="CC553" t="s">
        <v>111</v>
      </c>
      <c r="CD553">
        <v>112500</v>
      </c>
      <c r="CE553" t="str">
        <f>IF(data[[#This Row],[YearBuilt]]&gt;=1946,"New","Old")</f>
        <v>New</v>
      </c>
      <c r="CF553" s="7" t="str">
        <f>IF(data[[#This Row],[YearRemodAdd]]=data[[#This Row],[YearBuilt]], "-","Remodeled")</f>
        <v>-</v>
      </c>
      <c r="CG553" t="str">
        <f>IF(data[[#This Row],[YrSold]]&gt;=2008,"Post 2008","Pre 2008")</f>
        <v>Post 2008</v>
      </c>
      <c r="CH553">
        <f>data[[#This Row],[YrSold]]</f>
        <v>2008</v>
      </c>
      <c r="CI553" s="1"/>
    </row>
    <row r="554" spans="1:87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54">
        <v>2009</v>
      </c>
      <c r="CB554" t="s">
        <v>110</v>
      </c>
      <c r="CC554" t="s">
        <v>111</v>
      </c>
      <c r="CD554">
        <v>255500</v>
      </c>
      <c r="CE554" t="str">
        <f>IF(data[[#This Row],[YearBuilt]]&gt;=1946,"New","Old")</f>
        <v>New</v>
      </c>
      <c r="CF554" s="7" t="str">
        <f>IF(data[[#This Row],[YearRemodAdd]]=data[[#This Row],[YearBuilt]], "-","Remodeled")</f>
        <v>-</v>
      </c>
      <c r="CG554" t="str">
        <f>IF(data[[#This Row],[YrSold]]&gt;=2008,"Post 2008","Pre 2008")</f>
        <v>Post 2008</v>
      </c>
      <c r="CH554">
        <f>data[[#This Row],[YrSold]]</f>
        <v>2009</v>
      </c>
      <c r="CI554" s="1"/>
    </row>
    <row r="555" spans="1:87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55">
        <v>2009</v>
      </c>
      <c r="CB555" t="s">
        <v>110</v>
      </c>
      <c r="CC555" t="s">
        <v>111</v>
      </c>
      <c r="CD555">
        <v>108000</v>
      </c>
      <c r="CE555" t="str">
        <f>IF(data[[#This Row],[YearBuilt]]&gt;=1946,"New","Old")</f>
        <v>New</v>
      </c>
      <c r="CF555" s="7" t="str">
        <f>IF(data[[#This Row],[YearRemodAdd]]=data[[#This Row],[YearBuilt]], "-","Remodeled")</f>
        <v>Remodeled</v>
      </c>
      <c r="CG555" t="str">
        <f>IF(data[[#This Row],[YrSold]]&gt;=2008,"Post 2008","Pre 2008")</f>
        <v>Post 2008</v>
      </c>
      <c r="CH555">
        <f>data[[#This Row],[YrSold]]</f>
        <v>2009</v>
      </c>
      <c r="CI555" s="1"/>
    </row>
    <row r="556" spans="1:87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56">
        <v>2008</v>
      </c>
      <c r="CB556" t="s">
        <v>110</v>
      </c>
      <c r="CC556" t="s">
        <v>111</v>
      </c>
      <c r="CD556">
        <v>284000</v>
      </c>
      <c r="CE556" t="str">
        <f>IF(data[[#This Row],[YearBuilt]]&gt;=1946,"New","Old")</f>
        <v>New</v>
      </c>
      <c r="CF556" s="7" t="str">
        <f>IF(data[[#This Row],[YearRemodAdd]]=data[[#This Row],[YearBuilt]], "-","Remodeled")</f>
        <v>Remodeled</v>
      </c>
      <c r="CG556" t="str">
        <f>IF(data[[#This Row],[YrSold]]&gt;=2008,"Post 2008","Pre 2008")</f>
        <v>Post 2008</v>
      </c>
      <c r="CH556">
        <f>data[[#This Row],[YrSold]]</f>
        <v>2008</v>
      </c>
      <c r="CI556" s="1"/>
    </row>
    <row r="557" spans="1:87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57">
        <v>2006</v>
      </c>
      <c r="CB557" t="s">
        <v>110</v>
      </c>
      <c r="CC557" t="s">
        <v>111</v>
      </c>
      <c r="CD557">
        <v>113000</v>
      </c>
      <c r="CE557" t="str">
        <f>IF(data[[#This Row],[YearBuilt]]&gt;=1946,"New","Old")</f>
        <v>Old</v>
      </c>
      <c r="CF557" s="7" t="str">
        <f>IF(data[[#This Row],[YearRemodAdd]]=data[[#This Row],[YearBuilt]], "-","Remodeled")</f>
        <v>Remodeled</v>
      </c>
      <c r="CG557" t="str">
        <f>IF(data[[#This Row],[YrSold]]&gt;=2008,"Post 2008","Pre 2008")</f>
        <v>Pre 2008</v>
      </c>
      <c r="CH557">
        <f>data[[#This Row],[YrSold]]</f>
        <v>2006</v>
      </c>
      <c r="CI557" s="1"/>
    </row>
    <row r="558" spans="1:87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58">
        <v>2006</v>
      </c>
      <c r="CB558" t="s">
        <v>110</v>
      </c>
      <c r="CC558" t="s">
        <v>111</v>
      </c>
      <c r="CD558">
        <v>141000</v>
      </c>
      <c r="CE558" t="str">
        <f>IF(data[[#This Row],[YearBuilt]]&gt;=1946,"New","Old")</f>
        <v>New</v>
      </c>
      <c r="CF558" s="7" t="str">
        <f>IF(data[[#This Row],[YearRemodAdd]]=data[[#This Row],[YearBuilt]], "-","Remodeled")</f>
        <v>-</v>
      </c>
      <c r="CG558" t="str">
        <f>IF(data[[#This Row],[YrSold]]&gt;=2008,"Post 2008","Pre 2008")</f>
        <v>Pre 2008</v>
      </c>
      <c r="CH558">
        <f>data[[#This Row],[YrSold]]</f>
        <v>2006</v>
      </c>
      <c r="CI558" s="1"/>
    </row>
    <row r="559" spans="1:87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59">
        <v>2006</v>
      </c>
      <c r="CB559" t="s">
        <v>173</v>
      </c>
      <c r="CC559" t="s">
        <v>111</v>
      </c>
      <c r="CD559">
        <v>108000</v>
      </c>
      <c r="CE559" t="str">
        <f>IF(data[[#This Row],[YearBuilt]]&gt;=1946,"New","Old")</f>
        <v>Old</v>
      </c>
      <c r="CF559" s="7" t="str">
        <f>IF(data[[#This Row],[YearRemodAdd]]=data[[#This Row],[YearBuilt]], "-","Remodeled")</f>
        <v>Remodeled</v>
      </c>
      <c r="CG559" t="str">
        <f>IF(data[[#This Row],[YrSold]]&gt;=2008,"Post 2008","Pre 2008")</f>
        <v>Pre 2008</v>
      </c>
      <c r="CH559">
        <f>data[[#This Row],[YrSold]]</f>
        <v>2006</v>
      </c>
      <c r="CI559" s="1"/>
    </row>
    <row r="560" spans="1:87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60">
        <v>2008</v>
      </c>
      <c r="CB560" t="s">
        <v>110</v>
      </c>
      <c r="CC560" t="s">
        <v>111</v>
      </c>
      <c r="CD560">
        <v>175000</v>
      </c>
      <c r="CE560" t="str">
        <f>IF(data[[#This Row],[YearBuilt]]&gt;=1946,"New","Old")</f>
        <v>New</v>
      </c>
      <c r="CF560" s="7" t="str">
        <f>IF(data[[#This Row],[YearRemodAdd]]=data[[#This Row],[YearBuilt]], "-","Remodeled")</f>
        <v>Remodeled</v>
      </c>
      <c r="CG560" t="str">
        <f>IF(data[[#This Row],[YrSold]]&gt;=2008,"Post 2008","Pre 2008")</f>
        <v>Post 2008</v>
      </c>
      <c r="CH560">
        <f>data[[#This Row],[YrSold]]</f>
        <v>2008</v>
      </c>
      <c r="CI560" s="1"/>
    </row>
    <row r="561" spans="1:87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61">
        <v>2006</v>
      </c>
      <c r="CB561" t="s">
        <v>110</v>
      </c>
      <c r="CC561" t="s">
        <v>111</v>
      </c>
      <c r="CD561">
        <v>234000</v>
      </c>
      <c r="CE561" t="str">
        <f>IF(data[[#This Row],[YearBuilt]]&gt;=1946,"New","Old")</f>
        <v>New</v>
      </c>
      <c r="CF561" s="7" t="str">
        <f>IF(data[[#This Row],[YearRemodAdd]]=data[[#This Row],[YearBuilt]], "-","Remodeled")</f>
        <v>Remodeled</v>
      </c>
      <c r="CG561" t="str">
        <f>IF(data[[#This Row],[YrSold]]&gt;=2008,"Post 2008","Pre 2008")</f>
        <v>Pre 2008</v>
      </c>
      <c r="CH561">
        <f>data[[#This Row],[YrSold]]</f>
        <v>2006</v>
      </c>
      <c r="CI561" s="1"/>
    </row>
    <row r="562" spans="1:87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62">
        <v>2010</v>
      </c>
      <c r="CB562" t="s">
        <v>110</v>
      </c>
      <c r="CC562" t="s">
        <v>111</v>
      </c>
      <c r="CD562">
        <v>121500</v>
      </c>
      <c r="CE562" t="str">
        <f>IF(data[[#This Row],[YearBuilt]]&gt;=1946,"New","Old")</f>
        <v>New</v>
      </c>
      <c r="CF562" s="7" t="str">
        <f>IF(data[[#This Row],[YearRemodAdd]]=data[[#This Row],[YearBuilt]], "-","Remodeled")</f>
        <v>Remodeled</v>
      </c>
      <c r="CG562" t="str">
        <f>IF(data[[#This Row],[YrSold]]&gt;=2008,"Post 2008","Pre 2008")</f>
        <v>Post 2008</v>
      </c>
      <c r="CH562">
        <f>data[[#This Row],[YrSold]]</f>
        <v>2010</v>
      </c>
      <c r="CI562" s="1"/>
    </row>
    <row r="563" spans="1:87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63">
        <v>2006</v>
      </c>
      <c r="CB563" t="s">
        <v>110</v>
      </c>
      <c r="CC563" t="s">
        <v>111</v>
      </c>
      <c r="CD563">
        <v>170000</v>
      </c>
      <c r="CE563" t="str">
        <f>IF(data[[#This Row],[YearBuilt]]&gt;=1946,"New","Old")</f>
        <v>New</v>
      </c>
      <c r="CF563" s="7" t="str">
        <f>IF(data[[#This Row],[YearRemodAdd]]=data[[#This Row],[YearBuilt]], "-","Remodeled")</f>
        <v>Remodeled</v>
      </c>
      <c r="CG563" t="str">
        <f>IF(data[[#This Row],[YrSold]]&gt;=2008,"Post 2008","Pre 2008")</f>
        <v>Pre 2008</v>
      </c>
      <c r="CH563">
        <f>data[[#This Row],[YrSold]]</f>
        <v>2006</v>
      </c>
      <c r="CI563" s="1"/>
    </row>
    <row r="564" spans="1:87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64">
        <v>2008</v>
      </c>
      <c r="CB564" t="s">
        <v>110</v>
      </c>
      <c r="CC564" t="s">
        <v>111</v>
      </c>
      <c r="CD564">
        <v>108000</v>
      </c>
      <c r="CE564" t="str">
        <f>IF(data[[#This Row],[YearBuilt]]&gt;=1946,"New","Old")</f>
        <v>Old</v>
      </c>
      <c r="CF564" s="7" t="str">
        <f>IF(data[[#This Row],[YearRemodAdd]]=data[[#This Row],[YearBuilt]], "-","Remodeled")</f>
        <v>Remodeled</v>
      </c>
      <c r="CG564" t="str">
        <f>IF(data[[#This Row],[YrSold]]&gt;=2008,"Post 2008","Pre 2008")</f>
        <v>Post 2008</v>
      </c>
      <c r="CH564">
        <f>data[[#This Row],[YrSold]]</f>
        <v>2008</v>
      </c>
      <c r="CI564" s="1"/>
    </row>
    <row r="565" spans="1:87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65">
        <v>2008</v>
      </c>
      <c r="CB565" t="s">
        <v>110</v>
      </c>
      <c r="CC565" t="s">
        <v>111</v>
      </c>
      <c r="CD565">
        <v>185000</v>
      </c>
      <c r="CE565" t="str">
        <f>IF(data[[#This Row],[YearBuilt]]&gt;=1946,"New","Old")</f>
        <v>Old</v>
      </c>
      <c r="CF565" s="7" t="str">
        <f>IF(data[[#This Row],[YearRemodAdd]]=data[[#This Row],[YearBuilt]], "-","Remodeled")</f>
        <v>Remodeled</v>
      </c>
      <c r="CG565" t="str">
        <f>IF(data[[#This Row],[YrSold]]&gt;=2008,"Post 2008","Pre 2008")</f>
        <v>Post 2008</v>
      </c>
      <c r="CH565">
        <f>data[[#This Row],[YrSold]]</f>
        <v>2008</v>
      </c>
      <c r="CI565" s="1"/>
    </row>
    <row r="566" spans="1:87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66">
        <v>2006</v>
      </c>
      <c r="CB566" t="s">
        <v>110</v>
      </c>
      <c r="CC566" t="s">
        <v>111</v>
      </c>
      <c r="CD566">
        <v>268000</v>
      </c>
      <c r="CE566" t="str">
        <f>IF(data[[#This Row],[YearBuilt]]&gt;=1946,"New","Old")</f>
        <v>New</v>
      </c>
      <c r="CF566" s="7" t="str">
        <f>IF(data[[#This Row],[YearRemodAdd]]=data[[#This Row],[YearBuilt]], "-","Remodeled")</f>
        <v>Remodeled</v>
      </c>
      <c r="CG566" t="str">
        <f>IF(data[[#This Row],[YrSold]]&gt;=2008,"Post 2008","Pre 2008")</f>
        <v>Pre 2008</v>
      </c>
      <c r="CH566">
        <f>data[[#This Row],[YrSold]]</f>
        <v>2006</v>
      </c>
      <c r="CI566" s="1"/>
    </row>
    <row r="567" spans="1:87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67">
        <v>2010</v>
      </c>
      <c r="CB567" t="s">
        <v>110</v>
      </c>
      <c r="CC567" t="s">
        <v>111</v>
      </c>
      <c r="CD567">
        <v>128000</v>
      </c>
      <c r="CE567" t="str">
        <f>IF(data[[#This Row],[YearBuilt]]&gt;=1946,"New","Old")</f>
        <v>Old</v>
      </c>
      <c r="CF567" s="7" t="str">
        <f>IF(data[[#This Row],[YearRemodAdd]]=data[[#This Row],[YearBuilt]], "-","Remodeled")</f>
        <v>Remodeled</v>
      </c>
      <c r="CG567" t="str">
        <f>IF(data[[#This Row],[YrSold]]&gt;=2008,"Post 2008","Pre 2008")</f>
        <v>Post 2008</v>
      </c>
      <c r="CH567">
        <f>data[[#This Row],[YrSold]]</f>
        <v>2010</v>
      </c>
      <c r="CI567" s="1"/>
    </row>
    <row r="568" spans="1:87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68">
        <v>2008</v>
      </c>
      <c r="CB568" t="s">
        <v>110</v>
      </c>
      <c r="CC568" t="s">
        <v>111</v>
      </c>
      <c r="CD568">
        <v>325000</v>
      </c>
      <c r="CE568" t="str">
        <f>IF(data[[#This Row],[YearBuilt]]&gt;=1946,"New","Old")</f>
        <v>New</v>
      </c>
      <c r="CF568" s="7" t="str">
        <f>IF(data[[#This Row],[YearRemodAdd]]=data[[#This Row],[YearBuilt]], "-","Remodeled")</f>
        <v>Remodeled</v>
      </c>
      <c r="CG568" t="str">
        <f>IF(data[[#This Row],[YrSold]]&gt;=2008,"Post 2008","Pre 2008")</f>
        <v>Post 2008</v>
      </c>
      <c r="CH568">
        <f>data[[#This Row],[YrSold]]</f>
        <v>2008</v>
      </c>
      <c r="CI568" s="1"/>
    </row>
    <row r="569" spans="1:87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69">
        <v>2010</v>
      </c>
      <c r="CB569" t="s">
        <v>110</v>
      </c>
      <c r="CC569" t="s">
        <v>111</v>
      </c>
      <c r="CD569">
        <v>214000</v>
      </c>
      <c r="CE569" t="str">
        <f>IF(data[[#This Row],[YearBuilt]]&gt;=1946,"New","Old")</f>
        <v>New</v>
      </c>
      <c r="CF569" s="7" t="str">
        <f>IF(data[[#This Row],[YearRemodAdd]]=data[[#This Row],[YearBuilt]], "-","Remodeled")</f>
        <v>-</v>
      </c>
      <c r="CG569" t="str">
        <f>IF(data[[#This Row],[YrSold]]&gt;=2008,"Post 2008","Pre 2008")</f>
        <v>Post 2008</v>
      </c>
      <c r="CH569">
        <f>data[[#This Row],[YrSold]]</f>
        <v>2010</v>
      </c>
      <c r="CI569" s="1"/>
    </row>
    <row r="570" spans="1:87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70">
        <v>2009</v>
      </c>
      <c r="CB570" t="s">
        <v>110</v>
      </c>
      <c r="CC570" t="s">
        <v>111</v>
      </c>
      <c r="CD570">
        <v>316600</v>
      </c>
      <c r="CE570" t="str">
        <f>IF(data[[#This Row],[YearBuilt]]&gt;=1946,"New","Old")</f>
        <v>New</v>
      </c>
      <c r="CF570" s="7" t="str">
        <f>IF(data[[#This Row],[YearRemodAdd]]=data[[#This Row],[YearBuilt]], "-","Remodeled")</f>
        <v>Remodeled</v>
      </c>
      <c r="CG570" t="str">
        <f>IF(data[[#This Row],[YrSold]]&gt;=2008,"Post 2008","Pre 2008")</f>
        <v>Post 2008</v>
      </c>
      <c r="CH570">
        <f>data[[#This Row],[YrSold]]</f>
        <v>2009</v>
      </c>
      <c r="CI570" s="1"/>
    </row>
    <row r="571" spans="1:87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1">
        <v>2006</v>
      </c>
      <c r="CB571" t="s">
        <v>110</v>
      </c>
      <c r="CC571" t="s">
        <v>111</v>
      </c>
      <c r="CD571">
        <v>135960</v>
      </c>
      <c r="CE571" t="str">
        <f>IF(data[[#This Row],[YearBuilt]]&gt;=1946,"New","Old")</f>
        <v>New</v>
      </c>
      <c r="CF571" s="7" t="str">
        <f>IF(data[[#This Row],[YearRemodAdd]]=data[[#This Row],[YearBuilt]], "-","Remodeled")</f>
        <v>-</v>
      </c>
      <c r="CG571" t="str">
        <f>IF(data[[#This Row],[YrSold]]&gt;=2008,"Post 2008","Pre 2008")</f>
        <v>Pre 2008</v>
      </c>
      <c r="CH571">
        <f>data[[#This Row],[YrSold]]</f>
        <v>2006</v>
      </c>
      <c r="CI571" s="1"/>
    </row>
    <row r="572" spans="1:87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2">
        <v>2008</v>
      </c>
      <c r="CB572" t="s">
        <v>110</v>
      </c>
      <c r="CC572" t="s">
        <v>111</v>
      </c>
      <c r="CD572">
        <v>142600</v>
      </c>
      <c r="CE572" t="str">
        <f>IF(data[[#This Row],[YearBuilt]]&gt;=1946,"New","Old")</f>
        <v>New</v>
      </c>
      <c r="CF572" s="7" t="str">
        <f>IF(data[[#This Row],[YearRemodAdd]]=data[[#This Row],[YearBuilt]], "-","Remodeled")</f>
        <v>-</v>
      </c>
      <c r="CG572" t="str">
        <f>IF(data[[#This Row],[YrSold]]&gt;=2008,"Post 2008","Pre 2008")</f>
        <v>Post 2008</v>
      </c>
      <c r="CH572">
        <f>data[[#This Row],[YrSold]]</f>
        <v>2008</v>
      </c>
      <c r="CI572" s="1"/>
    </row>
    <row r="573" spans="1:87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3">
        <v>2006</v>
      </c>
      <c r="CB573" t="s">
        <v>110</v>
      </c>
      <c r="CC573" t="s">
        <v>128</v>
      </c>
      <c r="CD573">
        <v>120000</v>
      </c>
      <c r="CE573" t="str">
        <f>IF(data[[#This Row],[YearBuilt]]&gt;=1946,"New","Old")</f>
        <v>New</v>
      </c>
      <c r="CF573" s="7" t="str">
        <f>IF(data[[#This Row],[YearRemodAdd]]=data[[#This Row],[YearBuilt]], "-","Remodeled")</f>
        <v>-</v>
      </c>
      <c r="CG573" t="str">
        <f>IF(data[[#This Row],[YrSold]]&gt;=2008,"Post 2008","Pre 2008")</f>
        <v>Pre 2008</v>
      </c>
      <c r="CH573">
        <f>data[[#This Row],[YrSold]]</f>
        <v>2006</v>
      </c>
      <c r="CI573" s="1"/>
    </row>
    <row r="574" spans="1:87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74">
        <v>2009</v>
      </c>
      <c r="CB574" t="s">
        <v>158</v>
      </c>
      <c r="CC574" t="s">
        <v>159</v>
      </c>
      <c r="CD574">
        <v>224500</v>
      </c>
      <c r="CE574" t="str">
        <f>IF(data[[#This Row],[YearBuilt]]&gt;=1946,"New","Old")</f>
        <v>New</v>
      </c>
      <c r="CF574" s="7" t="str">
        <f>IF(data[[#This Row],[YearRemodAdd]]=data[[#This Row],[YearBuilt]], "-","Remodeled")</f>
        <v>-</v>
      </c>
      <c r="CG574" t="str">
        <f>IF(data[[#This Row],[YrSold]]&gt;=2008,"Post 2008","Pre 2008")</f>
        <v>Post 2008</v>
      </c>
      <c r="CH574">
        <f>data[[#This Row],[YrSold]]</f>
        <v>2009</v>
      </c>
      <c r="CI574" s="1"/>
    </row>
    <row r="575" spans="1:87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5">
        <v>2007</v>
      </c>
      <c r="CB575" t="s">
        <v>110</v>
      </c>
      <c r="CC575" t="s">
        <v>111</v>
      </c>
      <c r="CD575">
        <v>170000</v>
      </c>
      <c r="CE575" t="str">
        <f>IF(data[[#This Row],[YearBuilt]]&gt;=1946,"New","Old")</f>
        <v>New</v>
      </c>
      <c r="CF575" s="7" t="str">
        <f>IF(data[[#This Row],[YearRemodAdd]]=data[[#This Row],[YearBuilt]], "-","Remodeled")</f>
        <v>-</v>
      </c>
      <c r="CG575" t="str">
        <f>IF(data[[#This Row],[YrSold]]&gt;=2008,"Post 2008","Pre 2008")</f>
        <v>Pre 2008</v>
      </c>
      <c r="CH575">
        <f>data[[#This Row],[YrSold]]</f>
        <v>2007</v>
      </c>
      <c r="CI575" s="1"/>
    </row>
    <row r="576" spans="1:87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6">
        <v>2007</v>
      </c>
      <c r="CB576" t="s">
        <v>110</v>
      </c>
      <c r="CC576" t="s">
        <v>111</v>
      </c>
      <c r="CD576">
        <v>139000</v>
      </c>
      <c r="CE576" t="str">
        <f>IF(data[[#This Row],[YearBuilt]]&gt;=1946,"New","Old")</f>
        <v>New</v>
      </c>
      <c r="CF576" s="7" t="str">
        <f>IF(data[[#This Row],[YearRemodAdd]]=data[[#This Row],[YearBuilt]], "-","Remodeled")</f>
        <v>Remodeled</v>
      </c>
      <c r="CG576" t="str">
        <f>IF(data[[#This Row],[YrSold]]&gt;=2008,"Post 2008","Pre 2008")</f>
        <v>Pre 2008</v>
      </c>
      <c r="CH576">
        <f>data[[#This Row],[YrSold]]</f>
        <v>2007</v>
      </c>
      <c r="CI576" s="1"/>
    </row>
    <row r="577" spans="1:87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77">
        <v>2008</v>
      </c>
      <c r="CB577" t="s">
        <v>173</v>
      </c>
      <c r="CC577" t="s">
        <v>128</v>
      </c>
      <c r="CD577">
        <v>118500</v>
      </c>
      <c r="CE577" t="str">
        <f>IF(data[[#This Row],[YearBuilt]]&gt;=1946,"New","Old")</f>
        <v>New</v>
      </c>
      <c r="CF577" s="7" t="str">
        <f>IF(data[[#This Row],[YearRemodAdd]]=data[[#This Row],[YearBuilt]], "-","Remodeled")</f>
        <v>Remodeled</v>
      </c>
      <c r="CG577" t="str">
        <f>IF(data[[#This Row],[YrSold]]&gt;=2008,"Post 2008","Pre 2008")</f>
        <v>Post 2008</v>
      </c>
      <c r="CH577">
        <f>data[[#This Row],[YrSold]]</f>
        <v>2008</v>
      </c>
      <c r="CI577" s="1"/>
    </row>
    <row r="578" spans="1:87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78">
        <v>2009</v>
      </c>
      <c r="CB578" t="s">
        <v>110</v>
      </c>
      <c r="CC578" t="s">
        <v>111</v>
      </c>
      <c r="CD578">
        <v>145000</v>
      </c>
      <c r="CE578" t="str">
        <f>IF(data[[#This Row],[YearBuilt]]&gt;=1946,"New","Old")</f>
        <v>Old</v>
      </c>
      <c r="CF578" s="7" t="str">
        <f>IF(data[[#This Row],[YearRemodAdd]]=data[[#This Row],[YearBuilt]], "-","Remodeled")</f>
        <v>Remodeled</v>
      </c>
      <c r="CG578" t="str">
        <f>IF(data[[#This Row],[YrSold]]&gt;=2008,"Post 2008","Pre 2008")</f>
        <v>Post 2008</v>
      </c>
      <c r="CH578">
        <f>data[[#This Row],[YrSold]]</f>
        <v>2009</v>
      </c>
      <c r="CI578" s="1"/>
    </row>
    <row r="579" spans="1:87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79">
        <v>2006</v>
      </c>
      <c r="CB579" t="s">
        <v>110</v>
      </c>
      <c r="CC579" t="s">
        <v>128</v>
      </c>
      <c r="CD579">
        <v>164500</v>
      </c>
      <c r="CE579" t="str">
        <f>IF(data[[#This Row],[YearBuilt]]&gt;=1946,"New","Old")</f>
        <v>New</v>
      </c>
      <c r="CF579" s="7" t="str">
        <f>IF(data[[#This Row],[YearRemodAdd]]=data[[#This Row],[YearBuilt]], "-","Remodeled")</f>
        <v>-</v>
      </c>
      <c r="CG579" t="str">
        <f>IF(data[[#This Row],[YrSold]]&gt;=2008,"Post 2008","Pre 2008")</f>
        <v>Pre 2008</v>
      </c>
      <c r="CH579">
        <f>data[[#This Row],[YrSold]]</f>
        <v>2006</v>
      </c>
      <c r="CI579" s="1"/>
    </row>
    <row r="580" spans="1:87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80">
        <v>2008</v>
      </c>
      <c r="CB580" t="s">
        <v>110</v>
      </c>
      <c r="CC580" t="s">
        <v>128</v>
      </c>
      <c r="CD580">
        <v>146000</v>
      </c>
      <c r="CE580" t="str">
        <f>IF(data[[#This Row],[YearBuilt]]&gt;=1946,"New","Old")</f>
        <v>New</v>
      </c>
      <c r="CF580" s="7" t="str">
        <f>IF(data[[#This Row],[YearRemodAdd]]=data[[#This Row],[YearBuilt]], "-","Remodeled")</f>
        <v>-</v>
      </c>
      <c r="CG580" t="str">
        <f>IF(data[[#This Row],[YrSold]]&gt;=2008,"Post 2008","Pre 2008")</f>
        <v>Post 2008</v>
      </c>
      <c r="CH580">
        <f>data[[#This Row],[YrSold]]</f>
        <v>2008</v>
      </c>
      <c r="CI580" s="1"/>
    </row>
    <row r="581" spans="1:87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81">
        <v>2008</v>
      </c>
      <c r="CB581" t="s">
        <v>110</v>
      </c>
      <c r="CC581" t="s">
        <v>111</v>
      </c>
      <c r="CD581">
        <v>131500</v>
      </c>
      <c r="CE581" t="str">
        <f>IF(data[[#This Row],[YearBuilt]]&gt;=1946,"New","Old")</f>
        <v>New</v>
      </c>
      <c r="CF581" s="7" t="str">
        <f>IF(data[[#This Row],[YearRemodAdd]]=data[[#This Row],[YearBuilt]], "-","Remodeled")</f>
        <v>-</v>
      </c>
      <c r="CG581" t="str">
        <f>IF(data[[#This Row],[YrSold]]&gt;=2008,"Post 2008","Pre 2008")</f>
        <v>Post 2008</v>
      </c>
      <c r="CH581">
        <f>data[[#This Row],[YrSold]]</f>
        <v>2008</v>
      </c>
      <c r="CI581" s="1"/>
    </row>
    <row r="582" spans="1:87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82">
        <v>2007</v>
      </c>
      <c r="CB582" t="s">
        <v>110</v>
      </c>
      <c r="CC582" t="s">
        <v>111</v>
      </c>
      <c r="CD582">
        <v>181900</v>
      </c>
      <c r="CE582" t="str">
        <f>IF(data[[#This Row],[YearBuilt]]&gt;=1946,"New","Old")</f>
        <v>New</v>
      </c>
      <c r="CF582" s="7" t="str">
        <f>IF(data[[#This Row],[YearRemodAdd]]=data[[#This Row],[YearBuilt]], "-","Remodeled")</f>
        <v>Remodeled</v>
      </c>
      <c r="CG582" t="str">
        <f>IF(data[[#This Row],[YrSold]]&gt;=2008,"Post 2008","Pre 2008")</f>
        <v>Pre 2008</v>
      </c>
      <c r="CH582">
        <f>data[[#This Row],[YrSold]]</f>
        <v>2007</v>
      </c>
      <c r="CI582" s="1"/>
    </row>
    <row r="583" spans="1:87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83">
        <v>2009</v>
      </c>
      <c r="CB583" t="s">
        <v>158</v>
      </c>
      <c r="CC583" t="s">
        <v>159</v>
      </c>
      <c r="CD583">
        <v>253293</v>
      </c>
      <c r="CE583" t="str">
        <f>IF(data[[#This Row],[YearBuilt]]&gt;=1946,"New","Old")</f>
        <v>New</v>
      </c>
      <c r="CF583" s="7" t="str">
        <f>IF(data[[#This Row],[YearRemodAdd]]=data[[#This Row],[YearBuilt]], "-","Remodeled")</f>
        <v>Remodeled</v>
      </c>
      <c r="CG583" t="str">
        <f>IF(data[[#This Row],[YrSold]]&gt;=2008,"Post 2008","Pre 2008")</f>
        <v>Post 2008</v>
      </c>
      <c r="CH583">
        <f>data[[#This Row],[YrSold]]</f>
        <v>2009</v>
      </c>
      <c r="CI583" s="1"/>
    </row>
    <row r="584" spans="1:87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84">
        <v>2007</v>
      </c>
      <c r="CB584" t="s">
        <v>110</v>
      </c>
      <c r="CC584" t="s">
        <v>111</v>
      </c>
      <c r="CD584">
        <v>118500</v>
      </c>
      <c r="CE584" t="str">
        <f>IF(data[[#This Row],[YearBuilt]]&gt;=1946,"New","Old")</f>
        <v>New</v>
      </c>
      <c r="CF584" s="7" t="str">
        <f>IF(data[[#This Row],[YearRemodAdd]]=data[[#This Row],[YearBuilt]], "-","Remodeled")</f>
        <v>-</v>
      </c>
      <c r="CG584" t="str">
        <f>IF(data[[#This Row],[YrSold]]&gt;=2008,"Post 2008","Pre 2008")</f>
        <v>Pre 2008</v>
      </c>
      <c r="CH584">
        <f>data[[#This Row],[YrSold]]</f>
        <v>2007</v>
      </c>
      <c r="CI584" s="1"/>
    </row>
    <row r="585" spans="1:87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85">
        <v>2008</v>
      </c>
      <c r="CB585" t="s">
        <v>110</v>
      </c>
      <c r="CC585" t="s">
        <v>111</v>
      </c>
      <c r="CD585">
        <v>325000</v>
      </c>
      <c r="CE585" t="str">
        <f>IF(data[[#This Row],[YearBuilt]]&gt;=1946,"New","Old")</f>
        <v>Old</v>
      </c>
      <c r="CF585" s="7" t="str">
        <f>IF(data[[#This Row],[YearRemodAdd]]=data[[#This Row],[YearBuilt]], "-","Remodeled")</f>
        <v>Remodeled</v>
      </c>
      <c r="CG585" t="str">
        <f>IF(data[[#This Row],[YrSold]]&gt;=2008,"Post 2008","Pre 2008")</f>
        <v>Post 2008</v>
      </c>
      <c r="CH585">
        <f>data[[#This Row],[YrSold]]</f>
        <v>2008</v>
      </c>
      <c r="CI585" s="1"/>
    </row>
    <row r="586" spans="1:87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86">
        <v>2009</v>
      </c>
      <c r="CB586" t="s">
        <v>110</v>
      </c>
      <c r="CC586" t="s">
        <v>111</v>
      </c>
      <c r="CD586">
        <v>133000</v>
      </c>
      <c r="CE586" t="str">
        <f>IF(data[[#This Row],[YearBuilt]]&gt;=1946,"New","Old")</f>
        <v>Old</v>
      </c>
      <c r="CF586" s="7" t="str">
        <f>IF(data[[#This Row],[YearRemodAdd]]=data[[#This Row],[YearBuilt]], "-","Remodeled")</f>
        <v>Remodeled</v>
      </c>
      <c r="CG586" t="str">
        <f>IF(data[[#This Row],[YrSold]]&gt;=2008,"Post 2008","Pre 2008")</f>
        <v>Post 2008</v>
      </c>
      <c r="CH586">
        <f>data[[#This Row],[YrSold]]</f>
        <v>2009</v>
      </c>
      <c r="CI586" s="1"/>
    </row>
    <row r="587" spans="1:87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87">
        <v>2006</v>
      </c>
      <c r="CB587" t="s">
        <v>158</v>
      </c>
      <c r="CC587" t="s">
        <v>159</v>
      </c>
      <c r="CD587">
        <v>369900</v>
      </c>
      <c r="CE587" t="str">
        <f>IF(data[[#This Row],[YearBuilt]]&gt;=1946,"New","Old")</f>
        <v>New</v>
      </c>
      <c r="CF587" s="7" t="str">
        <f>IF(data[[#This Row],[YearRemodAdd]]=data[[#This Row],[YearBuilt]], "-","Remodeled")</f>
        <v>Remodeled</v>
      </c>
      <c r="CG587" t="str">
        <f>IF(data[[#This Row],[YrSold]]&gt;=2008,"Post 2008","Pre 2008")</f>
        <v>Pre 2008</v>
      </c>
      <c r="CH587">
        <f>data[[#This Row],[YrSold]]</f>
        <v>2006</v>
      </c>
      <c r="CI587" s="1"/>
    </row>
    <row r="588" spans="1:87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88">
        <v>2008</v>
      </c>
      <c r="CB588" t="s">
        <v>110</v>
      </c>
      <c r="CC588" t="s">
        <v>111</v>
      </c>
      <c r="CD588">
        <v>130000</v>
      </c>
      <c r="CE588" t="str">
        <f>IF(data[[#This Row],[YearBuilt]]&gt;=1946,"New","Old")</f>
        <v>Old</v>
      </c>
      <c r="CF588" s="7" t="str">
        <f>IF(data[[#This Row],[YearRemodAdd]]=data[[#This Row],[YearBuilt]], "-","Remodeled")</f>
        <v>Remodeled</v>
      </c>
      <c r="CG588" t="str">
        <f>IF(data[[#This Row],[YrSold]]&gt;=2008,"Post 2008","Pre 2008")</f>
        <v>Post 2008</v>
      </c>
      <c r="CH588">
        <f>data[[#This Row],[YrSold]]</f>
        <v>2008</v>
      </c>
      <c r="CI588" s="1"/>
    </row>
    <row r="589" spans="1:87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89">
        <v>2009</v>
      </c>
      <c r="CB589" t="s">
        <v>110</v>
      </c>
      <c r="CC589" t="s">
        <v>111</v>
      </c>
      <c r="CD589">
        <v>137000</v>
      </c>
      <c r="CE589" t="str">
        <f>IF(data[[#This Row],[YearBuilt]]&gt;=1946,"New","Old")</f>
        <v>New</v>
      </c>
      <c r="CF589" s="7" t="str">
        <f>IF(data[[#This Row],[YearRemodAdd]]=data[[#This Row],[YearBuilt]], "-","Remodeled")</f>
        <v>-</v>
      </c>
      <c r="CG589" t="str">
        <f>IF(data[[#This Row],[YrSold]]&gt;=2008,"Post 2008","Pre 2008")</f>
        <v>Post 2008</v>
      </c>
      <c r="CH589">
        <f>data[[#This Row],[YrSold]]</f>
        <v>2009</v>
      </c>
      <c r="CI589" s="1"/>
    </row>
    <row r="590" spans="1:87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90">
        <v>2009</v>
      </c>
      <c r="CB590" t="s">
        <v>110</v>
      </c>
      <c r="CC590" t="s">
        <v>159</v>
      </c>
      <c r="CD590">
        <v>143000</v>
      </c>
      <c r="CE590" t="str">
        <f>IF(data[[#This Row],[YearBuilt]]&gt;=1946,"New","Old")</f>
        <v>New</v>
      </c>
      <c r="CF590" s="7" t="str">
        <f>IF(data[[#This Row],[YearRemodAdd]]=data[[#This Row],[YearBuilt]], "-","Remodeled")</f>
        <v>Remodeled</v>
      </c>
      <c r="CG590" t="str">
        <f>IF(data[[#This Row],[YrSold]]&gt;=2008,"Post 2008","Pre 2008")</f>
        <v>Post 2008</v>
      </c>
      <c r="CH590">
        <f>data[[#This Row],[YrSold]]</f>
        <v>2009</v>
      </c>
      <c r="CI590" s="1"/>
    </row>
    <row r="591" spans="1:87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91">
        <v>2008</v>
      </c>
      <c r="CB591" t="s">
        <v>110</v>
      </c>
      <c r="CC591" t="s">
        <v>111</v>
      </c>
      <c r="CD591">
        <v>79500</v>
      </c>
      <c r="CE591" t="str">
        <f>IF(data[[#This Row],[YearBuilt]]&gt;=1946,"New","Old")</f>
        <v>Old</v>
      </c>
      <c r="CF591" s="7" t="str">
        <f>IF(data[[#This Row],[YearRemodAdd]]=data[[#This Row],[YearBuilt]], "-","Remodeled")</f>
        <v>Remodeled</v>
      </c>
      <c r="CG591" t="str">
        <f>IF(data[[#This Row],[YrSold]]&gt;=2008,"Post 2008","Pre 2008")</f>
        <v>Post 2008</v>
      </c>
      <c r="CH591">
        <f>data[[#This Row],[YrSold]]</f>
        <v>2008</v>
      </c>
      <c r="CI591" s="1"/>
    </row>
    <row r="592" spans="1:87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92">
        <v>2008</v>
      </c>
      <c r="CB592" t="s">
        <v>110</v>
      </c>
      <c r="CC592" t="s">
        <v>111</v>
      </c>
      <c r="CD592">
        <v>185900</v>
      </c>
      <c r="CE592" t="str">
        <f>IF(data[[#This Row],[YearBuilt]]&gt;=1946,"New","Old")</f>
        <v>New</v>
      </c>
      <c r="CF592" s="7" t="str">
        <f>IF(data[[#This Row],[YearRemodAdd]]=data[[#This Row],[YearBuilt]], "-","Remodeled")</f>
        <v>-</v>
      </c>
      <c r="CG592" t="str">
        <f>IF(data[[#This Row],[YrSold]]&gt;=2008,"Post 2008","Pre 2008")</f>
        <v>Post 2008</v>
      </c>
      <c r="CH592">
        <f>data[[#This Row],[YrSold]]</f>
        <v>2008</v>
      </c>
      <c r="CI592" s="1"/>
    </row>
    <row r="593" spans="1:87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93">
        <v>2009</v>
      </c>
      <c r="CB593" t="s">
        <v>220</v>
      </c>
      <c r="CC593" t="s">
        <v>111</v>
      </c>
      <c r="CD593">
        <v>451950</v>
      </c>
      <c r="CE593" t="str">
        <f>IF(data[[#This Row],[YearBuilt]]&gt;=1946,"New","Old")</f>
        <v>New</v>
      </c>
      <c r="CF593" s="7" t="str">
        <f>IF(data[[#This Row],[YearRemodAdd]]=data[[#This Row],[YearBuilt]], "-","Remodeled")</f>
        <v>-</v>
      </c>
      <c r="CG593" t="str">
        <f>IF(data[[#This Row],[YrSold]]&gt;=2008,"Post 2008","Pre 2008")</f>
        <v>Post 2008</v>
      </c>
      <c r="CH593">
        <f>data[[#This Row],[YrSold]]</f>
        <v>2009</v>
      </c>
      <c r="CI593" s="1"/>
    </row>
    <row r="594" spans="1:87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94">
        <v>2008</v>
      </c>
      <c r="CB594" t="s">
        <v>110</v>
      </c>
      <c r="CC594" t="s">
        <v>111</v>
      </c>
      <c r="CD594">
        <v>138000</v>
      </c>
      <c r="CE594" t="str">
        <f>IF(data[[#This Row],[YearBuilt]]&gt;=1946,"New","Old")</f>
        <v>New</v>
      </c>
      <c r="CF594" s="7" t="str">
        <f>IF(data[[#This Row],[YearRemodAdd]]=data[[#This Row],[YearBuilt]], "-","Remodeled")</f>
        <v>Remodeled</v>
      </c>
      <c r="CG594" t="str">
        <f>IF(data[[#This Row],[YrSold]]&gt;=2008,"Post 2008","Pre 2008")</f>
        <v>Post 2008</v>
      </c>
      <c r="CH594">
        <f>data[[#This Row],[YrSold]]</f>
        <v>2008</v>
      </c>
      <c r="CI594" s="1"/>
    </row>
    <row r="595" spans="1:87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95">
        <v>2009</v>
      </c>
      <c r="CB595" t="s">
        <v>110</v>
      </c>
      <c r="CC595" t="s">
        <v>111</v>
      </c>
      <c r="CD595">
        <v>140000</v>
      </c>
      <c r="CE595" t="str">
        <f>IF(data[[#This Row],[YearBuilt]]&gt;=1946,"New","Old")</f>
        <v>New</v>
      </c>
      <c r="CF595" s="7" t="str">
        <f>IF(data[[#This Row],[YearRemodAdd]]=data[[#This Row],[YearBuilt]], "-","Remodeled")</f>
        <v>-</v>
      </c>
      <c r="CG595" t="str">
        <f>IF(data[[#This Row],[YrSold]]&gt;=2008,"Post 2008","Pre 2008")</f>
        <v>Post 2008</v>
      </c>
      <c r="CH595">
        <f>data[[#This Row],[YrSold]]</f>
        <v>2009</v>
      </c>
      <c r="CI595" s="1"/>
    </row>
    <row r="596" spans="1:87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596">
        <v>2008</v>
      </c>
      <c r="CB596" t="s">
        <v>110</v>
      </c>
      <c r="CC596" t="s">
        <v>111</v>
      </c>
      <c r="CD596">
        <v>110000</v>
      </c>
      <c r="CE596" t="str">
        <f>IF(data[[#This Row],[YearBuilt]]&gt;=1946,"New","Old")</f>
        <v>New</v>
      </c>
      <c r="CF596" s="7" t="str">
        <f>IF(data[[#This Row],[YearRemodAdd]]=data[[#This Row],[YearBuilt]], "-","Remodeled")</f>
        <v>-</v>
      </c>
      <c r="CG596" t="str">
        <f>IF(data[[#This Row],[YrSold]]&gt;=2008,"Post 2008","Pre 2008")</f>
        <v>Post 2008</v>
      </c>
      <c r="CH596">
        <f>data[[#This Row],[YrSold]]</f>
        <v>2008</v>
      </c>
      <c r="CI596" s="1"/>
    </row>
    <row r="597" spans="1:87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597">
        <v>2006</v>
      </c>
      <c r="CB597" t="s">
        <v>158</v>
      </c>
      <c r="CC597" t="s">
        <v>159</v>
      </c>
      <c r="CD597">
        <v>319000</v>
      </c>
      <c r="CE597" t="str">
        <f>IF(data[[#This Row],[YearBuilt]]&gt;=1946,"New","Old")</f>
        <v>New</v>
      </c>
      <c r="CF597" s="7" t="str">
        <f>IF(data[[#This Row],[YearRemodAdd]]=data[[#This Row],[YearBuilt]], "-","Remodeled")</f>
        <v>Remodeled</v>
      </c>
      <c r="CG597" t="str">
        <f>IF(data[[#This Row],[YrSold]]&gt;=2008,"Post 2008","Pre 2008")</f>
        <v>Pre 2008</v>
      </c>
      <c r="CH597">
        <f>data[[#This Row],[YrSold]]</f>
        <v>2006</v>
      </c>
      <c r="CI597" s="1"/>
    </row>
    <row r="598" spans="1:87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598">
        <v>2006</v>
      </c>
      <c r="CB598" t="s">
        <v>110</v>
      </c>
      <c r="CC598" t="s">
        <v>111</v>
      </c>
      <c r="CD598">
        <v>114504</v>
      </c>
      <c r="CE598" t="str">
        <f>IF(data[[#This Row],[YearBuilt]]&gt;=1946,"New","Old")</f>
        <v>Old</v>
      </c>
      <c r="CF598" s="7" t="str">
        <f>IF(data[[#This Row],[YearRemodAdd]]=data[[#This Row],[YearBuilt]], "-","Remodeled")</f>
        <v>Remodeled</v>
      </c>
      <c r="CG598" t="str">
        <f>IF(data[[#This Row],[YrSold]]&gt;=2008,"Post 2008","Pre 2008")</f>
        <v>Pre 2008</v>
      </c>
      <c r="CH598">
        <f>data[[#This Row],[YrSold]]</f>
        <v>2006</v>
      </c>
      <c r="CI598" s="1"/>
    </row>
    <row r="599" spans="1:87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599">
        <v>2007</v>
      </c>
      <c r="CB599" t="s">
        <v>158</v>
      </c>
      <c r="CC599" t="s">
        <v>159</v>
      </c>
      <c r="CD599">
        <v>194201</v>
      </c>
      <c r="CE599" t="str">
        <f>IF(data[[#This Row],[YearBuilt]]&gt;=1946,"New","Old")</f>
        <v>New</v>
      </c>
      <c r="CF599" s="7" t="str">
        <f>IF(data[[#This Row],[YearRemodAdd]]=data[[#This Row],[YearBuilt]], "-","Remodeled")</f>
        <v>Remodeled</v>
      </c>
      <c r="CG599" t="str">
        <f>IF(data[[#This Row],[YrSold]]&gt;=2008,"Post 2008","Pre 2008")</f>
        <v>Pre 2008</v>
      </c>
      <c r="CH599">
        <f>data[[#This Row],[YrSold]]</f>
        <v>2007</v>
      </c>
      <c r="CI599" s="1"/>
    </row>
    <row r="600" spans="1:87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00">
        <v>2006</v>
      </c>
      <c r="CB600" t="s">
        <v>110</v>
      </c>
      <c r="CC600" t="s">
        <v>111</v>
      </c>
      <c r="CD600">
        <v>217500</v>
      </c>
      <c r="CE600" t="str">
        <f>IF(data[[#This Row],[YearBuilt]]&gt;=1946,"New","Old")</f>
        <v>New</v>
      </c>
      <c r="CF600" s="7" t="str">
        <f>IF(data[[#This Row],[YearRemodAdd]]=data[[#This Row],[YearBuilt]], "-","Remodeled")</f>
        <v>-</v>
      </c>
      <c r="CG600" t="str">
        <f>IF(data[[#This Row],[YrSold]]&gt;=2008,"Post 2008","Pre 2008")</f>
        <v>Pre 2008</v>
      </c>
      <c r="CH600">
        <f>data[[#This Row],[YrSold]]</f>
        <v>2006</v>
      </c>
      <c r="CI600" s="1"/>
    </row>
    <row r="601" spans="1:87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01">
        <v>2008</v>
      </c>
      <c r="CB601" t="s">
        <v>173</v>
      </c>
      <c r="CC601" t="s">
        <v>111</v>
      </c>
      <c r="CD601">
        <v>151000</v>
      </c>
      <c r="CE601" t="str">
        <f>IF(data[[#This Row],[YearBuilt]]&gt;=1946,"New","Old")</f>
        <v>New</v>
      </c>
      <c r="CF601" s="7" t="str">
        <f>IF(data[[#This Row],[YearRemodAdd]]=data[[#This Row],[YearBuilt]], "-","Remodeled")</f>
        <v>-</v>
      </c>
      <c r="CG601" t="str">
        <f>IF(data[[#This Row],[YrSold]]&gt;=2008,"Post 2008","Pre 2008")</f>
        <v>Post 2008</v>
      </c>
      <c r="CH601">
        <f>data[[#This Row],[YrSold]]</f>
        <v>2008</v>
      </c>
      <c r="CI601" s="1"/>
    </row>
    <row r="602" spans="1:87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02">
        <v>2006</v>
      </c>
      <c r="CB602" t="s">
        <v>110</v>
      </c>
      <c r="CC602" t="s">
        <v>111</v>
      </c>
      <c r="CD602">
        <v>275000</v>
      </c>
      <c r="CE602" t="str">
        <f>IF(data[[#This Row],[YearBuilt]]&gt;=1946,"New","Old")</f>
        <v>New</v>
      </c>
      <c r="CF602" s="7" t="str">
        <f>IF(data[[#This Row],[YearRemodAdd]]=data[[#This Row],[YearBuilt]], "-","Remodeled")</f>
        <v>-</v>
      </c>
      <c r="CG602" t="str">
        <f>IF(data[[#This Row],[YrSold]]&gt;=2008,"Post 2008","Pre 2008")</f>
        <v>Pre 2008</v>
      </c>
      <c r="CH602">
        <f>data[[#This Row],[YrSold]]</f>
        <v>2006</v>
      </c>
      <c r="CI602" s="1"/>
    </row>
    <row r="603" spans="1:87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03">
        <v>2007</v>
      </c>
      <c r="CB603" t="s">
        <v>110</v>
      </c>
      <c r="CC603" t="s">
        <v>111</v>
      </c>
      <c r="CD603">
        <v>141000</v>
      </c>
      <c r="CE603" t="str">
        <f>IF(data[[#This Row],[YearBuilt]]&gt;=1946,"New","Old")</f>
        <v>Old</v>
      </c>
      <c r="CF603" s="7" t="str">
        <f>IF(data[[#This Row],[YearRemodAdd]]=data[[#This Row],[YearBuilt]], "-","Remodeled")</f>
        <v>Remodeled</v>
      </c>
      <c r="CG603" t="str">
        <f>IF(data[[#This Row],[YrSold]]&gt;=2008,"Post 2008","Pre 2008")</f>
        <v>Pre 2008</v>
      </c>
      <c r="CH603">
        <f>data[[#This Row],[YrSold]]</f>
        <v>2007</v>
      </c>
      <c r="CI603" s="1"/>
    </row>
    <row r="604" spans="1:87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04">
        <v>2006</v>
      </c>
      <c r="CB604" t="s">
        <v>110</v>
      </c>
      <c r="CC604" t="s">
        <v>128</v>
      </c>
      <c r="CD604">
        <v>220000</v>
      </c>
      <c r="CE604" t="str">
        <f>IF(data[[#This Row],[YearBuilt]]&gt;=1946,"New","Old")</f>
        <v>New</v>
      </c>
      <c r="CF604" s="7" t="str">
        <f>IF(data[[#This Row],[YearRemodAdd]]=data[[#This Row],[YearBuilt]], "-","Remodeled")</f>
        <v>-</v>
      </c>
      <c r="CG604" t="str">
        <f>IF(data[[#This Row],[YrSold]]&gt;=2008,"Post 2008","Pre 2008")</f>
        <v>Pre 2008</v>
      </c>
      <c r="CH604">
        <f>data[[#This Row],[YrSold]]</f>
        <v>2006</v>
      </c>
      <c r="CI604" s="1"/>
    </row>
    <row r="605" spans="1:87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05">
        <v>2010</v>
      </c>
      <c r="CB605" t="s">
        <v>110</v>
      </c>
      <c r="CC605" t="s">
        <v>111</v>
      </c>
      <c r="CD605">
        <v>151000</v>
      </c>
      <c r="CE605" t="str">
        <f>IF(data[[#This Row],[YearBuilt]]&gt;=1946,"New","Old")</f>
        <v>New</v>
      </c>
      <c r="CF605" s="7" t="str">
        <f>IF(data[[#This Row],[YearRemodAdd]]=data[[#This Row],[YearBuilt]], "-","Remodeled")</f>
        <v>Remodeled</v>
      </c>
      <c r="CG605" t="str">
        <f>IF(data[[#This Row],[YrSold]]&gt;=2008,"Post 2008","Pre 2008")</f>
        <v>Post 2008</v>
      </c>
      <c r="CH605">
        <f>data[[#This Row],[YrSold]]</f>
        <v>2010</v>
      </c>
      <c r="CI605" s="1"/>
    </row>
    <row r="606" spans="1:87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06">
        <v>2008</v>
      </c>
      <c r="CB606" t="s">
        <v>110</v>
      </c>
      <c r="CC606" t="s">
        <v>111</v>
      </c>
      <c r="CD606">
        <v>221000</v>
      </c>
      <c r="CE606" t="str">
        <f>IF(data[[#This Row],[YearBuilt]]&gt;=1946,"New","Old")</f>
        <v>New</v>
      </c>
      <c r="CF606" s="7" t="str">
        <f>IF(data[[#This Row],[YearRemodAdd]]=data[[#This Row],[YearBuilt]], "-","Remodeled")</f>
        <v>-</v>
      </c>
      <c r="CG606" t="str">
        <f>IF(data[[#This Row],[YrSold]]&gt;=2008,"Post 2008","Pre 2008")</f>
        <v>Post 2008</v>
      </c>
      <c r="CH606">
        <f>data[[#This Row],[YrSold]]</f>
        <v>2008</v>
      </c>
      <c r="CI606" s="1"/>
    </row>
    <row r="607" spans="1:87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07">
        <v>2009</v>
      </c>
      <c r="CB607" t="s">
        <v>110</v>
      </c>
      <c r="CC607" t="s">
        <v>111</v>
      </c>
      <c r="CD607">
        <v>205000</v>
      </c>
      <c r="CE607" t="str">
        <f>IF(data[[#This Row],[YearBuilt]]&gt;=1946,"New","Old")</f>
        <v>New</v>
      </c>
      <c r="CF607" s="7" t="str">
        <f>IF(data[[#This Row],[YearRemodAdd]]=data[[#This Row],[YearBuilt]], "-","Remodeled")</f>
        <v>Remodeled</v>
      </c>
      <c r="CG607" t="str">
        <f>IF(data[[#This Row],[YrSold]]&gt;=2008,"Post 2008","Pre 2008")</f>
        <v>Post 2008</v>
      </c>
      <c r="CH607">
        <f>data[[#This Row],[YrSold]]</f>
        <v>2009</v>
      </c>
      <c r="CI607" s="1"/>
    </row>
    <row r="608" spans="1:87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08">
        <v>2009</v>
      </c>
      <c r="CB608" t="s">
        <v>110</v>
      </c>
      <c r="CC608" t="s">
        <v>111</v>
      </c>
      <c r="CD608">
        <v>152000</v>
      </c>
      <c r="CE608" t="str">
        <f>IF(data[[#This Row],[YearBuilt]]&gt;=1946,"New","Old")</f>
        <v>New</v>
      </c>
      <c r="CF608" s="7" t="str">
        <f>IF(data[[#This Row],[YearRemodAdd]]=data[[#This Row],[YearBuilt]], "-","Remodeled")</f>
        <v>-</v>
      </c>
      <c r="CG608" t="str">
        <f>IF(data[[#This Row],[YrSold]]&gt;=2008,"Post 2008","Pre 2008")</f>
        <v>Post 2008</v>
      </c>
      <c r="CH608">
        <f>data[[#This Row],[YrSold]]</f>
        <v>2009</v>
      </c>
      <c r="CI608" s="1"/>
    </row>
    <row r="609" spans="1:87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09">
        <v>2006</v>
      </c>
      <c r="CB609" t="s">
        <v>110</v>
      </c>
      <c r="CC609" t="s">
        <v>111</v>
      </c>
      <c r="CD609">
        <v>225000</v>
      </c>
      <c r="CE609" t="str">
        <f>IF(data[[#This Row],[YearBuilt]]&gt;=1946,"New","Old")</f>
        <v>New</v>
      </c>
      <c r="CF609" s="7" t="str">
        <f>IF(data[[#This Row],[YearRemodAdd]]=data[[#This Row],[YearBuilt]], "-","Remodeled")</f>
        <v>Remodeled</v>
      </c>
      <c r="CG609" t="str">
        <f>IF(data[[#This Row],[YrSold]]&gt;=2008,"Post 2008","Pre 2008")</f>
        <v>Pre 2008</v>
      </c>
      <c r="CH609">
        <f>data[[#This Row],[YrSold]]</f>
        <v>2006</v>
      </c>
      <c r="CI609" s="1"/>
    </row>
    <row r="610" spans="1:87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10">
        <v>2007</v>
      </c>
      <c r="CB610" t="s">
        <v>110</v>
      </c>
      <c r="CC610" t="s">
        <v>210</v>
      </c>
      <c r="CD610">
        <v>359100</v>
      </c>
      <c r="CE610" t="str">
        <f>IF(data[[#This Row],[YearBuilt]]&gt;=1946,"New","Old")</f>
        <v>Old</v>
      </c>
      <c r="CF610" s="7" t="str">
        <f>IF(data[[#This Row],[YearRemodAdd]]=data[[#This Row],[YearBuilt]], "-","Remodeled")</f>
        <v>Remodeled</v>
      </c>
      <c r="CG610" t="str">
        <f>IF(data[[#This Row],[YrSold]]&gt;=2008,"Post 2008","Pre 2008")</f>
        <v>Pre 2008</v>
      </c>
      <c r="CH610">
        <f>data[[#This Row],[YrSold]]</f>
        <v>2007</v>
      </c>
      <c r="CI610" s="1"/>
    </row>
    <row r="611" spans="1:87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1">
        <v>2007</v>
      </c>
      <c r="CB611" t="s">
        <v>110</v>
      </c>
      <c r="CC611" t="s">
        <v>111</v>
      </c>
      <c r="CD611">
        <v>118500</v>
      </c>
      <c r="CE611" t="str">
        <f>IF(data[[#This Row],[YearBuilt]]&gt;=1946,"New","Old")</f>
        <v>New</v>
      </c>
      <c r="CF611" s="7" t="str">
        <f>IF(data[[#This Row],[YearRemodAdd]]=data[[#This Row],[YearBuilt]], "-","Remodeled")</f>
        <v>-</v>
      </c>
      <c r="CG611" t="str">
        <f>IF(data[[#This Row],[YrSold]]&gt;=2008,"Post 2008","Pre 2008")</f>
        <v>Pre 2008</v>
      </c>
      <c r="CH611">
        <f>data[[#This Row],[YrSold]]</f>
        <v>2007</v>
      </c>
      <c r="CI611" s="1"/>
    </row>
    <row r="612" spans="1:87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2">
        <v>2009</v>
      </c>
      <c r="CB612" t="s">
        <v>110</v>
      </c>
      <c r="CC612" t="s">
        <v>111</v>
      </c>
      <c r="CD612">
        <v>313000</v>
      </c>
      <c r="CE612" t="str">
        <f>IF(data[[#This Row],[YearBuilt]]&gt;=1946,"New","Old")</f>
        <v>New</v>
      </c>
      <c r="CF612" s="7" t="str">
        <f>IF(data[[#This Row],[YearRemodAdd]]=data[[#This Row],[YearBuilt]], "-","Remodeled")</f>
        <v>-</v>
      </c>
      <c r="CG612" t="str">
        <f>IF(data[[#This Row],[YrSold]]&gt;=2008,"Post 2008","Pre 2008")</f>
        <v>Post 2008</v>
      </c>
      <c r="CH612">
        <f>data[[#This Row],[YrSold]]</f>
        <v>2009</v>
      </c>
      <c r="CI612" s="1"/>
    </row>
    <row r="613" spans="1:87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13">
        <v>2007</v>
      </c>
      <c r="CB613" t="s">
        <v>110</v>
      </c>
      <c r="CC613" t="s">
        <v>111</v>
      </c>
      <c r="CD613">
        <v>148000</v>
      </c>
      <c r="CE613" t="str">
        <f>IF(data[[#This Row],[YearBuilt]]&gt;=1946,"New","Old")</f>
        <v>New</v>
      </c>
      <c r="CF613" s="7" t="str">
        <f>IF(data[[#This Row],[YearRemodAdd]]=data[[#This Row],[YearBuilt]], "-","Remodeled")</f>
        <v>-</v>
      </c>
      <c r="CG613" t="str">
        <f>IF(data[[#This Row],[YrSold]]&gt;=2008,"Post 2008","Pre 2008")</f>
        <v>Pre 2008</v>
      </c>
      <c r="CH613">
        <f>data[[#This Row],[YrSold]]</f>
        <v>2007</v>
      </c>
      <c r="CI613" s="1"/>
    </row>
    <row r="614" spans="1:87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14">
        <v>2009</v>
      </c>
      <c r="CB614" t="s">
        <v>110</v>
      </c>
      <c r="CC614" t="s">
        <v>111</v>
      </c>
      <c r="CD614">
        <v>261500</v>
      </c>
      <c r="CE614" t="str">
        <f>IF(data[[#This Row],[YearBuilt]]&gt;=1946,"New","Old")</f>
        <v>New</v>
      </c>
      <c r="CF614" s="7" t="str">
        <f>IF(data[[#This Row],[YearRemodAdd]]=data[[#This Row],[YearBuilt]], "-","Remodeled")</f>
        <v>-</v>
      </c>
      <c r="CG614" t="str">
        <f>IF(data[[#This Row],[YrSold]]&gt;=2008,"Post 2008","Pre 2008")</f>
        <v>Post 2008</v>
      </c>
      <c r="CH614">
        <f>data[[#This Row],[YrSold]]</f>
        <v>2009</v>
      </c>
      <c r="CI614" s="1"/>
    </row>
    <row r="615" spans="1:87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15">
        <v>2007</v>
      </c>
      <c r="CB615" t="s">
        <v>158</v>
      </c>
      <c r="CC615" t="s">
        <v>159</v>
      </c>
      <c r="CD615">
        <v>147000</v>
      </c>
      <c r="CE615" t="str">
        <f>IF(data[[#This Row],[YearBuilt]]&gt;=1946,"New","Old")</f>
        <v>New</v>
      </c>
      <c r="CF615" s="7" t="str">
        <f>IF(data[[#This Row],[YearRemodAdd]]=data[[#This Row],[YearBuilt]], "-","Remodeled")</f>
        <v>-</v>
      </c>
      <c r="CG615" t="str">
        <f>IF(data[[#This Row],[YrSold]]&gt;=2008,"Post 2008","Pre 2008")</f>
        <v>Pre 2008</v>
      </c>
      <c r="CH615">
        <f>data[[#This Row],[YrSold]]</f>
        <v>2007</v>
      </c>
      <c r="CI615" s="1"/>
    </row>
    <row r="616" spans="1:87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6">
        <v>2010</v>
      </c>
      <c r="CB616" t="s">
        <v>110</v>
      </c>
      <c r="CC616" t="s">
        <v>111</v>
      </c>
      <c r="CD616">
        <v>75500</v>
      </c>
      <c r="CE616" t="str">
        <f>IF(data[[#This Row],[YearBuilt]]&gt;=1946,"New","Old")</f>
        <v>New</v>
      </c>
      <c r="CF616" s="7" t="str">
        <f>IF(data[[#This Row],[YearRemodAdd]]=data[[#This Row],[YearBuilt]], "-","Remodeled")</f>
        <v>-</v>
      </c>
      <c r="CG616" t="str">
        <f>IF(data[[#This Row],[YrSold]]&gt;=2008,"Post 2008","Pre 2008")</f>
        <v>Post 2008</v>
      </c>
      <c r="CH616">
        <f>data[[#This Row],[YrSold]]</f>
        <v>2010</v>
      </c>
      <c r="CI616" s="1"/>
    </row>
    <row r="617" spans="1:87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7">
        <v>2010</v>
      </c>
      <c r="CB617" t="s">
        <v>110</v>
      </c>
      <c r="CC617" t="s">
        <v>128</v>
      </c>
      <c r="CD617">
        <v>137500</v>
      </c>
      <c r="CE617" t="str">
        <f>IF(data[[#This Row],[YearBuilt]]&gt;=1946,"New","Old")</f>
        <v>New</v>
      </c>
      <c r="CF617" s="7" t="str">
        <f>IF(data[[#This Row],[YearRemodAdd]]=data[[#This Row],[YearBuilt]], "-","Remodeled")</f>
        <v>-</v>
      </c>
      <c r="CG617" t="str">
        <f>IF(data[[#This Row],[YrSold]]&gt;=2008,"Post 2008","Pre 2008")</f>
        <v>Post 2008</v>
      </c>
      <c r="CH617">
        <f>data[[#This Row],[YrSold]]</f>
        <v>2010</v>
      </c>
      <c r="CI617" s="1"/>
    </row>
    <row r="618" spans="1:87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8">
        <v>2006</v>
      </c>
      <c r="CB618" t="s">
        <v>110</v>
      </c>
      <c r="CC618" t="s">
        <v>111</v>
      </c>
      <c r="CD618">
        <v>183200</v>
      </c>
      <c r="CE618" t="str">
        <f>IF(data[[#This Row],[YearBuilt]]&gt;=1946,"New","Old")</f>
        <v>New</v>
      </c>
      <c r="CF618" s="7" t="str">
        <f>IF(data[[#This Row],[YearRemodAdd]]=data[[#This Row],[YearBuilt]], "-","Remodeled")</f>
        <v>Remodeled</v>
      </c>
      <c r="CG618" t="str">
        <f>IF(data[[#This Row],[YrSold]]&gt;=2008,"Post 2008","Pre 2008")</f>
        <v>Pre 2008</v>
      </c>
      <c r="CH618">
        <f>data[[#This Row],[YrSold]]</f>
        <v>2006</v>
      </c>
      <c r="CI618" s="1"/>
    </row>
    <row r="619" spans="1:87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19">
        <v>2008</v>
      </c>
      <c r="CB619" t="s">
        <v>110</v>
      </c>
      <c r="CC619" t="s">
        <v>111</v>
      </c>
      <c r="CD619">
        <v>105500</v>
      </c>
      <c r="CE619" t="str">
        <f>IF(data[[#This Row],[YearBuilt]]&gt;=1946,"New","Old")</f>
        <v>New</v>
      </c>
      <c r="CF619" s="7" t="str">
        <f>IF(data[[#This Row],[YearRemodAdd]]=data[[#This Row],[YearBuilt]], "-","Remodeled")</f>
        <v>-</v>
      </c>
      <c r="CG619" t="str">
        <f>IF(data[[#This Row],[YrSold]]&gt;=2008,"Post 2008","Pre 2008")</f>
        <v>Post 2008</v>
      </c>
      <c r="CH619">
        <f>data[[#This Row],[YrSold]]</f>
        <v>2008</v>
      </c>
      <c r="CI619" s="1"/>
    </row>
    <row r="620" spans="1:87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20">
        <v>2007</v>
      </c>
      <c r="CB620" t="s">
        <v>158</v>
      </c>
      <c r="CC620" t="s">
        <v>159</v>
      </c>
      <c r="CD620">
        <v>314813</v>
      </c>
      <c r="CE620" t="str">
        <f>IF(data[[#This Row],[YearBuilt]]&gt;=1946,"New","Old")</f>
        <v>New</v>
      </c>
      <c r="CF620" s="7" t="str">
        <f>IF(data[[#This Row],[YearRemodAdd]]=data[[#This Row],[YearBuilt]], "-","Remodeled")</f>
        <v>-</v>
      </c>
      <c r="CG620" t="str">
        <f>IF(data[[#This Row],[YrSold]]&gt;=2008,"Post 2008","Pre 2008")</f>
        <v>Pre 2008</v>
      </c>
      <c r="CH620">
        <f>data[[#This Row],[YrSold]]</f>
        <v>2007</v>
      </c>
      <c r="CI620" s="1"/>
    </row>
    <row r="621" spans="1:87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21">
        <v>2008</v>
      </c>
      <c r="CB621" t="s">
        <v>110</v>
      </c>
      <c r="CC621" t="s">
        <v>111</v>
      </c>
      <c r="CD621">
        <v>305000</v>
      </c>
      <c r="CE621" t="str">
        <f>IF(data[[#This Row],[YearBuilt]]&gt;=1946,"New","Old")</f>
        <v>New</v>
      </c>
      <c r="CF621" s="7" t="str">
        <f>IF(data[[#This Row],[YearRemodAdd]]=data[[#This Row],[YearBuilt]], "-","Remodeled")</f>
        <v>-</v>
      </c>
      <c r="CG621" t="str">
        <f>IF(data[[#This Row],[YrSold]]&gt;=2008,"Post 2008","Pre 2008")</f>
        <v>Post 2008</v>
      </c>
      <c r="CH621">
        <f>data[[#This Row],[YrSold]]</f>
        <v>2008</v>
      </c>
      <c r="CI621" s="1"/>
    </row>
    <row r="622" spans="1:87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22">
        <v>2008</v>
      </c>
      <c r="CB622" t="s">
        <v>110</v>
      </c>
      <c r="CC622" t="s">
        <v>111</v>
      </c>
      <c r="CD622">
        <v>67000</v>
      </c>
      <c r="CE622" t="str">
        <f>IF(data[[#This Row],[YearBuilt]]&gt;=1946,"New","Old")</f>
        <v>Old</v>
      </c>
      <c r="CF622" s="7" t="str">
        <f>IF(data[[#This Row],[YearRemodAdd]]=data[[#This Row],[YearBuilt]], "-","Remodeled")</f>
        <v>Remodeled</v>
      </c>
      <c r="CG622" t="str">
        <f>IF(data[[#This Row],[YrSold]]&gt;=2008,"Post 2008","Pre 2008")</f>
        <v>Post 2008</v>
      </c>
      <c r="CH622">
        <f>data[[#This Row],[YrSold]]</f>
        <v>2008</v>
      </c>
      <c r="CI622" s="1"/>
    </row>
    <row r="623" spans="1:87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23">
        <v>2008</v>
      </c>
      <c r="CB623" t="s">
        <v>110</v>
      </c>
      <c r="CC623" t="s">
        <v>111</v>
      </c>
      <c r="CD623">
        <v>240000</v>
      </c>
      <c r="CE623" t="str">
        <f>IF(data[[#This Row],[YearBuilt]]&gt;=1946,"New","Old")</f>
        <v>New</v>
      </c>
      <c r="CF623" s="7" t="str">
        <f>IF(data[[#This Row],[YearRemodAdd]]=data[[#This Row],[YearBuilt]], "-","Remodeled")</f>
        <v>Remodeled</v>
      </c>
      <c r="CG623" t="str">
        <f>IF(data[[#This Row],[YrSold]]&gt;=2008,"Post 2008","Pre 2008")</f>
        <v>Post 2008</v>
      </c>
      <c r="CH623">
        <f>data[[#This Row],[YrSold]]</f>
        <v>2008</v>
      </c>
      <c r="CI623" s="1"/>
    </row>
    <row r="624" spans="1:87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24">
        <v>2009</v>
      </c>
      <c r="CB624" t="s">
        <v>110</v>
      </c>
      <c r="CC624" t="s">
        <v>111</v>
      </c>
      <c r="CD624">
        <v>135000</v>
      </c>
      <c r="CE624" t="str">
        <f>IF(data[[#This Row],[YearBuilt]]&gt;=1946,"New","Old")</f>
        <v>New</v>
      </c>
      <c r="CF624" s="7" t="str">
        <f>IF(data[[#This Row],[YearRemodAdd]]=data[[#This Row],[YearBuilt]], "-","Remodeled")</f>
        <v>-</v>
      </c>
      <c r="CG624" t="str">
        <f>IF(data[[#This Row],[YrSold]]&gt;=2008,"Post 2008","Pre 2008")</f>
        <v>Post 2008</v>
      </c>
      <c r="CH624">
        <f>data[[#This Row],[YrSold]]</f>
        <v>2009</v>
      </c>
      <c r="CI624" s="1"/>
    </row>
    <row r="625" spans="1:87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25">
        <v>2007</v>
      </c>
      <c r="CB625" t="s">
        <v>110</v>
      </c>
      <c r="CC625" t="s">
        <v>111</v>
      </c>
      <c r="CD625">
        <v>168500</v>
      </c>
      <c r="CE625" t="str">
        <f>IF(data[[#This Row],[YearBuilt]]&gt;=1946,"New","Old")</f>
        <v>New</v>
      </c>
      <c r="CF625" s="7" t="str">
        <f>IF(data[[#This Row],[YearRemodAdd]]=data[[#This Row],[YearBuilt]], "-","Remodeled")</f>
        <v>-</v>
      </c>
      <c r="CG625" t="str">
        <f>IF(data[[#This Row],[YrSold]]&gt;=2008,"Post 2008","Pre 2008")</f>
        <v>Pre 2008</v>
      </c>
      <c r="CH625">
        <f>data[[#This Row],[YrSold]]</f>
        <v>2007</v>
      </c>
      <c r="CI625" s="1"/>
    </row>
    <row r="626" spans="1:87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26">
        <v>2006</v>
      </c>
      <c r="CB626" t="s">
        <v>110</v>
      </c>
      <c r="CC626" t="s">
        <v>111</v>
      </c>
      <c r="CD626">
        <v>165150</v>
      </c>
      <c r="CE626" t="str">
        <f>IF(data[[#This Row],[YearBuilt]]&gt;=1946,"New","Old")</f>
        <v>New</v>
      </c>
      <c r="CF626" s="7" t="str">
        <f>IF(data[[#This Row],[YearRemodAdd]]=data[[#This Row],[YearBuilt]], "-","Remodeled")</f>
        <v>-</v>
      </c>
      <c r="CG626" t="str">
        <f>IF(data[[#This Row],[YrSold]]&gt;=2008,"Post 2008","Pre 2008")</f>
        <v>Pre 2008</v>
      </c>
      <c r="CH626">
        <f>data[[#This Row],[YrSold]]</f>
        <v>2006</v>
      </c>
      <c r="CI626" s="1"/>
    </row>
    <row r="627" spans="1:87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27">
        <v>2010</v>
      </c>
      <c r="CB627" t="s">
        <v>110</v>
      </c>
      <c r="CC627" t="s">
        <v>111</v>
      </c>
      <c r="CD627">
        <v>160000</v>
      </c>
      <c r="CE627" t="str">
        <f>IF(data[[#This Row],[YearBuilt]]&gt;=1946,"New","Old")</f>
        <v>New</v>
      </c>
      <c r="CF627" s="7" t="str">
        <f>IF(data[[#This Row],[YearRemodAdd]]=data[[#This Row],[YearBuilt]], "-","Remodeled")</f>
        <v>-</v>
      </c>
      <c r="CG627" t="str">
        <f>IF(data[[#This Row],[YrSold]]&gt;=2008,"Post 2008","Pre 2008")</f>
        <v>Post 2008</v>
      </c>
      <c r="CH627">
        <f>data[[#This Row],[YrSold]]</f>
        <v>2010</v>
      </c>
      <c r="CI627" s="1"/>
    </row>
    <row r="628" spans="1:87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28">
        <v>2007</v>
      </c>
      <c r="CB628" t="s">
        <v>110</v>
      </c>
      <c r="CC628" t="s">
        <v>111</v>
      </c>
      <c r="CD628">
        <v>139900</v>
      </c>
      <c r="CE628" t="str">
        <f>IF(data[[#This Row],[YearBuilt]]&gt;=1946,"New","Old")</f>
        <v>New</v>
      </c>
      <c r="CF628" s="7" t="str">
        <f>IF(data[[#This Row],[YearRemodAdd]]=data[[#This Row],[YearBuilt]], "-","Remodeled")</f>
        <v>Remodeled</v>
      </c>
      <c r="CG628" t="str">
        <f>IF(data[[#This Row],[YrSold]]&gt;=2008,"Post 2008","Pre 2008")</f>
        <v>Pre 2008</v>
      </c>
      <c r="CH628">
        <f>data[[#This Row],[YrSold]]</f>
        <v>2007</v>
      </c>
      <c r="CI628" s="1"/>
    </row>
    <row r="629" spans="1:87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29">
        <v>2010</v>
      </c>
      <c r="CB629" t="s">
        <v>110</v>
      </c>
      <c r="CC629" t="s">
        <v>111</v>
      </c>
      <c r="CD629">
        <v>153000</v>
      </c>
      <c r="CE629" t="str">
        <f>IF(data[[#This Row],[YearBuilt]]&gt;=1946,"New","Old")</f>
        <v>New</v>
      </c>
      <c r="CF629" s="7" t="str">
        <f>IF(data[[#This Row],[YearRemodAdd]]=data[[#This Row],[YearBuilt]], "-","Remodeled")</f>
        <v>Remodeled</v>
      </c>
      <c r="CG629" t="str">
        <f>IF(data[[#This Row],[YrSold]]&gt;=2008,"Post 2008","Pre 2008")</f>
        <v>Post 2008</v>
      </c>
      <c r="CH629">
        <f>data[[#This Row],[YrSold]]</f>
        <v>2010</v>
      </c>
      <c r="CI629" s="1"/>
    </row>
    <row r="630" spans="1:87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30">
        <v>2007</v>
      </c>
      <c r="CB630" t="s">
        <v>110</v>
      </c>
      <c r="CC630" t="s">
        <v>219</v>
      </c>
      <c r="CD630">
        <v>135000</v>
      </c>
      <c r="CE630" t="str">
        <f>IF(data[[#This Row],[YearBuilt]]&gt;=1946,"New","Old")</f>
        <v>New</v>
      </c>
      <c r="CF630" s="7" t="str">
        <f>IF(data[[#This Row],[YearRemodAdd]]=data[[#This Row],[YearBuilt]], "-","Remodeled")</f>
        <v>-</v>
      </c>
      <c r="CG630" t="str">
        <f>IF(data[[#This Row],[YrSold]]&gt;=2008,"Post 2008","Pre 2008")</f>
        <v>Pre 2008</v>
      </c>
      <c r="CH630">
        <f>data[[#This Row],[YrSold]]</f>
        <v>2007</v>
      </c>
      <c r="CI630" s="1"/>
    </row>
    <row r="631" spans="1:87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31">
        <v>2008</v>
      </c>
      <c r="CB631" t="s">
        <v>110</v>
      </c>
      <c r="CC631" t="s">
        <v>111</v>
      </c>
      <c r="CD631">
        <v>168500</v>
      </c>
      <c r="CE631" t="str">
        <f>IF(data[[#This Row],[YearBuilt]]&gt;=1946,"New","Old")</f>
        <v>New</v>
      </c>
      <c r="CF631" s="7" t="str">
        <f>IF(data[[#This Row],[YearRemodAdd]]=data[[#This Row],[YearBuilt]], "-","Remodeled")</f>
        <v>-</v>
      </c>
      <c r="CG631" t="str">
        <f>IF(data[[#This Row],[YrSold]]&gt;=2008,"Post 2008","Pre 2008")</f>
        <v>Post 2008</v>
      </c>
      <c r="CH631">
        <f>data[[#This Row],[YrSold]]</f>
        <v>2008</v>
      </c>
      <c r="CI631" s="1"/>
    </row>
    <row r="632" spans="1:87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32">
        <v>2006</v>
      </c>
      <c r="CB632" t="s">
        <v>110</v>
      </c>
      <c r="CC632" t="s">
        <v>128</v>
      </c>
      <c r="CD632">
        <v>124000</v>
      </c>
      <c r="CE632" t="str">
        <f>IF(data[[#This Row],[YearBuilt]]&gt;=1946,"New","Old")</f>
        <v>Old</v>
      </c>
      <c r="CF632" s="7" t="str">
        <f>IF(data[[#This Row],[YearRemodAdd]]=data[[#This Row],[YearBuilt]], "-","Remodeled")</f>
        <v>Remodeled</v>
      </c>
      <c r="CG632" t="str">
        <f>IF(data[[#This Row],[YrSold]]&gt;=2008,"Post 2008","Pre 2008")</f>
        <v>Pre 2008</v>
      </c>
      <c r="CH632">
        <f>data[[#This Row],[YrSold]]</f>
        <v>2006</v>
      </c>
      <c r="CI632" s="1"/>
    </row>
    <row r="633" spans="1:87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33">
        <v>2007</v>
      </c>
      <c r="CB633" t="s">
        <v>110</v>
      </c>
      <c r="CC633" t="s">
        <v>111</v>
      </c>
      <c r="CD633">
        <v>209500</v>
      </c>
      <c r="CE633" t="str">
        <f>IF(data[[#This Row],[YearBuilt]]&gt;=1946,"New","Old")</f>
        <v>New</v>
      </c>
      <c r="CF633" s="7" t="str">
        <f>IF(data[[#This Row],[YearRemodAdd]]=data[[#This Row],[YearBuilt]], "-","Remodeled")</f>
        <v>-</v>
      </c>
      <c r="CG633" t="str">
        <f>IF(data[[#This Row],[YrSold]]&gt;=2008,"Post 2008","Pre 2008")</f>
        <v>Pre 2008</v>
      </c>
      <c r="CH633">
        <f>data[[#This Row],[YrSold]]</f>
        <v>2007</v>
      </c>
      <c r="CI633" s="1"/>
    </row>
    <row r="634" spans="1:87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34">
        <v>2009</v>
      </c>
      <c r="CB634" t="s">
        <v>110</v>
      </c>
      <c r="CC634" t="s">
        <v>219</v>
      </c>
      <c r="CD634">
        <v>82500</v>
      </c>
      <c r="CE634" t="str">
        <f>IF(data[[#This Row],[YearBuilt]]&gt;=1946,"New","Old")</f>
        <v>New</v>
      </c>
      <c r="CF634" s="7" t="str">
        <f>IF(data[[#This Row],[YearRemodAdd]]=data[[#This Row],[YearBuilt]], "-","Remodeled")</f>
        <v>-</v>
      </c>
      <c r="CG634" t="str">
        <f>IF(data[[#This Row],[YrSold]]&gt;=2008,"Post 2008","Pre 2008")</f>
        <v>Post 2008</v>
      </c>
      <c r="CH634">
        <f>data[[#This Row],[YrSold]]</f>
        <v>2009</v>
      </c>
      <c r="CI634" s="1"/>
    </row>
    <row r="635" spans="1:87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35">
        <v>2007</v>
      </c>
      <c r="CB635" t="s">
        <v>110</v>
      </c>
      <c r="CC635" t="s">
        <v>111</v>
      </c>
      <c r="CD635">
        <v>139400</v>
      </c>
      <c r="CE635" t="str">
        <f>IF(data[[#This Row],[YearBuilt]]&gt;=1946,"New","Old")</f>
        <v>New</v>
      </c>
      <c r="CF635" s="7" t="str">
        <f>IF(data[[#This Row],[YearRemodAdd]]=data[[#This Row],[YearBuilt]], "-","Remodeled")</f>
        <v>Remodeled</v>
      </c>
      <c r="CG635" t="str">
        <f>IF(data[[#This Row],[YrSold]]&gt;=2008,"Post 2008","Pre 2008")</f>
        <v>Pre 2008</v>
      </c>
      <c r="CH635">
        <f>data[[#This Row],[YrSold]]</f>
        <v>2007</v>
      </c>
      <c r="CI635" s="1"/>
    </row>
    <row r="636" spans="1:87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36">
        <v>2010</v>
      </c>
      <c r="CB636" t="s">
        <v>110</v>
      </c>
      <c r="CC636" t="s">
        <v>111</v>
      </c>
      <c r="CD636">
        <v>144000</v>
      </c>
      <c r="CE636" t="str">
        <f>IF(data[[#This Row],[YearBuilt]]&gt;=1946,"New","Old")</f>
        <v>New</v>
      </c>
      <c r="CF636" s="7" t="str">
        <f>IF(data[[#This Row],[YearRemodAdd]]=data[[#This Row],[YearBuilt]], "-","Remodeled")</f>
        <v>-</v>
      </c>
      <c r="CG636" t="str">
        <f>IF(data[[#This Row],[YrSold]]&gt;=2008,"Post 2008","Pre 2008")</f>
        <v>Post 2008</v>
      </c>
      <c r="CH636">
        <f>data[[#This Row],[YrSold]]</f>
        <v>2010</v>
      </c>
      <c r="CI636" s="1"/>
    </row>
    <row r="637" spans="1:87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37">
        <v>2007</v>
      </c>
      <c r="CB637" t="s">
        <v>110</v>
      </c>
      <c r="CC637" t="s">
        <v>128</v>
      </c>
      <c r="CD637">
        <v>200000</v>
      </c>
      <c r="CE637" t="str">
        <f>IF(data[[#This Row],[YearBuilt]]&gt;=1946,"New","Old")</f>
        <v>Old</v>
      </c>
      <c r="CF637" s="7" t="str">
        <f>IF(data[[#This Row],[YearRemodAdd]]=data[[#This Row],[YearBuilt]], "-","Remodeled")</f>
        <v>Remodeled</v>
      </c>
      <c r="CG637" t="str">
        <f>IF(data[[#This Row],[YrSold]]&gt;=2008,"Post 2008","Pre 2008")</f>
        <v>Pre 2008</v>
      </c>
      <c r="CH637">
        <f>data[[#This Row],[YrSold]]</f>
        <v>2007</v>
      </c>
      <c r="CI637" s="1"/>
    </row>
    <row r="638" spans="1:87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38">
        <v>2009</v>
      </c>
      <c r="CB638" t="s">
        <v>235</v>
      </c>
      <c r="CC638" t="s">
        <v>111</v>
      </c>
      <c r="CD638">
        <v>60000</v>
      </c>
      <c r="CE638" t="str">
        <f>IF(data[[#This Row],[YearBuilt]]&gt;=1946,"New","Old")</f>
        <v>Old</v>
      </c>
      <c r="CF638" s="7" t="str">
        <f>IF(data[[#This Row],[YearRemodAdd]]=data[[#This Row],[YearBuilt]], "-","Remodeled")</f>
        <v>Remodeled</v>
      </c>
      <c r="CG638" t="str">
        <f>IF(data[[#This Row],[YrSold]]&gt;=2008,"Post 2008","Pre 2008")</f>
        <v>Post 2008</v>
      </c>
      <c r="CH638">
        <f>data[[#This Row],[YrSold]]</f>
        <v>2009</v>
      </c>
      <c r="CI638" s="1"/>
    </row>
    <row r="639" spans="1:87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39">
        <v>2009</v>
      </c>
      <c r="CB639" t="s">
        <v>110</v>
      </c>
      <c r="CC639" t="s">
        <v>111</v>
      </c>
      <c r="CD639">
        <v>93000</v>
      </c>
      <c r="CE639" t="str">
        <f>IF(data[[#This Row],[YearBuilt]]&gt;=1946,"New","Old")</f>
        <v>New</v>
      </c>
      <c r="CF639" s="7" t="str">
        <f>IF(data[[#This Row],[YearRemodAdd]]=data[[#This Row],[YearBuilt]], "-","Remodeled")</f>
        <v>-</v>
      </c>
      <c r="CG639" t="str">
        <f>IF(data[[#This Row],[YrSold]]&gt;=2008,"Post 2008","Pre 2008")</f>
        <v>Post 2008</v>
      </c>
      <c r="CH639">
        <f>data[[#This Row],[YrSold]]</f>
        <v>2009</v>
      </c>
      <c r="CI639" s="1"/>
    </row>
    <row r="640" spans="1:87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40">
        <v>2008</v>
      </c>
      <c r="CB640" t="s">
        <v>110</v>
      </c>
      <c r="CC640" t="s">
        <v>111</v>
      </c>
      <c r="CD640">
        <v>85000</v>
      </c>
      <c r="CE640" t="str">
        <f>IF(data[[#This Row],[YearBuilt]]&gt;=1946,"New","Old")</f>
        <v>Old</v>
      </c>
      <c r="CF640" s="7" t="str">
        <f>IF(data[[#This Row],[YearRemodAdd]]=data[[#This Row],[YearBuilt]], "-","Remodeled")</f>
        <v>Remodeled</v>
      </c>
      <c r="CG640" t="str">
        <f>IF(data[[#This Row],[YrSold]]&gt;=2008,"Post 2008","Pre 2008")</f>
        <v>Post 2008</v>
      </c>
      <c r="CH640">
        <f>data[[#This Row],[YrSold]]</f>
        <v>2008</v>
      </c>
      <c r="CI640" s="1"/>
    </row>
    <row r="641" spans="1:87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41">
        <v>2006</v>
      </c>
      <c r="CB641" t="s">
        <v>158</v>
      </c>
      <c r="CC641" t="s">
        <v>159</v>
      </c>
      <c r="CD641">
        <v>264561</v>
      </c>
      <c r="CE641" t="str">
        <f>IF(data[[#This Row],[YearBuilt]]&gt;=1946,"New","Old")</f>
        <v>New</v>
      </c>
      <c r="CF641" s="7" t="str">
        <f>IF(data[[#This Row],[YearRemodAdd]]=data[[#This Row],[YearBuilt]], "-","Remodeled")</f>
        <v>-</v>
      </c>
      <c r="CG641" t="str">
        <f>IF(data[[#This Row],[YrSold]]&gt;=2008,"Post 2008","Pre 2008")</f>
        <v>Pre 2008</v>
      </c>
      <c r="CH641">
        <f>data[[#This Row],[YrSold]]</f>
        <v>2006</v>
      </c>
      <c r="CI641" s="1"/>
    </row>
    <row r="642" spans="1:87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42">
        <v>2008</v>
      </c>
      <c r="CB642" t="s">
        <v>110</v>
      </c>
      <c r="CC642" t="s">
        <v>111</v>
      </c>
      <c r="CD642">
        <v>274000</v>
      </c>
      <c r="CE642" t="str">
        <f>IF(data[[#This Row],[YearBuilt]]&gt;=1946,"New","Old")</f>
        <v>New</v>
      </c>
      <c r="CF642" s="7" t="str">
        <f>IF(data[[#This Row],[YearRemodAdd]]=data[[#This Row],[YearBuilt]], "-","Remodeled")</f>
        <v>Remodeled</v>
      </c>
      <c r="CG642" t="str">
        <f>IF(data[[#This Row],[YrSold]]&gt;=2008,"Post 2008","Pre 2008")</f>
        <v>Post 2008</v>
      </c>
      <c r="CH642">
        <f>data[[#This Row],[YrSold]]</f>
        <v>2008</v>
      </c>
      <c r="CI642" s="1"/>
    </row>
    <row r="643" spans="1:87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43">
        <v>2007</v>
      </c>
      <c r="CB643" t="s">
        <v>110</v>
      </c>
      <c r="CC643" t="s">
        <v>111</v>
      </c>
      <c r="CD643">
        <v>226000</v>
      </c>
      <c r="CE643" t="str">
        <f>IF(data[[#This Row],[YearBuilt]]&gt;=1946,"New","Old")</f>
        <v>New</v>
      </c>
      <c r="CF643" s="7" t="str">
        <f>IF(data[[#This Row],[YearRemodAdd]]=data[[#This Row],[YearBuilt]], "-","Remodeled")</f>
        <v>-</v>
      </c>
      <c r="CG643" t="str">
        <f>IF(data[[#This Row],[YrSold]]&gt;=2008,"Post 2008","Pre 2008")</f>
        <v>Pre 2008</v>
      </c>
      <c r="CH643">
        <f>data[[#This Row],[YrSold]]</f>
        <v>2007</v>
      </c>
      <c r="CI643" s="1"/>
    </row>
    <row r="644" spans="1:87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44">
        <v>2009</v>
      </c>
      <c r="CB644" t="s">
        <v>110</v>
      </c>
      <c r="CC644" t="s">
        <v>111</v>
      </c>
      <c r="CD644">
        <v>345000</v>
      </c>
      <c r="CE644" t="str">
        <f>IF(data[[#This Row],[YearBuilt]]&gt;=1946,"New","Old")</f>
        <v>New</v>
      </c>
      <c r="CF644" s="7" t="str">
        <f>IF(data[[#This Row],[YearRemodAdd]]=data[[#This Row],[YearBuilt]], "-","Remodeled")</f>
        <v>Remodeled</v>
      </c>
      <c r="CG644" t="str">
        <f>IF(data[[#This Row],[YrSold]]&gt;=2008,"Post 2008","Pre 2008")</f>
        <v>Post 2008</v>
      </c>
      <c r="CH644">
        <f>data[[#This Row],[YrSold]]</f>
        <v>2009</v>
      </c>
      <c r="CI644" s="1"/>
    </row>
    <row r="645" spans="1:87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45">
        <v>2007</v>
      </c>
      <c r="CB645" t="s">
        <v>110</v>
      </c>
      <c r="CC645" t="s">
        <v>111</v>
      </c>
      <c r="CD645">
        <v>152000</v>
      </c>
      <c r="CE645" t="str">
        <f>IF(data[[#This Row],[YearBuilt]]&gt;=1946,"New","Old")</f>
        <v>New</v>
      </c>
      <c r="CF645" s="7" t="str">
        <f>IF(data[[#This Row],[YearRemodAdd]]=data[[#This Row],[YearBuilt]], "-","Remodeled")</f>
        <v>-</v>
      </c>
      <c r="CG645" t="str">
        <f>IF(data[[#This Row],[YrSold]]&gt;=2008,"Post 2008","Pre 2008")</f>
        <v>Pre 2008</v>
      </c>
      <c r="CH645">
        <f>data[[#This Row],[YrSold]]</f>
        <v>2007</v>
      </c>
      <c r="CI645" s="1"/>
    </row>
    <row r="646" spans="1:87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46">
        <v>2009</v>
      </c>
      <c r="CB646" t="s">
        <v>158</v>
      </c>
      <c r="CC646" t="s">
        <v>159</v>
      </c>
      <c r="CD646">
        <v>370878</v>
      </c>
      <c r="CE646" t="str">
        <f>IF(data[[#This Row],[YearBuilt]]&gt;=1946,"New","Old")</f>
        <v>New</v>
      </c>
      <c r="CF646" s="7" t="str">
        <f>IF(data[[#This Row],[YearRemodAdd]]=data[[#This Row],[YearBuilt]], "-","Remodeled")</f>
        <v>-</v>
      </c>
      <c r="CG646" t="str">
        <f>IF(data[[#This Row],[YrSold]]&gt;=2008,"Post 2008","Pre 2008")</f>
        <v>Post 2008</v>
      </c>
      <c r="CH646">
        <f>data[[#This Row],[YrSold]]</f>
        <v>2009</v>
      </c>
      <c r="CI646" s="1"/>
    </row>
    <row r="647" spans="1:87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47">
        <v>2007</v>
      </c>
      <c r="CB647" t="s">
        <v>110</v>
      </c>
      <c r="CC647" t="s">
        <v>111</v>
      </c>
      <c r="CD647">
        <v>143250</v>
      </c>
      <c r="CE647" t="str">
        <f>IF(data[[#This Row],[YearBuilt]]&gt;=1946,"New","Old")</f>
        <v>New</v>
      </c>
      <c r="CF647" s="7" t="str">
        <f>IF(data[[#This Row],[YearRemodAdd]]=data[[#This Row],[YearBuilt]], "-","Remodeled")</f>
        <v>-</v>
      </c>
      <c r="CG647" t="str">
        <f>IF(data[[#This Row],[YrSold]]&gt;=2008,"Post 2008","Pre 2008")</f>
        <v>Pre 2008</v>
      </c>
      <c r="CH647">
        <f>data[[#This Row],[YrSold]]</f>
        <v>2007</v>
      </c>
      <c r="CI647" s="1"/>
    </row>
    <row r="648" spans="1:87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48">
        <v>2008</v>
      </c>
      <c r="CB648" t="s">
        <v>110</v>
      </c>
      <c r="CC648" t="s">
        <v>111</v>
      </c>
      <c r="CD648">
        <v>98300</v>
      </c>
      <c r="CE648" t="str">
        <f>IF(data[[#This Row],[YearBuilt]]&gt;=1946,"New","Old")</f>
        <v>New</v>
      </c>
      <c r="CF648" s="7" t="str">
        <f>IF(data[[#This Row],[YearRemodAdd]]=data[[#This Row],[YearBuilt]], "-","Remodeled")</f>
        <v>-</v>
      </c>
      <c r="CG648" t="str">
        <f>IF(data[[#This Row],[YrSold]]&gt;=2008,"Post 2008","Pre 2008")</f>
        <v>Post 2008</v>
      </c>
      <c r="CH648">
        <f>data[[#This Row],[YrSold]]</f>
        <v>2008</v>
      </c>
      <c r="CI648" s="1"/>
    </row>
    <row r="649" spans="1:87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49">
        <v>2008</v>
      </c>
      <c r="CB649" t="s">
        <v>110</v>
      </c>
      <c r="CC649" t="s">
        <v>111</v>
      </c>
      <c r="CD649">
        <v>155000</v>
      </c>
      <c r="CE649" t="str">
        <f>IF(data[[#This Row],[YearBuilt]]&gt;=1946,"New","Old")</f>
        <v>New</v>
      </c>
      <c r="CF649" s="7" t="str">
        <f>IF(data[[#This Row],[YearRemodAdd]]=data[[#This Row],[YearBuilt]], "-","Remodeled")</f>
        <v>-</v>
      </c>
      <c r="CG649" t="str">
        <f>IF(data[[#This Row],[YrSold]]&gt;=2008,"Post 2008","Pre 2008")</f>
        <v>Post 2008</v>
      </c>
      <c r="CH649">
        <f>data[[#This Row],[YrSold]]</f>
        <v>2008</v>
      </c>
      <c r="CI649" s="1"/>
    </row>
    <row r="650" spans="1:87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50">
        <v>2010</v>
      </c>
      <c r="CB650" t="s">
        <v>110</v>
      </c>
      <c r="CC650" t="s">
        <v>111</v>
      </c>
      <c r="CD650">
        <v>155000</v>
      </c>
      <c r="CE650" t="str">
        <f>IF(data[[#This Row],[YearBuilt]]&gt;=1946,"New","Old")</f>
        <v>New</v>
      </c>
      <c r="CF650" s="7" t="str">
        <f>IF(data[[#This Row],[YearRemodAdd]]=data[[#This Row],[YearBuilt]], "-","Remodeled")</f>
        <v>-</v>
      </c>
      <c r="CG650" t="str">
        <f>IF(data[[#This Row],[YrSold]]&gt;=2008,"Post 2008","Pre 2008")</f>
        <v>Post 2008</v>
      </c>
      <c r="CH650">
        <f>data[[#This Row],[YrSold]]</f>
        <v>2010</v>
      </c>
      <c r="CI650" s="1"/>
    </row>
    <row r="651" spans="1:87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51">
        <v>2007</v>
      </c>
      <c r="CB651" t="s">
        <v>110</v>
      </c>
      <c r="CC651" t="s">
        <v>111</v>
      </c>
      <c r="CD651">
        <v>84500</v>
      </c>
      <c r="CE651" t="str">
        <f>IF(data[[#This Row],[YearBuilt]]&gt;=1946,"New","Old")</f>
        <v>New</v>
      </c>
      <c r="CF651" s="7" t="str">
        <f>IF(data[[#This Row],[YearRemodAdd]]=data[[#This Row],[YearBuilt]], "-","Remodeled")</f>
        <v>-</v>
      </c>
      <c r="CG651" t="str">
        <f>IF(data[[#This Row],[YrSold]]&gt;=2008,"Post 2008","Pre 2008")</f>
        <v>Pre 2008</v>
      </c>
      <c r="CH651">
        <f>data[[#This Row],[YrSold]]</f>
        <v>2007</v>
      </c>
      <c r="CI651" s="1"/>
    </row>
    <row r="652" spans="1:87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52">
        <v>2008</v>
      </c>
      <c r="CB652" t="s">
        <v>110</v>
      </c>
      <c r="CC652" t="s">
        <v>111</v>
      </c>
      <c r="CD652">
        <v>205950</v>
      </c>
      <c r="CE652" t="str">
        <f>IF(data[[#This Row],[YearBuilt]]&gt;=1946,"New","Old")</f>
        <v>New</v>
      </c>
      <c r="CF652" s="7" t="str">
        <f>IF(data[[#This Row],[YearRemodAdd]]=data[[#This Row],[YearBuilt]], "-","Remodeled")</f>
        <v>-</v>
      </c>
      <c r="CG652" t="str">
        <f>IF(data[[#This Row],[YrSold]]&gt;=2008,"Post 2008","Pre 2008")</f>
        <v>Post 2008</v>
      </c>
      <c r="CH652">
        <f>data[[#This Row],[YrSold]]</f>
        <v>2008</v>
      </c>
      <c r="CI652" s="1"/>
    </row>
    <row r="653" spans="1:87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53">
        <v>2009</v>
      </c>
      <c r="CB653" t="s">
        <v>110</v>
      </c>
      <c r="CC653" t="s">
        <v>111</v>
      </c>
      <c r="CD653">
        <v>108000</v>
      </c>
      <c r="CE653" t="str">
        <f>IF(data[[#This Row],[YearBuilt]]&gt;=1946,"New","Old")</f>
        <v>Old</v>
      </c>
      <c r="CF653" s="7" t="str">
        <f>IF(data[[#This Row],[YearRemodAdd]]=data[[#This Row],[YearBuilt]], "-","Remodeled")</f>
        <v>Remodeled</v>
      </c>
      <c r="CG653" t="str">
        <f>IF(data[[#This Row],[YrSold]]&gt;=2008,"Post 2008","Pre 2008")</f>
        <v>Post 2008</v>
      </c>
      <c r="CH653">
        <f>data[[#This Row],[YrSold]]</f>
        <v>2009</v>
      </c>
      <c r="CI653" s="1"/>
    </row>
    <row r="654" spans="1:87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54">
        <v>2009</v>
      </c>
      <c r="CB654" t="s">
        <v>110</v>
      </c>
      <c r="CC654" t="s">
        <v>111</v>
      </c>
      <c r="CD654">
        <v>191000</v>
      </c>
      <c r="CE654" t="str">
        <f>IF(data[[#This Row],[YearBuilt]]&gt;=1946,"New","Old")</f>
        <v>New</v>
      </c>
      <c r="CF654" s="7" t="str">
        <f>IF(data[[#This Row],[YearRemodAdd]]=data[[#This Row],[YearBuilt]], "-","Remodeled")</f>
        <v>-</v>
      </c>
      <c r="CG654" t="str">
        <f>IF(data[[#This Row],[YrSold]]&gt;=2008,"Post 2008","Pre 2008")</f>
        <v>Post 2008</v>
      </c>
      <c r="CH654">
        <f>data[[#This Row],[YrSold]]</f>
        <v>2009</v>
      </c>
      <c r="CI654" s="1"/>
    </row>
    <row r="655" spans="1:87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55">
        <v>2008</v>
      </c>
      <c r="CB655" t="s">
        <v>110</v>
      </c>
      <c r="CC655" t="s">
        <v>111</v>
      </c>
      <c r="CD655">
        <v>135000</v>
      </c>
      <c r="CE655" t="str">
        <f>IF(data[[#This Row],[YearBuilt]]&gt;=1946,"New","Old")</f>
        <v>Old</v>
      </c>
      <c r="CF655" s="7" t="str">
        <f>IF(data[[#This Row],[YearRemodAdd]]=data[[#This Row],[YearBuilt]], "-","Remodeled")</f>
        <v>Remodeled</v>
      </c>
      <c r="CG655" t="str">
        <f>IF(data[[#This Row],[YrSold]]&gt;=2008,"Post 2008","Pre 2008")</f>
        <v>Post 2008</v>
      </c>
      <c r="CH655">
        <f>data[[#This Row],[YrSold]]</f>
        <v>2008</v>
      </c>
      <c r="CI655" s="1"/>
    </row>
    <row r="656" spans="1:87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56">
        <v>2008</v>
      </c>
      <c r="CB656" t="s">
        <v>110</v>
      </c>
      <c r="CC656" t="s">
        <v>111</v>
      </c>
      <c r="CD656">
        <v>350000</v>
      </c>
      <c r="CE656" t="str">
        <f>IF(data[[#This Row],[YearBuilt]]&gt;=1946,"New","Old")</f>
        <v>New</v>
      </c>
      <c r="CF656" s="7" t="str">
        <f>IF(data[[#This Row],[YearRemodAdd]]=data[[#This Row],[YearBuilt]], "-","Remodeled")</f>
        <v>-</v>
      </c>
      <c r="CG656" t="str">
        <f>IF(data[[#This Row],[YrSold]]&gt;=2008,"Post 2008","Pre 2008")</f>
        <v>Post 2008</v>
      </c>
      <c r="CH656">
        <f>data[[#This Row],[YrSold]]</f>
        <v>2008</v>
      </c>
      <c r="CI656" s="1"/>
    </row>
    <row r="657" spans="1:87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57">
        <v>2010</v>
      </c>
      <c r="CB657" t="s">
        <v>110</v>
      </c>
      <c r="CC657" t="s">
        <v>219</v>
      </c>
      <c r="CD657">
        <v>88000</v>
      </c>
      <c r="CE657" t="str">
        <f>IF(data[[#This Row],[YearBuilt]]&gt;=1946,"New","Old")</f>
        <v>New</v>
      </c>
      <c r="CF657" s="7" t="str">
        <f>IF(data[[#This Row],[YearRemodAdd]]=data[[#This Row],[YearBuilt]], "-","Remodeled")</f>
        <v>-</v>
      </c>
      <c r="CG657" t="str">
        <f>IF(data[[#This Row],[YrSold]]&gt;=2008,"Post 2008","Pre 2008")</f>
        <v>Post 2008</v>
      </c>
      <c r="CH657">
        <f>data[[#This Row],[YrSold]]</f>
        <v>2010</v>
      </c>
      <c r="CI657" s="1"/>
    </row>
    <row r="658" spans="1:87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58">
        <v>2008</v>
      </c>
      <c r="CB658" t="s">
        <v>110</v>
      </c>
      <c r="CC658" t="s">
        <v>111</v>
      </c>
      <c r="CD658">
        <v>145500</v>
      </c>
      <c r="CE658" t="str">
        <f>IF(data[[#This Row],[YearBuilt]]&gt;=1946,"New","Old")</f>
        <v>New</v>
      </c>
      <c r="CF658" s="7" t="str">
        <f>IF(data[[#This Row],[YearRemodAdd]]=data[[#This Row],[YearBuilt]], "-","Remodeled")</f>
        <v>Remodeled</v>
      </c>
      <c r="CG658" t="str">
        <f>IF(data[[#This Row],[YrSold]]&gt;=2008,"Post 2008","Pre 2008")</f>
        <v>Post 2008</v>
      </c>
      <c r="CH658">
        <f>data[[#This Row],[YrSold]]</f>
        <v>2008</v>
      </c>
      <c r="CI658" s="1"/>
    </row>
    <row r="659" spans="1:87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59">
        <v>2008</v>
      </c>
      <c r="CB659" t="s">
        <v>110</v>
      </c>
      <c r="CC659" t="s">
        <v>111</v>
      </c>
      <c r="CD659">
        <v>149000</v>
      </c>
      <c r="CE659" t="str">
        <f>IF(data[[#This Row],[YearBuilt]]&gt;=1946,"New","Old")</f>
        <v>Old</v>
      </c>
      <c r="CF659" s="7" t="str">
        <f>IF(data[[#This Row],[YearRemodAdd]]=data[[#This Row],[YearBuilt]], "-","Remodeled")</f>
        <v>Remodeled</v>
      </c>
      <c r="CG659" t="str">
        <f>IF(data[[#This Row],[YrSold]]&gt;=2008,"Post 2008","Pre 2008")</f>
        <v>Post 2008</v>
      </c>
      <c r="CH659">
        <f>data[[#This Row],[YrSold]]</f>
        <v>2008</v>
      </c>
      <c r="CI659" s="1"/>
    </row>
    <row r="660" spans="1:87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60">
        <v>2010</v>
      </c>
      <c r="CB660" t="s">
        <v>110</v>
      </c>
      <c r="CC660" t="s">
        <v>128</v>
      </c>
      <c r="CD660">
        <v>97500</v>
      </c>
      <c r="CE660" t="str">
        <f>IF(data[[#This Row],[YearBuilt]]&gt;=1946,"New","Old")</f>
        <v>New</v>
      </c>
      <c r="CF660" s="7" t="str">
        <f>IF(data[[#This Row],[YearRemodAdd]]=data[[#This Row],[YearBuilt]], "-","Remodeled")</f>
        <v>Remodeled</v>
      </c>
      <c r="CG660" t="str">
        <f>IF(data[[#This Row],[YrSold]]&gt;=2008,"Post 2008","Pre 2008")</f>
        <v>Post 2008</v>
      </c>
      <c r="CH660">
        <f>data[[#This Row],[YrSold]]</f>
        <v>2010</v>
      </c>
      <c r="CI660" s="1"/>
    </row>
    <row r="661" spans="1:87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61">
        <v>2009</v>
      </c>
      <c r="CB661" t="s">
        <v>110</v>
      </c>
      <c r="CC661" t="s">
        <v>111</v>
      </c>
      <c r="CD661">
        <v>167000</v>
      </c>
      <c r="CE661" t="str">
        <f>IF(data[[#This Row],[YearBuilt]]&gt;=1946,"New","Old")</f>
        <v>New</v>
      </c>
      <c r="CF661" s="7" t="str">
        <f>IF(data[[#This Row],[YearRemodAdd]]=data[[#This Row],[YearBuilt]], "-","Remodeled")</f>
        <v>Remodeled</v>
      </c>
      <c r="CG661" t="str">
        <f>IF(data[[#This Row],[YrSold]]&gt;=2008,"Post 2008","Pre 2008")</f>
        <v>Post 2008</v>
      </c>
      <c r="CH661">
        <f>data[[#This Row],[YrSold]]</f>
        <v>2009</v>
      </c>
      <c r="CI661" s="1"/>
    </row>
    <row r="662" spans="1:87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62">
        <v>2007</v>
      </c>
      <c r="CB662" t="s">
        <v>110</v>
      </c>
      <c r="CC662" t="s">
        <v>111</v>
      </c>
      <c r="CD662">
        <v>197900</v>
      </c>
      <c r="CE662" t="str">
        <f>IF(data[[#This Row],[YearBuilt]]&gt;=1946,"New","Old")</f>
        <v>New</v>
      </c>
      <c r="CF662" s="7" t="str">
        <f>IF(data[[#This Row],[YearRemodAdd]]=data[[#This Row],[YearBuilt]], "-","Remodeled")</f>
        <v>-</v>
      </c>
      <c r="CG662" t="str">
        <f>IF(data[[#This Row],[YrSold]]&gt;=2008,"Post 2008","Pre 2008")</f>
        <v>Pre 2008</v>
      </c>
      <c r="CH662">
        <f>data[[#This Row],[YrSold]]</f>
        <v>2007</v>
      </c>
      <c r="CI662" s="1"/>
    </row>
    <row r="663" spans="1:87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63">
        <v>2009</v>
      </c>
      <c r="CB663" t="s">
        <v>110</v>
      </c>
      <c r="CC663" t="s">
        <v>111</v>
      </c>
      <c r="CD663">
        <v>402000</v>
      </c>
      <c r="CE663" t="str">
        <f>IF(data[[#This Row],[YearBuilt]]&gt;=1946,"New","Old")</f>
        <v>New</v>
      </c>
      <c r="CF663" s="7" t="str">
        <f>IF(data[[#This Row],[YearRemodAdd]]=data[[#This Row],[YearBuilt]], "-","Remodeled")</f>
        <v>Remodeled</v>
      </c>
      <c r="CG663" t="str">
        <f>IF(data[[#This Row],[YrSold]]&gt;=2008,"Post 2008","Pre 2008")</f>
        <v>Post 2008</v>
      </c>
      <c r="CH663">
        <f>data[[#This Row],[YrSold]]</f>
        <v>2009</v>
      </c>
      <c r="CI663" s="1"/>
    </row>
    <row r="664" spans="1:87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64">
        <v>2009</v>
      </c>
      <c r="CB664" t="s">
        <v>110</v>
      </c>
      <c r="CC664" t="s">
        <v>111</v>
      </c>
      <c r="CD664">
        <v>110000</v>
      </c>
      <c r="CE664" t="str">
        <f>IF(data[[#This Row],[YearBuilt]]&gt;=1946,"New","Old")</f>
        <v>New</v>
      </c>
      <c r="CF664" s="7" t="str">
        <f>IF(data[[#This Row],[YearRemodAdd]]=data[[#This Row],[YearBuilt]], "-","Remodeled")</f>
        <v>-</v>
      </c>
      <c r="CG664" t="str">
        <f>IF(data[[#This Row],[YrSold]]&gt;=2008,"Post 2008","Pre 2008")</f>
        <v>Post 2008</v>
      </c>
      <c r="CH664">
        <f>data[[#This Row],[YrSold]]</f>
        <v>2009</v>
      </c>
      <c r="CI664" s="1"/>
    </row>
    <row r="665" spans="1:87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65">
        <v>2008</v>
      </c>
      <c r="CB665" t="s">
        <v>110</v>
      </c>
      <c r="CC665" t="s">
        <v>111</v>
      </c>
      <c r="CD665">
        <v>137500</v>
      </c>
      <c r="CE665" t="str">
        <f>IF(data[[#This Row],[YearBuilt]]&gt;=1946,"New","Old")</f>
        <v>New</v>
      </c>
      <c r="CF665" s="7" t="str">
        <f>IF(data[[#This Row],[YearRemodAdd]]=data[[#This Row],[YearBuilt]], "-","Remodeled")</f>
        <v>-</v>
      </c>
      <c r="CG665" t="str">
        <f>IF(data[[#This Row],[YrSold]]&gt;=2008,"Post 2008","Pre 2008")</f>
        <v>Post 2008</v>
      </c>
      <c r="CH665">
        <f>data[[#This Row],[YrSold]]</f>
        <v>2008</v>
      </c>
      <c r="CI665" s="1"/>
    </row>
    <row r="666" spans="1:87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66">
        <v>2006</v>
      </c>
      <c r="CB666" t="s">
        <v>158</v>
      </c>
      <c r="CC666" t="s">
        <v>159</v>
      </c>
      <c r="CD666">
        <v>423000</v>
      </c>
      <c r="CE666" t="str">
        <f>IF(data[[#This Row],[YearBuilt]]&gt;=1946,"New","Old")</f>
        <v>New</v>
      </c>
      <c r="CF666" s="7" t="str">
        <f>IF(data[[#This Row],[YearRemodAdd]]=data[[#This Row],[YearBuilt]], "-","Remodeled")</f>
        <v>Remodeled</v>
      </c>
      <c r="CG666" t="str">
        <f>IF(data[[#This Row],[YrSold]]&gt;=2008,"Post 2008","Pre 2008")</f>
        <v>Pre 2008</v>
      </c>
      <c r="CH666">
        <f>data[[#This Row],[YrSold]]</f>
        <v>2006</v>
      </c>
      <c r="CI666" s="1"/>
    </row>
    <row r="667" spans="1:87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67">
        <v>2006</v>
      </c>
      <c r="CB667" t="s">
        <v>110</v>
      </c>
      <c r="CC667" t="s">
        <v>111</v>
      </c>
      <c r="CD667">
        <v>230500</v>
      </c>
      <c r="CE667" t="str">
        <f>IF(data[[#This Row],[YearBuilt]]&gt;=1946,"New","Old")</f>
        <v>New</v>
      </c>
      <c r="CF667" s="7" t="str">
        <f>IF(data[[#This Row],[YearRemodAdd]]=data[[#This Row],[YearBuilt]], "-","Remodeled")</f>
        <v>-</v>
      </c>
      <c r="CG667" t="str">
        <f>IF(data[[#This Row],[YrSold]]&gt;=2008,"Post 2008","Pre 2008")</f>
        <v>Pre 2008</v>
      </c>
      <c r="CH667">
        <f>data[[#This Row],[YrSold]]</f>
        <v>2006</v>
      </c>
      <c r="CI667" s="1"/>
    </row>
    <row r="668" spans="1:87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68">
        <v>2007</v>
      </c>
      <c r="CB668" t="s">
        <v>110</v>
      </c>
      <c r="CC668" t="s">
        <v>128</v>
      </c>
      <c r="CD668">
        <v>129000</v>
      </c>
      <c r="CE668" t="str">
        <f>IF(data[[#This Row],[YearBuilt]]&gt;=1946,"New","Old")</f>
        <v>New</v>
      </c>
      <c r="CF668" s="7" t="str">
        <f>IF(data[[#This Row],[YearRemodAdd]]=data[[#This Row],[YearBuilt]], "-","Remodeled")</f>
        <v>Remodeled</v>
      </c>
      <c r="CG668" t="str">
        <f>IF(data[[#This Row],[YrSold]]&gt;=2008,"Post 2008","Pre 2008")</f>
        <v>Pre 2008</v>
      </c>
      <c r="CH668">
        <f>data[[#This Row],[YrSold]]</f>
        <v>2007</v>
      </c>
      <c r="CI668" s="1"/>
    </row>
    <row r="669" spans="1:87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69">
        <v>2008</v>
      </c>
      <c r="CB669" t="s">
        <v>110</v>
      </c>
      <c r="CC669" t="s">
        <v>111</v>
      </c>
      <c r="CD669">
        <v>193500</v>
      </c>
      <c r="CE669" t="str">
        <f>IF(data[[#This Row],[YearBuilt]]&gt;=1946,"New","Old")</f>
        <v>New</v>
      </c>
      <c r="CF669" s="7" t="str">
        <f>IF(data[[#This Row],[YearRemodAdd]]=data[[#This Row],[YearBuilt]], "-","Remodeled")</f>
        <v>Remodeled</v>
      </c>
      <c r="CG669" t="str">
        <f>IF(data[[#This Row],[YrSold]]&gt;=2008,"Post 2008","Pre 2008")</f>
        <v>Post 2008</v>
      </c>
      <c r="CH669">
        <f>data[[#This Row],[YrSold]]</f>
        <v>2008</v>
      </c>
      <c r="CI669" s="1"/>
    </row>
    <row r="670" spans="1:87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70">
        <v>2006</v>
      </c>
      <c r="CB670" t="s">
        <v>110</v>
      </c>
      <c r="CC670" t="s">
        <v>111</v>
      </c>
      <c r="CD670">
        <v>168000</v>
      </c>
      <c r="CE670" t="str">
        <f>IF(data[[#This Row],[YearBuilt]]&gt;=1946,"New","Old")</f>
        <v>New</v>
      </c>
      <c r="CF670" s="7" t="str">
        <f>IF(data[[#This Row],[YearRemodAdd]]=data[[#This Row],[YearBuilt]], "-","Remodeled")</f>
        <v>Remodeled</v>
      </c>
      <c r="CG670" t="str">
        <f>IF(data[[#This Row],[YrSold]]&gt;=2008,"Post 2008","Pre 2008")</f>
        <v>Pre 2008</v>
      </c>
      <c r="CH670">
        <f>data[[#This Row],[YrSold]]</f>
        <v>2006</v>
      </c>
      <c r="CI670" s="1"/>
    </row>
    <row r="671" spans="1:87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71">
        <v>2006</v>
      </c>
      <c r="CB671" t="s">
        <v>110</v>
      </c>
      <c r="CC671" t="s">
        <v>111</v>
      </c>
      <c r="CD671">
        <v>137500</v>
      </c>
      <c r="CE671" t="str">
        <f>IF(data[[#This Row],[YearBuilt]]&gt;=1946,"New","Old")</f>
        <v>Old</v>
      </c>
      <c r="CF671" s="7" t="str">
        <f>IF(data[[#This Row],[YearRemodAdd]]=data[[#This Row],[YearBuilt]], "-","Remodeled")</f>
        <v>Remodeled</v>
      </c>
      <c r="CG671" t="str">
        <f>IF(data[[#This Row],[YrSold]]&gt;=2008,"Post 2008","Pre 2008")</f>
        <v>Pre 2008</v>
      </c>
      <c r="CH671">
        <f>data[[#This Row],[YrSold]]</f>
        <v>2006</v>
      </c>
      <c r="CI671" s="1"/>
    </row>
    <row r="672" spans="1:87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72">
        <v>2009</v>
      </c>
      <c r="CB672" t="s">
        <v>110</v>
      </c>
      <c r="CC672" t="s">
        <v>111</v>
      </c>
      <c r="CD672">
        <v>173500</v>
      </c>
      <c r="CE672" t="str">
        <f>IF(data[[#This Row],[YearBuilt]]&gt;=1946,"New","Old")</f>
        <v>New</v>
      </c>
      <c r="CF672" s="7" t="str">
        <f>IF(data[[#This Row],[YearRemodAdd]]=data[[#This Row],[YearBuilt]], "-","Remodeled")</f>
        <v>-</v>
      </c>
      <c r="CG672" t="str">
        <f>IF(data[[#This Row],[YrSold]]&gt;=2008,"Post 2008","Pre 2008")</f>
        <v>Post 2008</v>
      </c>
      <c r="CH672">
        <f>data[[#This Row],[YrSold]]</f>
        <v>2009</v>
      </c>
      <c r="CI672" s="1"/>
    </row>
    <row r="673" spans="1:87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73">
        <v>2009</v>
      </c>
      <c r="CB673" t="s">
        <v>110</v>
      </c>
      <c r="CC673" t="s">
        <v>111</v>
      </c>
      <c r="CD673">
        <v>103600</v>
      </c>
      <c r="CE673" t="str">
        <f>IF(data[[#This Row],[YearBuilt]]&gt;=1946,"New","Old")</f>
        <v>Old</v>
      </c>
      <c r="CF673" s="7" t="str">
        <f>IF(data[[#This Row],[YearRemodAdd]]=data[[#This Row],[YearBuilt]], "-","Remodeled")</f>
        <v>Remodeled</v>
      </c>
      <c r="CG673" t="str">
        <f>IF(data[[#This Row],[YrSold]]&gt;=2008,"Post 2008","Pre 2008")</f>
        <v>Post 2008</v>
      </c>
      <c r="CH673">
        <f>data[[#This Row],[YrSold]]</f>
        <v>2009</v>
      </c>
      <c r="CI673" s="1"/>
    </row>
    <row r="674" spans="1:87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74">
        <v>2006</v>
      </c>
      <c r="CB674" t="s">
        <v>110</v>
      </c>
      <c r="CC674" t="s">
        <v>111</v>
      </c>
      <c r="CD674">
        <v>165000</v>
      </c>
      <c r="CE674" t="str">
        <f>IF(data[[#This Row],[YearBuilt]]&gt;=1946,"New","Old")</f>
        <v>New</v>
      </c>
      <c r="CF674" s="7" t="str">
        <f>IF(data[[#This Row],[YearRemodAdd]]=data[[#This Row],[YearBuilt]], "-","Remodeled")</f>
        <v>-</v>
      </c>
      <c r="CG674" t="str">
        <f>IF(data[[#This Row],[YrSold]]&gt;=2008,"Post 2008","Pre 2008")</f>
        <v>Pre 2008</v>
      </c>
      <c r="CH674">
        <f>data[[#This Row],[YrSold]]</f>
        <v>2006</v>
      </c>
      <c r="CI674" s="1"/>
    </row>
    <row r="675" spans="1:87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75">
        <v>2007</v>
      </c>
      <c r="CB675" t="s">
        <v>110</v>
      </c>
      <c r="CC675" t="s">
        <v>111</v>
      </c>
      <c r="CD675">
        <v>257500</v>
      </c>
      <c r="CE675" t="str">
        <f>IF(data[[#This Row],[YearBuilt]]&gt;=1946,"New","Old")</f>
        <v>New</v>
      </c>
      <c r="CF675" s="7" t="str">
        <f>IF(data[[#This Row],[YearRemodAdd]]=data[[#This Row],[YearBuilt]], "-","Remodeled")</f>
        <v>Remodeled</v>
      </c>
      <c r="CG675" t="str">
        <f>IF(data[[#This Row],[YrSold]]&gt;=2008,"Post 2008","Pre 2008")</f>
        <v>Pre 2008</v>
      </c>
      <c r="CH675">
        <f>data[[#This Row],[YrSold]]</f>
        <v>2007</v>
      </c>
      <c r="CI675" s="1"/>
    </row>
    <row r="676" spans="1:87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76">
        <v>2008</v>
      </c>
      <c r="CB676" t="s">
        <v>110</v>
      </c>
      <c r="CC676" t="s">
        <v>111</v>
      </c>
      <c r="CD676">
        <v>140000</v>
      </c>
      <c r="CE676" t="str">
        <f>IF(data[[#This Row],[YearBuilt]]&gt;=1946,"New","Old")</f>
        <v>New</v>
      </c>
      <c r="CF676" s="7" t="str">
        <f>IF(data[[#This Row],[YearRemodAdd]]=data[[#This Row],[YearBuilt]], "-","Remodeled")</f>
        <v>-</v>
      </c>
      <c r="CG676" t="str">
        <f>IF(data[[#This Row],[YrSold]]&gt;=2008,"Post 2008","Pre 2008")</f>
        <v>Post 2008</v>
      </c>
      <c r="CH676">
        <f>data[[#This Row],[YrSold]]</f>
        <v>2008</v>
      </c>
      <c r="CI676" s="1"/>
    </row>
    <row r="677" spans="1:87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77">
        <v>2009</v>
      </c>
      <c r="CB677" t="s">
        <v>110</v>
      </c>
      <c r="CC677" t="s">
        <v>111</v>
      </c>
      <c r="CD677">
        <v>148500</v>
      </c>
      <c r="CE677" t="str">
        <f>IF(data[[#This Row],[YearBuilt]]&gt;=1946,"New","Old")</f>
        <v>New</v>
      </c>
      <c r="CF677" s="7" t="str">
        <f>IF(data[[#This Row],[YearRemodAdd]]=data[[#This Row],[YearBuilt]], "-","Remodeled")</f>
        <v>-</v>
      </c>
      <c r="CG677" t="str">
        <f>IF(data[[#This Row],[YrSold]]&gt;=2008,"Post 2008","Pre 2008")</f>
        <v>Post 2008</v>
      </c>
      <c r="CH677">
        <f>data[[#This Row],[YrSold]]</f>
        <v>2009</v>
      </c>
      <c r="CI677" s="1"/>
    </row>
    <row r="678" spans="1:87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78">
        <v>2006</v>
      </c>
      <c r="CB678" t="s">
        <v>110</v>
      </c>
      <c r="CC678" t="s">
        <v>111</v>
      </c>
      <c r="CD678">
        <v>87000</v>
      </c>
      <c r="CE678" t="str">
        <f>IF(data[[#This Row],[YearBuilt]]&gt;=1946,"New","Old")</f>
        <v>Old</v>
      </c>
      <c r="CF678" s="7" t="str">
        <f>IF(data[[#This Row],[YearRemodAdd]]=data[[#This Row],[YearBuilt]], "-","Remodeled")</f>
        <v>Remodeled</v>
      </c>
      <c r="CG678" t="str">
        <f>IF(data[[#This Row],[YrSold]]&gt;=2008,"Post 2008","Pre 2008")</f>
        <v>Pre 2008</v>
      </c>
      <c r="CH678">
        <f>data[[#This Row],[YrSold]]</f>
        <v>2006</v>
      </c>
      <c r="CI678" s="1"/>
    </row>
    <row r="679" spans="1:87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79">
        <v>2009</v>
      </c>
      <c r="CB679" t="s">
        <v>110</v>
      </c>
      <c r="CC679" t="s">
        <v>111</v>
      </c>
      <c r="CD679">
        <v>109500</v>
      </c>
      <c r="CE679" t="str">
        <f>IF(data[[#This Row],[YearBuilt]]&gt;=1946,"New","Old")</f>
        <v>Old</v>
      </c>
      <c r="CF679" s="7" t="str">
        <f>IF(data[[#This Row],[YearRemodAdd]]=data[[#This Row],[YearBuilt]], "-","Remodeled")</f>
        <v>Remodeled</v>
      </c>
      <c r="CG679" t="str">
        <f>IF(data[[#This Row],[YrSold]]&gt;=2008,"Post 2008","Pre 2008")</f>
        <v>Post 2008</v>
      </c>
      <c r="CH679">
        <f>data[[#This Row],[YrSold]]</f>
        <v>2009</v>
      </c>
      <c r="CI679" s="1"/>
    </row>
    <row r="680" spans="1:87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0">
        <v>2009</v>
      </c>
      <c r="CB680" t="s">
        <v>158</v>
      </c>
      <c r="CC680" t="s">
        <v>159</v>
      </c>
      <c r="CD680">
        <v>372500</v>
      </c>
      <c r="CE680" t="str">
        <f>IF(data[[#This Row],[YearBuilt]]&gt;=1946,"New","Old")</f>
        <v>New</v>
      </c>
      <c r="CF680" s="7" t="str">
        <f>IF(data[[#This Row],[YearRemodAdd]]=data[[#This Row],[YearBuilt]], "-","Remodeled")</f>
        <v>-</v>
      </c>
      <c r="CG680" t="str">
        <f>IF(data[[#This Row],[YrSold]]&gt;=2008,"Post 2008","Pre 2008")</f>
        <v>Post 2008</v>
      </c>
      <c r="CH680">
        <f>data[[#This Row],[YrSold]]</f>
        <v>2009</v>
      </c>
      <c r="CI680" s="1"/>
    </row>
    <row r="681" spans="1:87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81">
        <v>2007</v>
      </c>
      <c r="CB681" t="s">
        <v>110</v>
      </c>
      <c r="CC681" t="s">
        <v>111</v>
      </c>
      <c r="CD681">
        <v>128500</v>
      </c>
      <c r="CE681" t="str">
        <f>IF(data[[#This Row],[YearBuilt]]&gt;=1946,"New","Old")</f>
        <v>New</v>
      </c>
      <c r="CF681" s="7" t="str">
        <f>IF(data[[#This Row],[YearRemodAdd]]=data[[#This Row],[YearBuilt]], "-","Remodeled")</f>
        <v>-</v>
      </c>
      <c r="CG681" t="str">
        <f>IF(data[[#This Row],[YrSold]]&gt;=2008,"Post 2008","Pre 2008")</f>
        <v>Pre 2008</v>
      </c>
      <c r="CH681">
        <f>data[[#This Row],[YrSold]]</f>
        <v>2007</v>
      </c>
      <c r="CI681" s="1"/>
    </row>
    <row r="682" spans="1:87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82">
        <v>2010</v>
      </c>
      <c r="CB682" t="s">
        <v>110</v>
      </c>
      <c r="CC682" t="s">
        <v>111</v>
      </c>
      <c r="CD682">
        <v>143000</v>
      </c>
      <c r="CE682" t="str">
        <f>IF(data[[#This Row],[YearBuilt]]&gt;=1946,"New","Old")</f>
        <v>New</v>
      </c>
      <c r="CF682" s="7" t="str">
        <f>IF(data[[#This Row],[YearRemodAdd]]=data[[#This Row],[YearBuilt]], "-","Remodeled")</f>
        <v>-</v>
      </c>
      <c r="CG682" t="str">
        <f>IF(data[[#This Row],[YrSold]]&gt;=2008,"Post 2008","Pre 2008")</f>
        <v>Post 2008</v>
      </c>
      <c r="CH682">
        <f>data[[#This Row],[YrSold]]</f>
        <v>2010</v>
      </c>
      <c r="CI682" s="1"/>
    </row>
    <row r="683" spans="1:87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3">
        <v>2009</v>
      </c>
      <c r="CB683" t="s">
        <v>110</v>
      </c>
      <c r="CC683" t="s">
        <v>128</v>
      </c>
      <c r="CD683">
        <v>159434</v>
      </c>
      <c r="CE683" t="str">
        <f>IF(data[[#This Row],[YearBuilt]]&gt;=1946,"New","Old")</f>
        <v>Old</v>
      </c>
      <c r="CF683" s="7" t="str">
        <f>IF(data[[#This Row],[YearRemodAdd]]=data[[#This Row],[YearBuilt]], "-","Remodeled")</f>
        <v>Remodeled</v>
      </c>
      <c r="CG683" t="str">
        <f>IF(data[[#This Row],[YrSold]]&gt;=2008,"Post 2008","Pre 2008")</f>
        <v>Post 2008</v>
      </c>
      <c r="CH683">
        <f>data[[#This Row],[YrSold]]</f>
        <v>2009</v>
      </c>
      <c r="CI683" s="1"/>
    </row>
    <row r="684" spans="1:87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84">
        <v>2008</v>
      </c>
      <c r="CB684" t="s">
        <v>110</v>
      </c>
      <c r="CC684" t="s">
        <v>111</v>
      </c>
      <c r="CD684">
        <v>173000</v>
      </c>
      <c r="CE684" t="str">
        <f>IF(data[[#This Row],[YearBuilt]]&gt;=1946,"New","Old")</f>
        <v>New</v>
      </c>
      <c r="CF684" s="7" t="str">
        <f>IF(data[[#This Row],[YearRemodAdd]]=data[[#This Row],[YearBuilt]], "-","Remodeled")</f>
        <v>Remodeled</v>
      </c>
      <c r="CG684" t="str">
        <f>IF(data[[#This Row],[YrSold]]&gt;=2008,"Post 2008","Pre 2008")</f>
        <v>Post 2008</v>
      </c>
      <c r="CH684">
        <f>data[[#This Row],[YrSold]]</f>
        <v>2008</v>
      </c>
      <c r="CI684" s="1"/>
    </row>
    <row r="685" spans="1:87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5">
        <v>2007</v>
      </c>
      <c r="CB685" t="s">
        <v>110</v>
      </c>
      <c r="CC685" t="s">
        <v>111</v>
      </c>
      <c r="CD685">
        <v>285000</v>
      </c>
      <c r="CE685" t="str">
        <f>IF(data[[#This Row],[YearBuilt]]&gt;=1946,"New","Old")</f>
        <v>New</v>
      </c>
      <c r="CF685" s="7" t="str">
        <f>IF(data[[#This Row],[YearRemodAdd]]=data[[#This Row],[YearBuilt]], "-","Remodeled")</f>
        <v>-</v>
      </c>
      <c r="CG685" t="str">
        <f>IF(data[[#This Row],[YrSold]]&gt;=2008,"Post 2008","Pre 2008")</f>
        <v>Pre 2008</v>
      </c>
      <c r="CH685">
        <f>data[[#This Row],[YrSold]]</f>
        <v>2007</v>
      </c>
      <c r="CI685" s="1"/>
    </row>
    <row r="686" spans="1:87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86">
        <v>2010</v>
      </c>
      <c r="CB686" t="s">
        <v>110</v>
      </c>
      <c r="CC686" t="s">
        <v>111</v>
      </c>
      <c r="CD686">
        <v>221000</v>
      </c>
      <c r="CE686" t="str">
        <f>IF(data[[#This Row],[YearBuilt]]&gt;=1946,"New","Old")</f>
        <v>New</v>
      </c>
      <c r="CF686" s="7" t="str">
        <f>IF(data[[#This Row],[YearRemodAdd]]=data[[#This Row],[YearBuilt]], "-","Remodeled")</f>
        <v>-</v>
      </c>
      <c r="CG686" t="str">
        <f>IF(data[[#This Row],[YrSold]]&gt;=2008,"Post 2008","Pre 2008")</f>
        <v>Post 2008</v>
      </c>
      <c r="CH686">
        <f>data[[#This Row],[YrSold]]</f>
        <v>2010</v>
      </c>
      <c r="CI686" s="1"/>
    </row>
    <row r="687" spans="1:87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7">
        <v>2007</v>
      </c>
      <c r="CB687" t="s">
        <v>110</v>
      </c>
      <c r="CC687" t="s">
        <v>111</v>
      </c>
      <c r="CD687">
        <v>207500</v>
      </c>
      <c r="CE687" t="str">
        <f>IF(data[[#This Row],[YearBuilt]]&gt;=1946,"New","Old")</f>
        <v>New</v>
      </c>
      <c r="CF687" s="7" t="str">
        <f>IF(data[[#This Row],[YearRemodAdd]]=data[[#This Row],[YearBuilt]], "-","Remodeled")</f>
        <v>-</v>
      </c>
      <c r="CG687" t="str">
        <f>IF(data[[#This Row],[YrSold]]&gt;=2008,"Post 2008","Pre 2008")</f>
        <v>Pre 2008</v>
      </c>
      <c r="CH687">
        <f>data[[#This Row],[YrSold]]</f>
        <v>2007</v>
      </c>
      <c r="CI687" s="1"/>
    </row>
    <row r="688" spans="1:87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88">
        <v>2007</v>
      </c>
      <c r="CB688" t="s">
        <v>158</v>
      </c>
      <c r="CC688" t="s">
        <v>159</v>
      </c>
      <c r="CD688">
        <v>227875</v>
      </c>
      <c r="CE688" t="str">
        <f>IF(data[[#This Row],[YearBuilt]]&gt;=1946,"New","Old")</f>
        <v>New</v>
      </c>
      <c r="CF688" s="7" t="str">
        <f>IF(data[[#This Row],[YearRemodAdd]]=data[[#This Row],[YearBuilt]], "-","Remodeled")</f>
        <v>-</v>
      </c>
      <c r="CG688" t="str">
        <f>IF(data[[#This Row],[YrSold]]&gt;=2008,"Post 2008","Pre 2008")</f>
        <v>Pre 2008</v>
      </c>
      <c r="CH688">
        <f>data[[#This Row],[YrSold]]</f>
        <v>2007</v>
      </c>
      <c r="CI688" s="1"/>
    </row>
    <row r="689" spans="1:87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89">
        <v>2007</v>
      </c>
      <c r="CB689" t="s">
        <v>110</v>
      </c>
      <c r="CC689" t="s">
        <v>111</v>
      </c>
      <c r="CD689">
        <v>148800</v>
      </c>
      <c r="CE689" t="str">
        <f>IF(data[[#This Row],[YearBuilt]]&gt;=1946,"New","Old")</f>
        <v>New</v>
      </c>
      <c r="CF689" s="7" t="str">
        <f>IF(data[[#This Row],[YearRemodAdd]]=data[[#This Row],[YearBuilt]], "-","Remodeled")</f>
        <v>-</v>
      </c>
      <c r="CG689" t="str">
        <f>IF(data[[#This Row],[YrSold]]&gt;=2008,"Post 2008","Pre 2008")</f>
        <v>Pre 2008</v>
      </c>
      <c r="CH689">
        <f>data[[#This Row],[YrSold]]</f>
        <v>2007</v>
      </c>
      <c r="CI689" s="1"/>
    </row>
    <row r="690" spans="1:87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90">
        <v>2007</v>
      </c>
      <c r="CB690" t="s">
        <v>158</v>
      </c>
      <c r="CC690" t="s">
        <v>159</v>
      </c>
      <c r="CD690">
        <v>392000</v>
      </c>
      <c r="CE690" t="str">
        <f>IF(data[[#This Row],[YearBuilt]]&gt;=1946,"New","Old")</f>
        <v>New</v>
      </c>
      <c r="CF690" s="7" t="str">
        <f>IF(data[[#This Row],[YearRemodAdd]]=data[[#This Row],[YearBuilt]], "-","Remodeled")</f>
        <v>-</v>
      </c>
      <c r="CG690" t="str">
        <f>IF(data[[#This Row],[YrSold]]&gt;=2008,"Post 2008","Pre 2008")</f>
        <v>Pre 2008</v>
      </c>
      <c r="CH690">
        <f>data[[#This Row],[YrSold]]</f>
        <v>2007</v>
      </c>
      <c r="CI690" s="1"/>
    </row>
    <row r="691" spans="1:87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1">
        <v>2007</v>
      </c>
      <c r="CB691" t="s">
        <v>110</v>
      </c>
      <c r="CC691" t="s">
        <v>111</v>
      </c>
      <c r="CD691">
        <v>194700</v>
      </c>
      <c r="CE691" t="str">
        <f>IF(data[[#This Row],[YearBuilt]]&gt;=1946,"New","Old")</f>
        <v>New</v>
      </c>
      <c r="CF691" s="7" t="str">
        <f>IF(data[[#This Row],[YearRemodAdd]]=data[[#This Row],[YearBuilt]], "-","Remodeled")</f>
        <v>Remodeled</v>
      </c>
      <c r="CG691" t="str">
        <f>IF(data[[#This Row],[YrSold]]&gt;=2008,"Post 2008","Pre 2008")</f>
        <v>Pre 2008</v>
      </c>
      <c r="CH691">
        <f>data[[#This Row],[YrSold]]</f>
        <v>2007</v>
      </c>
      <c r="CI691" s="1"/>
    </row>
    <row r="692" spans="1:87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2">
        <v>2008</v>
      </c>
      <c r="CB692" t="s">
        <v>110</v>
      </c>
      <c r="CC692" t="s">
        <v>111</v>
      </c>
      <c r="CD692">
        <v>141000</v>
      </c>
      <c r="CE692" t="str">
        <f>IF(data[[#This Row],[YearBuilt]]&gt;=1946,"New","Old")</f>
        <v>New</v>
      </c>
      <c r="CF692" s="7" t="str">
        <f>IF(data[[#This Row],[YearRemodAdd]]=data[[#This Row],[YearBuilt]], "-","Remodeled")</f>
        <v>-</v>
      </c>
      <c r="CG692" t="str">
        <f>IF(data[[#This Row],[YrSold]]&gt;=2008,"Post 2008","Pre 2008")</f>
        <v>Post 2008</v>
      </c>
      <c r="CH692">
        <f>data[[#This Row],[YrSold]]</f>
        <v>2008</v>
      </c>
      <c r="CI692" s="1"/>
    </row>
    <row r="693" spans="1:87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693">
        <v>2007</v>
      </c>
      <c r="CB693" t="s">
        <v>110</v>
      </c>
      <c r="CC693" t="s">
        <v>111</v>
      </c>
      <c r="CD693">
        <v>755000</v>
      </c>
      <c r="CE693" t="str">
        <f>IF(data[[#This Row],[YearBuilt]]&gt;=1946,"New","Old")</f>
        <v>New</v>
      </c>
      <c r="CF693" s="7" t="str">
        <f>IF(data[[#This Row],[YearRemodAdd]]=data[[#This Row],[YearBuilt]], "-","Remodeled")</f>
        <v>Remodeled</v>
      </c>
      <c r="CG693" t="str">
        <f>IF(data[[#This Row],[YrSold]]&gt;=2008,"Post 2008","Pre 2008")</f>
        <v>Pre 2008</v>
      </c>
      <c r="CH693">
        <f>data[[#This Row],[YrSold]]</f>
        <v>2007</v>
      </c>
      <c r="CI693" s="1"/>
    </row>
    <row r="694" spans="1:87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4">
        <v>2006</v>
      </c>
      <c r="CB694" t="s">
        <v>110</v>
      </c>
      <c r="CC694" t="s">
        <v>111</v>
      </c>
      <c r="CD694">
        <v>335000</v>
      </c>
      <c r="CE694" t="str">
        <f>IF(data[[#This Row],[YearBuilt]]&gt;=1946,"New","Old")</f>
        <v>New</v>
      </c>
      <c r="CF694" s="7" t="str">
        <f>IF(data[[#This Row],[YearRemodAdd]]=data[[#This Row],[YearBuilt]], "-","Remodeled")</f>
        <v>Remodeled</v>
      </c>
      <c r="CG694" t="str">
        <f>IF(data[[#This Row],[YrSold]]&gt;=2008,"Post 2008","Pre 2008")</f>
        <v>Pre 2008</v>
      </c>
      <c r="CH694">
        <f>data[[#This Row],[YrSold]]</f>
        <v>2006</v>
      </c>
      <c r="CI694" s="1"/>
    </row>
    <row r="695" spans="1:87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695">
        <v>2006</v>
      </c>
      <c r="CB695" t="s">
        <v>110</v>
      </c>
      <c r="CC695" t="s">
        <v>128</v>
      </c>
      <c r="CD695">
        <v>108480</v>
      </c>
      <c r="CE695" t="str">
        <f>IF(data[[#This Row],[YearBuilt]]&gt;=1946,"New","Old")</f>
        <v>Old</v>
      </c>
      <c r="CF695" s="7" t="str">
        <f>IF(data[[#This Row],[YearRemodAdd]]=data[[#This Row],[YearBuilt]], "-","Remodeled")</f>
        <v>Remodeled</v>
      </c>
      <c r="CG695" t="str">
        <f>IF(data[[#This Row],[YrSold]]&gt;=2008,"Post 2008","Pre 2008")</f>
        <v>Pre 2008</v>
      </c>
      <c r="CH695">
        <f>data[[#This Row],[YrSold]]</f>
        <v>2006</v>
      </c>
      <c r="CI695" s="1"/>
    </row>
    <row r="696" spans="1:87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6">
        <v>2009</v>
      </c>
      <c r="CB696" t="s">
        <v>110</v>
      </c>
      <c r="CC696" t="s">
        <v>111</v>
      </c>
      <c r="CD696">
        <v>141500</v>
      </c>
      <c r="CE696" t="str">
        <f>IF(data[[#This Row],[YearBuilt]]&gt;=1946,"New","Old")</f>
        <v>Old</v>
      </c>
      <c r="CF696" s="7" t="str">
        <f>IF(data[[#This Row],[YearRemodAdd]]=data[[#This Row],[YearBuilt]], "-","Remodeled")</f>
        <v>Remodeled</v>
      </c>
      <c r="CG696" t="str">
        <f>IF(data[[#This Row],[YrSold]]&gt;=2008,"Post 2008","Pre 2008")</f>
        <v>Post 2008</v>
      </c>
      <c r="CH696">
        <f>data[[#This Row],[YrSold]]</f>
        <v>2009</v>
      </c>
      <c r="CI696" s="1"/>
    </row>
    <row r="697" spans="1:87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97">
        <v>2006</v>
      </c>
      <c r="CB697" t="s">
        <v>110</v>
      </c>
      <c r="CC697" t="s">
        <v>111</v>
      </c>
      <c r="CD697">
        <v>176000</v>
      </c>
      <c r="CE697" t="str">
        <f>IF(data[[#This Row],[YearBuilt]]&gt;=1946,"New","Old")</f>
        <v>New</v>
      </c>
      <c r="CF697" s="7" t="str">
        <f>IF(data[[#This Row],[YearRemodAdd]]=data[[#This Row],[YearBuilt]], "-","Remodeled")</f>
        <v>-</v>
      </c>
      <c r="CG697" t="str">
        <f>IF(data[[#This Row],[YrSold]]&gt;=2008,"Post 2008","Pre 2008")</f>
        <v>Pre 2008</v>
      </c>
      <c r="CH697">
        <f>data[[#This Row],[YrSold]]</f>
        <v>2006</v>
      </c>
      <c r="CI697" s="1"/>
    </row>
    <row r="698" spans="1:87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698">
        <v>2006</v>
      </c>
      <c r="CB698" t="s">
        <v>110</v>
      </c>
      <c r="CC698" t="s">
        <v>111</v>
      </c>
      <c r="CD698">
        <v>89000</v>
      </c>
      <c r="CE698" t="str">
        <f>IF(data[[#This Row],[YearBuilt]]&gt;=1946,"New","Old")</f>
        <v>Old</v>
      </c>
      <c r="CF698" s="7" t="str">
        <f>IF(data[[#This Row],[YearRemodAdd]]=data[[#This Row],[YearBuilt]], "-","Remodeled")</f>
        <v>Remodeled</v>
      </c>
      <c r="CG698" t="str">
        <f>IF(data[[#This Row],[YrSold]]&gt;=2008,"Post 2008","Pre 2008")</f>
        <v>Pre 2008</v>
      </c>
      <c r="CH698">
        <f>data[[#This Row],[YrSold]]</f>
        <v>2006</v>
      </c>
      <c r="CI698" s="1"/>
    </row>
    <row r="699" spans="1:87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699">
        <v>2006</v>
      </c>
      <c r="CB699" t="s">
        <v>110</v>
      </c>
      <c r="CC699" t="s">
        <v>111</v>
      </c>
      <c r="CD699">
        <v>123500</v>
      </c>
      <c r="CE699" t="str">
        <f>IF(data[[#This Row],[YearBuilt]]&gt;=1946,"New","Old")</f>
        <v>New</v>
      </c>
      <c r="CF699" s="7" t="str">
        <f>IF(data[[#This Row],[YearRemodAdd]]=data[[#This Row],[YearBuilt]], "-","Remodeled")</f>
        <v>-</v>
      </c>
      <c r="CG699" t="str">
        <f>IF(data[[#This Row],[YrSold]]&gt;=2008,"Post 2008","Pre 2008")</f>
        <v>Pre 2008</v>
      </c>
      <c r="CH699">
        <f>data[[#This Row],[YrSold]]</f>
        <v>2006</v>
      </c>
      <c r="CI699" s="1"/>
    </row>
    <row r="700" spans="1:87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0">
        <v>2010</v>
      </c>
      <c r="CB700" t="s">
        <v>110</v>
      </c>
      <c r="CC700" t="s">
        <v>111</v>
      </c>
      <c r="CD700">
        <v>138500</v>
      </c>
      <c r="CE700" t="str">
        <f>IF(data[[#This Row],[YearBuilt]]&gt;=1946,"New","Old")</f>
        <v>New</v>
      </c>
      <c r="CF700" s="7" t="str">
        <f>IF(data[[#This Row],[YearRemodAdd]]=data[[#This Row],[YearBuilt]], "-","Remodeled")</f>
        <v>Remodeled</v>
      </c>
      <c r="CG700" t="str">
        <f>IF(data[[#This Row],[YrSold]]&gt;=2008,"Post 2008","Pre 2008")</f>
        <v>Post 2008</v>
      </c>
      <c r="CH700">
        <f>data[[#This Row],[YrSold]]</f>
        <v>2010</v>
      </c>
      <c r="CI700" s="1"/>
    </row>
    <row r="701" spans="1:87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01">
        <v>2008</v>
      </c>
      <c r="CB701" t="s">
        <v>110</v>
      </c>
      <c r="CC701" t="s">
        <v>111</v>
      </c>
      <c r="CD701">
        <v>196000</v>
      </c>
      <c r="CE701" t="str">
        <f>IF(data[[#This Row],[YearBuilt]]&gt;=1946,"New","Old")</f>
        <v>New</v>
      </c>
      <c r="CF701" s="7" t="str">
        <f>IF(data[[#This Row],[YearRemodAdd]]=data[[#This Row],[YearBuilt]], "-","Remodeled")</f>
        <v>-</v>
      </c>
      <c r="CG701" t="str">
        <f>IF(data[[#This Row],[YrSold]]&gt;=2008,"Post 2008","Pre 2008")</f>
        <v>Post 2008</v>
      </c>
      <c r="CH701">
        <f>data[[#This Row],[YrSold]]</f>
        <v>2008</v>
      </c>
      <c r="CI701" s="1"/>
    </row>
    <row r="702" spans="1:87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2">
        <v>2006</v>
      </c>
      <c r="CB702" t="s">
        <v>110</v>
      </c>
      <c r="CC702" t="s">
        <v>111</v>
      </c>
      <c r="CD702">
        <v>312500</v>
      </c>
      <c r="CE702" t="str">
        <f>IF(data[[#This Row],[YearBuilt]]&gt;=1946,"New","Old")</f>
        <v>New</v>
      </c>
      <c r="CF702" s="7" t="str">
        <f>IF(data[[#This Row],[YearRemodAdd]]=data[[#This Row],[YearBuilt]], "-","Remodeled")</f>
        <v>-</v>
      </c>
      <c r="CG702" t="str">
        <f>IF(data[[#This Row],[YrSold]]&gt;=2008,"Post 2008","Pre 2008")</f>
        <v>Pre 2008</v>
      </c>
      <c r="CH702">
        <f>data[[#This Row],[YrSold]]</f>
        <v>2006</v>
      </c>
      <c r="CI702" s="1"/>
    </row>
    <row r="703" spans="1:87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03">
        <v>2006</v>
      </c>
      <c r="CB703" t="s">
        <v>173</v>
      </c>
      <c r="CC703" t="s">
        <v>111</v>
      </c>
      <c r="CD703">
        <v>140000</v>
      </c>
      <c r="CE703" t="str">
        <f>IF(data[[#This Row],[YearBuilt]]&gt;=1946,"New","Old")</f>
        <v>New</v>
      </c>
      <c r="CF703" s="7" t="str">
        <f>IF(data[[#This Row],[YearRemodAdd]]=data[[#This Row],[YearBuilt]], "-","Remodeled")</f>
        <v>-</v>
      </c>
      <c r="CG703" t="str">
        <f>IF(data[[#This Row],[YrSold]]&gt;=2008,"Post 2008","Pre 2008")</f>
        <v>Pre 2008</v>
      </c>
      <c r="CH703">
        <f>data[[#This Row],[YrSold]]</f>
        <v>2006</v>
      </c>
      <c r="CI703" s="1"/>
    </row>
    <row r="704" spans="1:87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04">
        <v>2006</v>
      </c>
      <c r="CB704" t="s">
        <v>158</v>
      </c>
      <c r="CC704" t="s">
        <v>159</v>
      </c>
      <c r="CD704">
        <v>361919</v>
      </c>
      <c r="CE704" t="str">
        <f>IF(data[[#This Row],[YearBuilt]]&gt;=1946,"New","Old")</f>
        <v>New</v>
      </c>
      <c r="CF704" s="7" t="str">
        <f>IF(data[[#This Row],[YearRemodAdd]]=data[[#This Row],[YearBuilt]], "-","Remodeled")</f>
        <v>-</v>
      </c>
      <c r="CG704" t="str">
        <f>IF(data[[#This Row],[YrSold]]&gt;=2008,"Post 2008","Pre 2008")</f>
        <v>Pre 2008</v>
      </c>
      <c r="CH704">
        <f>data[[#This Row],[YrSold]]</f>
        <v>2006</v>
      </c>
      <c r="CI704" s="1"/>
    </row>
    <row r="705" spans="1:87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5">
        <v>2010</v>
      </c>
      <c r="CB705" t="s">
        <v>110</v>
      </c>
      <c r="CC705" t="s">
        <v>111</v>
      </c>
      <c r="CD705">
        <v>140000</v>
      </c>
      <c r="CE705" t="str">
        <f>IF(data[[#This Row],[YearBuilt]]&gt;=1946,"New","Old")</f>
        <v>Old</v>
      </c>
      <c r="CF705" s="7" t="str">
        <f>IF(data[[#This Row],[YearRemodAdd]]=data[[#This Row],[YearBuilt]], "-","Remodeled")</f>
        <v>Remodeled</v>
      </c>
      <c r="CG705" t="str">
        <f>IF(data[[#This Row],[YrSold]]&gt;=2008,"Post 2008","Pre 2008")</f>
        <v>Post 2008</v>
      </c>
      <c r="CH705">
        <f>data[[#This Row],[YrSold]]</f>
        <v>2010</v>
      </c>
      <c r="CI705" s="1"/>
    </row>
    <row r="706" spans="1:87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6">
        <v>2010</v>
      </c>
      <c r="CB706" t="s">
        <v>110</v>
      </c>
      <c r="CC706" t="s">
        <v>111</v>
      </c>
      <c r="CD706">
        <v>213000</v>
      </c>
      <c r="CE706" t="str">
        <f>IF(data[[#This Row],[YearBuilt]]&gt;=1946,"New","Old")</f>
        <v>New</v>
      </c>
      <c r="CF706" s="7" t="str">
        <f>IF(data[[#This Row],[YearRemodAdd]]=data[[#This Row],[YearBuilt]], "-","Remodeled")</f>
        <v>Remodeled</v>
      </c>
      <c r="CG706" t="str">
        <f>IF(data[[#This Row],[YrSold]]&gt;=2008,"Post 2008","Pre 2008")</f>
        <v>Post 2008</v>
      </c>
      <c r="CH706">
        <f>data[[#This Row],[YrSold]]</f>
        <v>2010</v>
      </c>
      <c r="CI706" s="1"/>
    </row>
    <row r="707" spans="1:87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07">
        <v>2010</v>
      </c>
      <c r="CB707" t="s">
        <v>110</v>
      </c>
      <c r="CC707" t="s">
        <v>111</v>
      </c>
      <c r="CD707">
        <v>55000</v>
      </c>
      <c r="CE707" t="str">
        <f>IF(data[[#This Row],[YearBuilt]]&gt;=1946,"New","Old")</f>
        <v>Old</v>
      </c>
      <c r="CF707" s="7" t="str">
        <f>IF(data[[#This Row],[YearRemodAdd]]=data[[#This Row],[YearBuilt]], "-","Remodeled")</f>
        <v>Remodeled</v>
      </c>
      <c r="CG707" t="str">
        <f>IF(data[[#This Row],[YrSold]]&gt;=2008,"Post 2008","Pre 2008")</f>
        <v>Post 2008</v>
      </c>
      <c r="CH707">
        <f>data[[#This Row],[YrSold]]</f>
        <v>2010</v>
      </c>
      <c r="CI707" s="1"/>
    </row>
    <row r="708" spans="1:87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08">
        <v>2007</v>
      </c>
      <c r="CB708" t="s">
        <v>110</v>
      </c>
      <c r="CC708" t="s">
        <v>111</v>
      </c>
      <c r="CD708">
        <v>302000</v>
      </c>
      <c r="CE708" t="str">
        <f>IF(data[[#This Row],[YearBuilt]]&gt;=1946,"New","Old")</f>
        <v>New</v>
      </c>
      <c r="CF708" s="7" t="str">
        <f>IF(data[[#This Row],[YearRemodAdd]]=data[[#This Row],[YearBuilt]], "-","Remodeled")</f>
        <v>Remodeled</v>
      </c>
      <c r="CG708" t="str">
        <f>IF(data[[#This Row],[YrSold]]&gt;=2008,"Post 2008","Pre 2008")</f>
        <v>Pre 2008</v>
      </c>
      <c r="CH708">
        <f>data[[#This Row],[YrSold]]</f>
        <v>2007</v>
      </c>
      <c r="CI708" s="1"/>
    </row>
    <row r="709" spans="1:87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09">
        <v>2009</v>
      </c>
      <c r="CB709" t="s">
        <v>110</v>
      </c>
      <c r="CC709" t="s">
        <v>111</v>
      </c>
      <c r="CD709">
        <v>254000</v>
      </c>
      <c r="CE709" t="str">
        <f>IF(data[[#This Row],[YearBuilt]]&gt;=1946,"New","Old")</f>
        <v>New</v>
      </c>
      <c r="CF709" s="7" t="str">
        <f>IF(data[[#This Row],[YearRemodAdd]]=data[[#This Row],[YearBuilt]], "-","Remodeled")</f>
        <v>-</v>
      </c>
      <c r="CG709" t="str">
        <f>IF(data[[#This Row],[YrSold]]&gt;=2008,"Post 2008","Pre 2008")</f>
        <v>Post 2008</v>
      </c>
      <c r="CH709">
        <f>data[[#This Row],[YrSold]]</f>
        <v>2009</v>
      </c>
      <c r="CI709" s="1"/>
    </row>
    <row r="710" spans="1:87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10">
        <v>2007</v>
      </c>
      <c r="CB710" t="s">
        <v>158</v>
      </c>
      <c r="CC710" t="s">
        <v>159</v>
      </c>
      <c r="CD710">
        <v>179540</v>
      </c>
      <c r="CE710" t="str">
        <f>IF(data[[#This Row],[YearBuilt]]&gt;=1946,"New","Old")</f>
        <v>New</v>
      </c>
      <c r="CF710" s="7" t="str">
        <f>IF(data[[#This Row],[YearRemodAdd]]=data[[#This Row],[YearBuilt]], "-","Remodeled")</f>
        <v>-</v>
      </c>
      <c r="CG710" t="str">
        <f>IF(data[[#This Row],[YrSold]]&gt;=2008,"Post 2008","Pre 2008")</f>
        <v>Pre 2008</v>
      </c>
      <c r="CH710">
        <f>data[[#This Row],[YrSold]]</f>
        <v>2007</v>
      </c>
      <c r="CI710" s="1"/>
    </row>
    <row r="711" spans="1:87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11">
        <v>2008</v>
      </c>
      <c r="CB711" t="s">
        <v>110</v>
      </c>
      <c r="CC711" t="s">
        <v>128</v>
      </c>
      <c r="CD711">
        <v>109900</v>
      </c>
      <c r="CE711" t="str">
        <f>IF(data[[#This Row],[YearBuilt]]&gt;=1946,"New","Old")</f>
        <v>New</v>
      </c>
      <c r="CF711" s="7" t="str">
        <f>IF(data[[#This Row],[YearRemodAdd]]=data[[#This Row],[YearBuilt]], "-","Remodeled")</f>
        <v>-</v>
      </c>
      <c r="CG711" t="str">
        <f>IF(data[[#This Row],[YrSold]]&gt;=2008,"Post 2008","Pre 2008")</f>
        <v>Post 2008</v>
      </c>
      <c r="CH711">
        <f>data[[#This Row],[YrSold]]</f>
        <v>2008</v>
      </c>
      <c r="CI711" s="1"/>
    </row>
    <row r="712" spans="1:87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12">
        <v>2008</v>
      </c>
      <c r="CB712" t="s">
        <v>110</v>
      </c>
      <c r="CC712" t="s">
        <v>111</v>
      </c>
      <c r="CD712">
        <v>52000</v>
      </c>
      <c r="CE712" t="str">
        <f>IF(data[[#This Row],[YearBuilt]]&gt;=1946,"New","Old")</f>
        <v>Old</v>
      </c>
      <c r="CF712" s="7" t="str">
        <f>IF(data[[#This Row],[YearRemodAdd]]=data[[#This Row],[YearBuilt]], "-","Remodeled")</f>
        <v>Remodeled</v>
      </c>
      <c r="CG712" t="str">
        <f>IF(data[[#This Row],[YrSold]]&gt;=2008,"Post 2008","Pre 2008")</f>
        <v>Post 2008</v>
      </c>
      <c r="CH712">
        <f>data[[#This Row],[YrSold]]</f>
        <v>2008</v>
      </c>
      <c r="CI712" s="1"/>
    </row>
    <row r="713" spans="1:87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13">
        <v>2010</v>
      </c>
      <c r="CB713" t="s">
        <v>110</v>
      </c>
      <c r="CC713" t="s">
        <v>128</v>
      </c>
      <c r="CD713">
        <v>102776</v>
      </c>
      <c r="CE713" t="str">
        <f>IF(data[[#This Row],[YearBuilt]]&gt;=1946,"New","Old")</f>
        <v>Old</v>
      </c>
      <c r="CF713" s="7" t="str">
        <f>IF(data[[#This Row],[YearRemodAdd]]=data[[#This Row],[YearBuilt]], "-","Remodeled")</f>
        <v>Remodeled</v>
      </c>
      <c r="CG713" t="str">
        <f>IF(data[[#This Row],[YrSold]]&gt;=2008,"Post 2008","Pre 2008")</f>
        <v>Post 2008</v>
      </c>
      <c r="CH713">
        <f>data[[#This Row],[YrSold]]</f>
        <v>2010</v>
      </c>
      <c r="CI713" s="1"/>
    </row>
    <row r="714" spans="1:87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14">
        <v>2008</v>
      </c>
      <c r="CB714" t="s">
        <v>110</v>
      </c>
      <c r="CC714" t="s">
        <v>111</v>
      </c>
      <c r="CD714">
        <v>189000</v>
      </c>
      <c r="CE714" t="str">
        <f>IF(data[[#This Row],[YearBuilt]]&gt;=1946,"New","Old")</f>
        <v>New</v>
      </c>
      <c r="CF714" s="7" t="str">
        <f>IF(data[[#This Row],[YearRemodAdd]]=data[[#This Row],[YearBuilt]], "-","Remodeled")</f>
        <v>Remodeled</v>
      </c>
      <c r="CG714" t="str">
        <f>IF(data[[#This Row],[YrSold]]&gt;=2008,"Post 2008","Pre 2008")</f>
        <v>Post 2008</v>
      </c>
      <c r="CH714">
        <f>data[[#This Row],[YrSold]]</f>
        <v>2008</v>
      </c>
      <c r="CI714" s="1"/>
    </row>
    <row r="715" spans="1:87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15">
        <v>2006</v>
      </c>
      <c r="CB715" t="s">
        <v>110</v>
      </c>
      <c r="CC715" t="s">
        <v>111</v>
      </c>
      <c r="CD715">
        <v>129000</v>
      </c>
      <c r="CE715" t="str">
        <f>IF(data[[#This Row],[YearBuilt]]&gt;=1946,"New","Old")</f>
        <v>New</v>
      </c>
      <c r="CF715" s="7" t="str">
        <f>IF(data[[#This Row],[YearRemodAdd]]=data[[#This Row],[YearBuilt]], "-","Remodeled")</f>
        <v>-</v>
      </c>
      <c r="CG715" t="str">
        <f>IF(data[[#This Row],[YrSold]]&gt;=2008,"Post 2008","Pre 2008")</f>
        <v>Pre 2008</v>
      </c>
      <c r="CH715">
        <f>data[[#This Row],[YrSold]]</f>
        <v>2006</v>
      </c>
      <c r="CI715" s="1"/>
    </row>
    <row r="716" spans="1:87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16">
        <v>2010</v>
      </c>
      <c r="CB716" t="s">
        <v>110</v>
      </c>
      <c r="CC716" t="s">
        <v>111</v>
      </c>
      <c r="CD716">
        <v>130500</v>
      </c>
      <c r="CE716" t="str">
        <f>IF(data[[#This Row],[YearBuilt]]&gt;=1946,"New","Old")</f>
        <v>New</v>
      </c>
      <c r="CF716" s="7" t="str">
        <f>IF(data[[#This Row],[YearRemodAdd]]=data[[#This Row],[YearBuilt]], "-","Remodeled")</f>
        <v>Remodeled</v>
      </c>
      <c r="CG716" t="str">
        <f>IF(data[[#This Row],[YrSold]]&gt;=2008,"Post 2008","Pre 2008")</f>
        <v>Post 2008</v>
      </c>
      <c r="CH716">
        <f>data[[#This Row],[YrSold]]</f>
        <v>2010</v>
      </c>
      <c r="CI716" s="1"/>
    </row>
    <row r="717" spans="1:87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17">
        <v>2009</v>
      </c>
      <c r="CB717" t="s">
        <v>110</v>
      </c>
      <c r="CC717" t="s">
        <v>111</v>
      </c>
      <c r="CD717">
        <v>165000</v>
      </c>
      <c r="CE717" t="str">
        <f>IF(data[[#This Row],[YearBuilt]]&gt;=1946,"New","Old")</f>
        <v>New</v>
      </c>
      <c r="CF717" s="7" t="str">
        <f>IF(data[[#This Row],[YearRemodAdd]]=data[[#This Row],[YearBuilt]], "-","Remodeled")</f>
        <v>-</v>
      </c>
      <c r="CG717" t="str">
        <f>IF(data[[#This Row],[YrSold]]&gt;=2008,"Post 2008","Pre 2008")</f>
        <v>Post 2008</v>
      </c>
      <c r="CH717">
        <f>data[[#This Row],[YrSold]]</f>
        <v>2009</v>
      </c>
      <c r="CI717" s="1"/>
    </row>
    <row r="718" spans="1:87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18">
        <v>2007</v>
      </c>
      <c r="CB718" t="s">
        <v>110</v>
      </c>
      <c r="CC718" t="s">
        <v>111</v>
      </c>
      <c r="CD718">
        <v>159500</v>
      </c>
      <c r="CE718" t="str">
        <f>IF(data[[#This Row],[YearBuilt]]&gt;=1946,"New","Old")</f>
        <v>Old</v>
      </c>
      <c r="CF718" s="7" t="str">
        <f>IF(data[[#This Row],[YearRemodAdd]]=data[[#This Row],[YearBuilt]], "-","Remodeled")</f>
        <v>Remodeled</v>
      </c>
      <c r="CG718" t="str">
        <f>IF(data[[#This Row],[YrSold]]&gt;=2008,"Post 2008","Pre 2008")</f>
        <v>Pre 2008</v>
      </c>
      <c r="CH718">
        <f>data[[#This Row],[YrSold]]</f>
        <v>2007</v>
      </c>
      <c r="CI718" s="1"/>
    </row>
    <row r="719" spans="1:87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19">
        <v>2008</v>
      </c>
      <c r="CB719" t="s">
        <v>110</v>
      </c>
      <c r="CC719" t="s">
        <v>111</v>
      </c>
      <c r="CD719">
        <v>157000</v>
      </c>
      <c r="CE719" t="str">
        <f>IF(data[[#This Row],[YearBuilt]]&gt;=1946,"New","Old")</f>
        <v>New</v>
      </c>
      <c r="CF719" s="7" t="str">
        <f>IF(data[[#This Row],[YearRemodAdd]]=data[[#This Row],[YearBuilt]], "-","Remodeled")</f>
        <v>Remodeled</v>
      </c>
      <c r="CG719" t="str">
        <f>IF(data[[#This Row],[YrSold]]&gt;=2008,"Post 2008","Pre 2008")</f>
        <v>Post 2008</v>
      </c>
      <c r="CH719">
        <f>data[[#This Row],[YrSold]]</f>
        <v>2008</v>
      </c>
      <c r="CI719" s="1"/>
    </row>
    <row r="720" spans="1:87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20">
        <v>2008</v>
      </c>
      <c r="CB720" t="s">
        <v>110</v>
      </c>
      <c r="CC720" t="s">
        <v>111</v>
      </c>
      <c r="CD720">
        <v>341000</v>
      </c>
      <c r="CE720" t="str">
        <f>IF(data[[#This Row],[YearBuilt]]&gt;=1946,"New","Old")</f>
        <v>New</v>
      </c>
      <c r="CF720" s="7" t="str">
        <f>IF(data[[#This Row],[YearRemodAdd]]=data[[#This Row],[YearBuilt]], "-","Remodeled")</f>
        <v>Remodeled</v>
      </c>
      <c r="CG720" t="str">
        <f>IF(data[[#This Row],[YrSold]]&gt;=2008,"Post 2008","Pre 2008")</f>
        <v>Post 2008</v>
      </c>
      <c r="CH720">
        <f>data[[#This Row],[YrSold]]</f>
        <v>2008</v>
      </c>
      <c r="CI720" s="1"/>
    </row>
    <row r="721" spans="1:87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21">
        <v>2006</v>
      </c>
      <c r="CB721" t="s">
        <v>110</v>
      </c>
      <c r="CC721" t="s">
        <v>111</v>
      </c>
      <c r="CD721">
        <v>128500</v>
      </c>
      <c r="CE721" t="str">
        <f>IF(data[[#This Row],[YearBuilt]]&gt;=1946,"New","Old")</f>
        <v>New</v>
      </c>
      <c r="CF721" s="7" t="str">
        <f>IF(data[[#This Row],[YearRemodAdd]]=data[[#This Row],[YearBuilt]], "-","Remodeled")</f>
        <v>-</v>
      </c>
      <c r="CG721" t="str">
        <f>IF(data[[#This Row],[YrSold]]&gt;=2008,"Post 2008","Pre 2008")</f>
        <v>Pre 2008</v>
      </c>
      <c r="CH721">
        <f>data[[#This Row],[YrSold]]</f>
        <v>2006</v>
      </c>
      <c r="CI721" s="1"/>
    </row>
    <row r="722" spans="1:87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22">
        <v>2006</v>
      </c>
      <c r="CB722" t="s">
        <v>110</v>
      </c>
      <c r="CC722" t="s">
        <v>111</v>
      </c>
      <c r="CD722">
        <v>275000</v>
      </c>
      <c r="CE722" t="str">
        <f>IF(data[[#This Row],[YearBuilt]]&gt;=1946,"New","Old")</f>
        <v>New</v>
      </c>
      <c r="CF722" s="7" t="str">
        <f>IF(data[[#This Row],[YearRemodAdd]]=data[[#This Row],[YearBuilt]], "-","Remodeled")</f>
        <v>-</v>
      </c>
      <c r="CG722" t="str">
        <f>IF(data[[#This Row],[YrSold]]&gt;=2008,"Post 2008","Pre 2008")</f>
        <v>Pre 2008</v>
      </c>
      <c r="CH722">
        <f>data[[#This Row],[YrSold]]</f>
        <v>2006</v>
      </c>
      <c r="CI722" s="1"/>
    </row>
    <row r="723" spans="1:87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23">
        <v>2010</v>
      </c>
      <c r="CB723" t="s">
        <v>110</v>
      </c>
      <c r="CC723" t="s">
        <v>111</v>
      </c>
      <c r="CD723">
        <v>143000</v>
      </c>
      <c r="CE723" t="str">
        <f>IF(data[[#This Row],[YearBuilt]]&gt;=1946,"New","Old")</f>
        <v>New</v>
      </c>
      <c r="CF723" s="7" t="str">
        <f>IF(data[[#This Row],[YearRemodAdd]]=data[[#This Row],[YearBuilt]], "-","Remodeled")</f>
        <v>-</v>
      </c>
      <c r="CG723" t="str">
        <f>IF(data[[#This Row],[YrSold]]&gt;=2008,"Post 2008","Pre 2008")</f>
        <v>Post 2008</v>
      </c>
      <c r="CH723">
        <f>data[[#This Row],[YrSold]]</f>
        <v>2010</v>
      </c>
      <c r="CI723" s="1"/>
    </row>
    <row r="724" spans="1:87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24">
        <v>2009</v>
      </c>
      <c r="CB724" t="s">
        <v>110</v>
      </c>
      <c r="CC724" t="s">
        <v>111</v>
      </c>
      <c r="CD724">
        <v>124500</v>
      </c>
      <c r="CE724" t="str">
        <f>IF(data[[#This Row],[YearBuilt]]&gt;=1946,"New","Old")</f>
        <v>New</v>
      </c>
      <c r="CF724" s="7" t="str">
        <f>IF(data[[#This Row],[YearRemodAdd]]=data[[#This Row],[YearBuilt]], "-","Remodeled")</f>
        <v>-</v>
      </c>
      <c r="CG724" t="str">
        <f>IF(data[[#This Row],[YrSold]]&gt;=2008,"Post 2008","Pre 2008")</f>
        <v>Post 2008</v>
      </c>
      <c r="CH724">
        <f>data[[#This Row],[YrSold]]</f>
        <v>2009</v>
      </c>
      <c r="CI724" s="1"/>
    </row>
    <row r="725" spans="1:87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25">
        <v>2008</v>
      </c>
      <c r="CB725" t="s">
        <v>110</v>
      </c>
      <c r="CC725" t="s">
        <v>111</v>
      </c>
      <c r="CD725">
        <v>135000</v>
      </c>
      <c r="CE725" t="str">
        <f>IF(data[[#This Row],[YearBuilt]]&gt;=1946,"New","Old")</f>
        <v>New</v>
      </c>
      <c r="CF725" s="7" t="str">
        <f>IF(data[[#This Row],[YearRemodAdd]]=data[[#This Row],[YearBuilt]], "-","Remodeled")</f>
        <v>Remodeled</v>
      </c>
      <c r="CG725" t="str">
        <f>IF(data[[#This Row],[YrSold]]&gt;=2008,"Post 2008","Pre 2008")</f>
        <v>Post 2008</v>
      </c>
      <c r="CH725">
        <f>data[[#This Row],[YrSold]]</f>
        <v>2008</v>
      </c>
      <c r="CI725" s="1"/>
    </row>
    <row r="726" spans="1:87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26">
        <v>2009</v>
      </c>
      <c r="CB726" t="s">
        <v>110</v>
      </c>
      <c r="CC726" t="s">
        <v>111</v>
      </c>
      <c r="CD726">
        <v>320000</v>
      </c>
      <c r="CE726" t="str">
        <f>IF(data[[#This Row],[YearBuilt]]&gt;=1946,"New","Old")</f>
        <v>New</v>
      </c>
      <c r="CF726" s="7" t="str">
        <f>IF(data[[#This Row],[YearRemodAdd]]=data[[#This Row],[YearBuilt]], "-","Remodeled")</f>
        <v>Remodeled</v>
      </c>
      <c r="CG726" t="str">
        <f>IF(data[[#This Row],[YrSold]]&gt;=2008,"Post 2008","Pre 2008")</f>
        <v>Post 2008</v>
      </c>
      <c r="CH726">
        <f>data[[#This Row],[YrSold]]</f>
        <v>2009</v>
      </c>
      <c r="CI726" s="1"/>
    </row>
    <row r="727" spans="1:87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27">
        <v>2009</v>
      </c>
      <c r="CB727" t="s">
        <v>110</v>
      </c>
      <c r="CC727" t="s">
        <v>111</v>
      </c>
      <c r="CD727">
        <v>120500</v>
      </c>
      <c r="CE727" t="str">
        <f>IF(data[[#This Row],[YearBuilt]]&gt;=1946,"New","Old")</f>
        <v>New</v>
      </c>
      <c r="CF727" s="7" t="str">
        <f>IF(data[[#This Row],[YearRemodAdd]]=data[[#This Row],[YearBuilt]], "-","Remodeled")</f>
        <v>-</v>
      </c>
      <c r="CG727" t="str">
        <f>IF(data[[#This Row],[YrSold]]&gt;=2008,"Post 2008","Pre 2008")</f>
        <v>Post 2008</v>
      </c>
      <c r="CH727">
        <f>data[[#This Row],[YrSold]]</f>
        <v>2009</v>
      </c>
      <c r="CI727" s="1"/>
    </row>
    <row r="728" spans="1:87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28">
        <v>2009</v>
      </c>
      <c r="CB728" t="s">
        <v>110</v>
      </c>
      <c r="CC728" t="s">
        <v>111</v>
      </c>
      <c r="CD728">
        <v>222000</v>
      </c>
      <c r="CE728" t="str">
        <f>IF(data[[#This Row],[YearBuilt]]&gt;=1946,"New","Old")</f>
        <v>New</v>
      </c>
      <c r="CF728" s="7" t="str">
        <f>IF(data[[#This Row],[YearRemodAdd]]=data[[#This Row],[YearBuilt]], "-","Remodeled")</f>
        <v>Remodeled</v>
      </c>
      <c r="CG728" t="str">
        <f>IF(data[[#This Row],[YrSold]]&gt;=2008,"Post 2008","Pre 2008")</f>
        <v>Post 2008</v>
      </c>
      <c r="CH728">
        <f>data[[#This Row],[YrSold]]</f>
        <v>2009</v>
      </c>
      <c r="CI728" s="1"/>
    </row>
    <row r="729" spans="1:87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29">
        <v>2009</v>
      </c>
      <c r="CB729" t="s">
        <v>110</v>
      </c>
      <c r="CC729" t="s">
        <v>111</v>
      </c>
      <c r="CD729">
        <v>194500</v>
      </c>
      <c r="CE729" t="str">
        <f>IF(data[[#This Row],[YearBuilt]]&gt;=1946,"New","Old")</f>
        <v>New</v>
      </c>
      <c r="CF729" s="7" t="str">
        <f>IF(data[[#This Row],[YearRemodAdd]]=data[[#This Row],[YearBuilt]], "-","Remodeled")</f>
        <v>-</v>
      </c>
      <c r="CG729" t="str">
        <f>IF(data[[#This Row],[YrSold]]&gt;=2008,"Post 2008","Pre 2008")</f>
        <v>Post 2008</v>
      </c>
      <c r="CH729">
        <f>data[[#This Row],[YrSold]]</f>
        <v>2009</v>
      </c>
      <c r="CI729" s="1"/>
    </row>
    <row r="730" spans="1:87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30">
        <v>2009</v>
      </c>
      <c r="CB730" t="s">
        <v>173</v>
      </c>
      <c r="CC730" t="s">
        <v>128</v>
      </c>
      <c r="CD730">
        <v>110000</v>
      </c>
      <c r="CE730" t="str">
        <f>IF(data[[#This Row],[YearBuilt]]&gt;=1946,"New","Old")</f>
        <v>New</v>
      </c>
      <c r="CF730" s="7" t="str">
        <f>IF(data[[#This Row],[YearRemodAdd]]=data[[#This Row],[YearBuilt]], "-","Remodeled")</f>
        <v>-</v>
      </c>
      <c r="CG730" t="str">
        <f>IF(data[[#This Row],[YrSold]]&gt;=2008,"Post 2008","Pre 2008")</f>
        <v>Post 2008</v>
      </c>
      <c r="CH730">
        <f>data[[#This Row],[YrSold]]</f>
        <v>2009</v>
      </c>
      <c r="CI730" s="1"/>
    </row>
    <row r="731" spans="1:87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31">
        <v>2009</v>
      </c>
      <c r="CB731" t="s">
        <v>110</v>
      </c>
      <c r="CC731" t="s">
        <v>111</v>
      </c>
      <c r="CD731">
        <v>103000</v>
      </c>
      <c r="CE731" t="str">
        <f>IF(data[[#This Row],[YearBuilt]]&gt;=1946,"New","Old")</f>
        <v>Old</v>
      </c>
      <c r="CF731" s="7" t="str">
        <f>IF(data[[#This Row],[YearRemodAdd]]=data[[#This Row],[YearBuilt]], "-","Remodeled")</f>
        <v>Remodeled</v>
      </c>
      <c r="CG731" t="str">
        <f>IF(data[[#This Row],[YrSold]]&gt;=2008,"Post 2008","Pre 2008")</f>
        <v>Post 2008</v>
      </c>
      <c r="CH731">
        <f>data[[#This Row],[YrSold]]</f>
        <v>2009</v>
      </c>
      <c r="CI731" s="1"/>
    </row>
    <row r="732" spans="1:87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32">
        <v>2010</v>
      </c>
      <c r="CB732" t="s">
        <v>110</v>
      </c>
      <c r="CC732" t="s">
        <v>111</v>
      </c>
      <c r="CD732">
        <v>236500</v>
      </c>
      <c r="CE732" t="str">
        <f>IF(data[[#This Row],[YearBuilt]]&gt;=1946,"New","Old")</f>
        <v>New</v>
      </c>
      <c r="CF732" s="7" t="str">
        <f>IF(data[[#This Row],[YearRemodAdd]]=data[[#This Row],[YearBuilt]], "-","Remodeled")</f>
        <v>Remodeled</v>
      </c>
      <c r="CG732" t="str">
        <f>IF(data[[#This Row],[YrSold]]&gt;=2008,"Post 2008","Pre 2008")</f>
        <v>Post 2008</v>
      </c>
      <c r="CH732">
        <f>data[[#This Row],[YrSold]]</f>
        <v>2010</v>
      </c>
      <c r="CI732" s="1"/>
    </row>
    <row r="733" spans="1:87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33">
        <v>2007</v>
      </c>
      <c r="CB733" t="s">
        <v>110</v>
      </c>
      <c r="CC733" t="s">
        <v>111</v>
      </c>
      <c r="CD733">
        <v>187500</v>
      </c>
      <c r="CE733" t="str">
        <f>IF(data[[#This Row],[YearBuilt]]&gt;=1946,"New","Old")</f>
        <v>New</v>
      </c>
      <c r="CF733" s="7" t="str">
        <f>IF(data[[#This Row],[YearRemodAdd]]=data[[#This Row],[YearBuilt]], "-","Remodeled")</f>
        <v>-</v>
      </c>
      <c r="CG733" t="str">
        <f>IF(data[[#This Row],[YrSold]]&gt;=2008,"Post 2008","Pre 2008")</f>
        <v>Pre 2008</v>
      </c>
      <c r="CH733">
        <f>data[[#This Row],[YrSold]]</f>
        <v>2007</v>
      </c>
      <c r="CI733" s="1"/>
    </row>
    <row r="734" spans="1:87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34">
        <v>2008</v>
      </c>
      <c r="CB734" t="s">
        <v>110</v>
      </c>
      <c r="CC734" t="s">
        <v>111</v>
      </c>
      <c r="CD734">
        <v>222500</v>
      </c>
      <c r="CE734" t="str">
        <f>IF(data[[#This Row],[YearBuilt]]&gt;=1946,"New","Old")</f>
        <v>New</v>
      </c>
      <c r="CF734" s="7" t="str">
        <f>IF(data[[#This Row],[YearRemodAdd]]=data[[#This Row],[YearBuilt]], "-","Remodeled")</f>
        <v>Remodeled</v>
      </c>
      <c r="CG734" t="str">
        <f>IF(data[[#This Row],[YrSold]]&gt;=2008,"Post 2008","Pre 2008")</f>
        <v>Post 2008</v>
      </c>
      <c r="CH734">
        <f>data[[#This Row],[YrSold]]</f>
        <v>2008</v>
      </c>
      <c r="CI734" s="1"/>
    </row>
    <row r="735" spans="1:87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35">
        <v>2009</v>
      </c>
      <c r="CB735" t="s">
        <v>110</v>
      </c>
      <c r="CC735" t="s">
        <v>111</v>
      </c>
      <c r="CD735">
        <v>131400</v>
      </c>
      <c r="CE735" t="str">
        <f>IF(data[[#This Row],[YearBuilt]]&gt;=1946,"New","Old")</f>
        <v>New</v>
      </c>
      <c r="CF735" s="7" t="str">
        <f>IF(data[[#This Row],[YearRemodAdd]]=data[[#This Row],[YearBuilt]], "-","Remodeled")</f>
        <v>Remodeled</v>
      </c>
      <c r="CG735" t="str">
        <f>IF(data[[#This Row],[YrSold]]&gt;=2008,"Post 2008","Pre 2008")</f>
        <v>Post 2008</v>
      </c>
      <c r="CH735">
        <f>data[[#This Row],[YrSold]]</f>
        <v>2009</v>
      </c>
      <c r="CI735" s="1"/>
    </row>
    <row r="736" spans="1:87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36">
        <v>2007</v>
      </c>
      <c r="CB736" t="s">
        <v>110</v>
      </c>
      <c r="CC736" t="s">
        <v>219</v>
      </c>
      <c r="CD736">
        <v>108000</v>
      </c>
      <c r="CE736" t="str">
        <f>IF(data[[#This Row],[YearBuilt]]&gt;=1946,"New","Old")</f>
        <v>New</v>
      </c>
      <c r="CF736" s="7" t="str">
        <f>IF(data[[#This Row],[YearRemodAdd]]=data[[#This Row],[YearBuilt]], "-","Remodeled")</f>
        <v>-</v>
      </c>
      <c r="CG736" t="str">
        <f>IF(data[[#This Row],[YrSold]]&gt;=2008,"Post 2008","Pre 2008")</f>
        <v>Pre 2008</v>
      </c>
      <c r="CH736">
        <f>data[[#This Row],[YrSold]]</f>
        <v>2007</v>
      </c>
      <c r="CI736" s="1"/>
    </row>
    <row r="737" spans="1:87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37">
        <v>2006</v>
      </c>
      <c r="CB737" t="s">
        <v>110</v>
      </c>
      <c r="CC737" t="s">
        <v>111</v>
      </c>
      <c r="CD737">
        <v>163000</v>
      </c>
      <c r="CE737" t="str">
        <f>IF(data[[#This Row],[YearBuilt]]&gt;=1946,"New","Old")</f>
        <v>Old</v>
      </c>
      <c r="CF737" s="7" t="str">
        <f>IF(data[[#This Row],[YearRemodAdd]]=data[[#This Row],[YearBuilt]], "-","Remodeled")</f>
        <v>Remodeled</v>
      </c>
      <c r="CG737" t="str">
        <f>IF(data[[#This Row],[YrSold]]&gt;=2008,"Post 2008","Pre 2008")</f>
        <v>Pre 2008</v>
      </c>
      <c r="CH737">
        <f>data[[#This Row],[YrSold]]</f>
        <v>2006</v>
      </c>
      <c r="CI737" s="1"/>
    </row>
    <row r="738" spans="1:87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38">
        <v>2006</v>
      </c>
      <c r="CB738" t="s">
        <v>110</v>
      </c>
      <c r="CC738" t="s">
        <v>111</v>
      </c>
      <c r="CD738">
        <v>93500</v>
      </c>
      <c r="CE738" t="str">
        <f>IF(data[[#This Row],[YearBuilt]]&gt;=1946,"New","Old")</f>
        <v>New</v>
      </c>
      <c r="CF738" s="7" t="str">
        <f>IF(data[[#This Row],[YearRemodAdd]]=data[[#This Row],[YearBuilt]], "-","Remodeled")</f>
        <v>-</v>
      </c>
      <c r="CG738" t="str">
        <f>IF(data[[#This Row],[YrSold]]&gt;=2008,"Post 2008","Pre 2008")</f>
        <v>Pre 2008</v>
      </c>
      <c r="CH738">
        <f>data[[#This Row],[YrSold]]</f>
        <v>2006</v>
      </c>
      <c r="CI738" s="1"/>
    </row>
    <row r="739" spans="1:87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39">
        <v>2006</v>
      </c>
      <c r="CB739" t="s">
        <v>110</v>
      </c>
      <c r="CC739" t="s">
        <v>111</v>
      </c>
      <c r="CD739">
        <v>239900</v>
      </c>
      <c r="CE739" t="str">
        <f>IF(data[[#This Row],[YearBuilt]]&gt;=1946,"New","Old")</f>
        <v>New</v>
      </c>
      <c r="CF739" s="7" t="str">
        <f>IF(data[[#This Row],[YearRemodAdd]]=data[[#This Row],[YearBuilt]], "-","Remodeled")</f>
        <v>-</v>
      </c>
      <c r="CG739" t="str">
        <f>IF(data[[#This Row],[YrSold]]&gt;=2008,"Post 2008","Pre 2008")</f>
        <v>Pre 2008</v>
      </c>
      <c r="CH739">
        <f>data[[#This Row],[YrSold]]</f>
        <v>2006</v>
      </c>
      <c r="CI739" s="1"/>
    </row>
    <row r="740" spans="1:87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40">
        <v>2009</v>
      </c>
      <c r="CB740" t="s">
        <v>110</v>
      </c>
      <c r="CC740" t="s">
        <v>210</v>
      </c>
      <c r="CD740">
        <v>179000</v>
      </c>
      <c r="CE740" t="str">
        <f>IF(data[[#This Row],[YearBuilt]]&gt;=1946,"New","Old")</f>
        <v>New</v>
      </c>
      <c r="CF740" s="7" t="str">
        <f>IF(data[[#This Row],[YearRemodAdd]]=data[[#This Row],[YearBuilt]], "-","Remodeled")</f>
        <v>Remodeled</v>
      </c>
      <c r="CG740" t="str">
        <f>IF(data[[#This Row],[YrSold]]&gt;=2008,"Post 2008","Pre 2008")</f>
        <v>Post 2008</v>
      </c>
      <c r="CH740">
        <f>data[[#This Row],[YrSold]]</f>
        <v>2009</v>
      </c>
      <c r="CI740" s="1"/>
    </row>
    <row r="741" spans="1:87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41">
        <v>2009</v>
      </c>
      <c r="CB741" t="s">
        <v>110</v>
      </c>
      <c r="CC741" t="s">
        <v>111</v>
      </c>
      <c r="CD741">
        <v>190000</v>
      </c>
      <c r="CE741" t="str">
        <f>IF(data[[#This Row],[YearBuilt]]&gt;=1946,"New","Old")</f>
        <v>New</v>
      </c>
      <c r="CF741" s="7" t="str">
        <f>IF(data[[#This Row],[YearRemodAdd]]=data[[#This Row],[YearBuilt]], "-","Remodeled")</f>
        <v>-</v>
      </c>
      <c r="CG741" t="str">
        <f>IF(data[[#This Row],[YrSold]]&gt;=2008,"Post 2008","Pre 2008")</f>
        <v>Post 2008</v>
      </c>
      <c r="CH741">
        <f>data[[#This Row],[YrSold]]</f>
        <v>2009</v>
      </c>
      <c r="CI741" s="1"/>
    </row>
    <row r="742" spans="1:87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42">
        <v>2007</v>
      </c>
      <c r="CB742" t="s">
        <v>110</v>
      </c>
      <c r="CC742" t="s">
        <v>128</v>
      </c>
      <c r="CD742">
        <v>132000</v>
      </c>
      <c r="CE742" t="str">
        <f>IF(data[[#This Row],[YearBuilt]]&gt;=1946,"New","Old")</f>
        <v>Old</v>
      </c>
      <c r="CF742" s="7" t="str">
        <f>IF(data[[#This Row],[YearRemodAdd]]=data[[#This Row],[YearBuilt]], "-","Remodeled")</f>
        <v>Remodeled</v>
      </c>
      <c r="CG742" t="str">
        <f>IF(data[[#This Row],[YrSold]]&gt;=2008,"Post 2008","Pre 2008")</f>
        <v>Pre 2008</v>
      </c>
      <c r="CH742">
        <f>data[[#This Row],[YrSold]]</f>
        <v>2007</v>
      </c>
      <c r="CI742" s="1"/>
    </row>
    <row r="743" spans="1:87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43">
        <v>2008</v>
      </c>
      <c r="CB743" t="s">
        <v>110</v>
      </c>
      <c r="CC743" t="s">
        <v>111</v>
      </c>
      <c r="CD743">
        <v>142000</v>
      </c>
      <c r="CE743" t="str">
        <f>IF(data[[#This Row],[YearBuilt]]&gt;=1946,"New","Old")</f>
        <v>New</v>
      </c>
      <c r="CF743" s="7" t="str">
        <f>IF(data[[#This Row],[YearRemodAdd]]=data[[#This Row],[YearBuilt]], "-","Remodeled")</f>
        <v>Remodeled</v>
      </c>
      <c r="CG743" t="str">
        <f>IF(data[[#This Row],[YrSold]]&gt;=2008,"Post 2008","Pre 2008")</f>
        <v>Post 2008</v>
      </c>
      <c r="CH743">
        <f>data[[#This Row],[YrSold]]</f>
        <v>2008</v>
      </c>
      <c r="CI743" s="1"/>
    </row>
    <row r="744" spans="1:87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44">
        <v>2007</v>
      </c>
      <c r="CB744" t="s">
        <v>110</v>
      </c>
      <c r="CC744" t="s">
        <v>111</v>
      </c>
      <c r="CD744">
        <v>179000</v>
      </c>
      <c r="CE744" t="str">
        <f>IF(data[[#This Row],[YearBuilt]]&gt;=1946,"New","Old")</f>
        <v>New</v>
      </c>
      <c r="CF744" s="7" t="str">
        <f>IF(data[[#This Row],[YearRemodAdd]]=data[[#This Row],[YearBuilt]], "-","Remodeled")</f>
        <v>Remodeled</v>
      </c>
      <c r="CG744" t="str">
        <f>IF(data[[#This Row],[YrSold]]&gt;=2008,"Post 2008","Pre 2008")</f>
        <v>Pre 2008</v>
      </c>
      <c r="CH744">
        <f>data[[#This Row],[YrSold]]</f>
        <v>2007</v>
      </c>
      <c r="CI744" s="1"/>
    </row>
    <row r="745" spans="1:87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45">
        <v>2009</v>
      </c>
      <c r="CB745" t="s">
        <v>110</v>
      </c>
      <c r="CC745" t="s">
        <v>111</v>
      </c>
      <c r="CD745">
        <v>175000</v>
      </c>
      <c r="CE745" t="str">
        <f>IF(data[[#This Row],[YearBuilt]]&gt;=1946,"New","Old")</f>
        <v>New</v>
      </c>
      <c r="CF745" s="7" t="str">
        <f>IF(data[[#This Row],[YearRemodAdd]]=data[[#This Row],[YearBuilt]], "-","Remodeled")</f>
        <v>Remodeled</v>
      </c>
      <c r="CG745" t="str">
        <f>IF(data[[#This Row],[YrSold]]&gt;=2008,"Post 2008","Pre 2008")</f>
        <v>Post 2008</v>
      </c>
      <c r="CH745">
        <f>data[[#This Row],[YrSold]]</f>
        <v>2009</v>
      </c>
      <c r="CI745" s="1"/>
    </row>
    <row r="746" spans="1:87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46">
        <v>2008</v>
      </c>
      <c r="CB746" t="s">
        <v>110</v>
      </c>
      <c r="CC746" t="s">
        <v>111</v>
      </c>
      <c r="CD746">
        <v>180000</v>
      </c>
      <c r="CE746" t="str">
        <f>IF(data[[#This Row],[YearBuilt]]&gt;=1946,"New","Old")</f>
        <v>New</v>
      </c>
      <c r="CF746" s="7" t="str">
        <f>IF(data[[#This Row],[YearRemodAdd]]=data[[#This Row],[YearBuilt]], "-","Remodeled")</f>
        <v>-</v>
      </c>
      <c r="CG746" t="str">
        <f>IF(data[[#This Row],[YrSold]]&gt;=2008,"Post 2008","Pre 2008")</f>
        <v>Post 2008</v>
      </c>
      <c r="CH746">
        <f>data[[#This Row],[YrSold]]</f>
        <v>2008</v>
      </c>
      <c r="CI746" s="1"/>
    </row>
    <row r="747" spans="1:87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47">
        <v>2008</v>
      </c>
      <c r="CB747" t="s">
        <v>110</v>
      </c>
      <c r="CC747" t="s">
        <v>111</v>
      </c>
      <c r="CD747">
        <v>299800</v>
      </c>
      <c r="CE747" t="str">
        <f>IF(data[[#This Row],[YearBuilt]]&gt;=1946,"New","Old")</f>
        <v>New</v>
      </c>
      <c r="CF747" s="7" t="str">
        <f>IF(data[[#This Row],[YearRemodAdd]]=data[[#This Row],[YearBuilt]], "-","Remodeled")</f>
        <v>Remodeled</v>
      </c>
      <c r="CG747" t="str">
        <f>IF(data[[#This Row],[YrSold]]&gt;=2008,"Post 2008","Pre 2008")</f>
        <v>Post 2008</v>
      </c>
      <c r="CH747">
        <f>data[[#This Row],[YrSold]]</f>
        <v>2008</v>
      </c>
      <c r="CI747" s="1"/>
    </row>
    <row r="748" spans="1:87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48">
        <v>2009</v>
      </c>
      <c r="CB748" t="s">
        <v>110</v>
      </c>
      <c r="CC748" t="s">
        <v>111</v>
      </c>
      <c r="CD748">
        <v>236000</v>
      </c>
      <c r="CE748" t="str">
        <f>IF(data[[#This Row],[YearBuilt]]&gt;=1946,"New","Old")</f>
        <v>New</v>
      </c>
      <c r="CF748" s="7" t="str">
        <f>IF(data[[#This Row],[YearRemodAdd]]=data[[#This Row],[YearBuilt]], "-","Remodeled")</f>
        <v>-</v>
      </c>
      <c r="CG748" t="str">
        <f>IF(data[[#This Row],[YrSold]]&gt;=2008,"Post 2008","Pre 2008")</f>
        <v>Post 2008</v>
      </c>
      <c r="CH748">
        <f>data[[#This Row],[YrSold]]</f>
        <v>2009</v>
      </c>
      <c r="CI748" s="1"/>
    </row>
    <row r="749" spans="1:87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49">
        <v>2009</v>
      </c>
      <c r="CB749" t="s">
        <v>110</v>
      </c>
      <c r="CC749" t="s">
        <v>111</v>
      </c>
      <c r="CD749">
        <v>265979</v>
      </c>
      <c r="CE749" t="str">
        <f>IF(data[[#This Row],[YearBuilt]]&gt;=1946,"New","Old")</f>
        <v>Old</v>
      </c>
      <c r="CF749" s="7" t="str">
        <f>IF(data[[#This Row],[YearRemodAdd]]=data[[#This Row],[YearBuilt]], "-","Remodeled")</f>
        <v>Remodeled</v>
      </c>
      <c r="CG749" t="str">
        <f>IF(data[[#This Row],[YrSold]]&gt;=2008,"Post 2008","Pre 2008")</f>
        <v>Post 2008</v>
      </c>
      <c r="CH749">
        <f>data[[#This Row],[YrSold]]</f>
        <v>2009</v>
      </c>
      <c r="CI749" s="1"/>
    </row>
    <row r="750" spans="1:87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50">
        <v>2010</v>
      </c>
      <c r="CB750" t="s">
        <v>110</v>
      </c>
      <c r="CC750" t="s">
        <v>111</v>
      </c>
      <c r="CD750">
        <v>260400</v>
      </c>
      <c r="CE750" t="str">
        <f>IF(data[[#This Row],[YearBuilt]]&gt;=1946,"New","Old")</f>
        <v>New</v>
      </c>
      <c r="CF750" s="7" t="str">
        <f>IF(data[[#This Row],[YearRemodAdd]]=data[[#This Row],[YearBuilt]], "-","Remodeled")</f>
        <v>-</v>
      </c>
      <c r="CG750" t="str">
        <f>IF(data[[#This Row],[YrSold]]&gt;=2008,"Post 2008","Pre 2008")</f>
        <v>Post 2008</v>
      </c>
      <c r="CH750">
        <f>data[[#This Row],[YrSold]]</f>
        <v>2010</v>
      </c>
      <c r="CI750" s="1"/>
    </row>
    <row r="751" spans="1:87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51">
        <v>2009</v>
      </c>
      <c r="CB751" t="s">
        <v>110</v>
      </c>
      <c r="CC751" t="s">
        <v>111</v>
      </c>
      <c r="CD751">
        <v>98000</v>
      </c>
      <c r="CE751" t="str">
        <f>IF(data[[#This Row],[YearBuilt]]&gt;=1946,"New","Old")</f>
        <v>Old</v>
      </c>
      <c r="CF751" s="7" t="str">
        <f>IF(data[[#This Row],[YearRemodAdd]]=data[[#This Row],[YearBuilt]], "-","Remodeled")</f>
        <v>Remodeled</v>
      </c>
      <c r="CG751" t="str">
        <f>IF(data[[#This Row],[YrSold]]&gt;=2008,"Post 2008","Pre 2008")</f>
        <v>Post 2008</v>
      </c>
      <c r="CH751">
        <f>data[[#This Row],[YrSold]]</f>
        <v>2009</v>
      </c>
      <c r="CI751" s="1"/>
    </row>
    <row r="752" spans="1:87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52">
        <v>2010</v>
      </c>
      <c r="CB752" t="s">
        <v>110</v>
      </c>
      <c r="CC752" t="s">
        <v>111</v>
      </c>
      <c r="CD752">
        <v>96500</v>
      </c>
      <c r="CE752" t="str">
        <f>IF(data[[#This Row],[YearBuilt]]&gt;=1946,"New","Old")</f>
        <v>Old</v>
      </c>
      <c r="CF752" s="7" t="str">
        <f>IF(data[[#This Row],[YearRemodAdd]]=data[[#This Row],[YearBuilt]], "-","Remodeled")</f>
        <v>Remodeled</v>
      </c>
      <c r="CG752" t="str">
        <f>IF(data[[#This Row],[YrSold]]&gt;=2008,"Post 2008","Pre 2008")</f>
        <v>Post 2008</v>
      </c>
      <c r="CH752">
        <f>data[[#This Row],[YrSold]]</f>
        <v>2010</v>
      </c>
      <c r="CI752" s="1"/>
    </row>
    <row r="753" spans="1:87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53">
        <v>2007</v>
      </c>
      <c r="CB753" t="s">
        <v>110</v>
      </c>
      <c r="CC753" t="s">
        <v>111</v>
      </c>
      <c r="CD753">
        <v>162000</v>
      </c>
      <c r="CE753" t="str">
        <f>IF(data[[#This Row],[YearBuilt]]&gt;=1946,"New","Old")</f>
        <v>New</v>
      </c>
      <c r="CF753" s="7" t="str">
        <f>IF(data[[#This Row],[YearRemodAdd]]=data[[#This Row],[YearBuilt]], "-","Remodeled")</f>
        <v>-</v>
      </c>
      <c r="CG753" t="str">
        <f>IF(data[[#This Row],[YrSold]]&gt;=2008,"Post 2008","Pre 2008")</f>
        <v>Pre 2008</v>
      </c>
      <c r="CH753">
        <f>data[[#This Row],[YrSold]]</f>
        <v>2007</v>
      </c>
      <c r="CI753" s="1"/>
    </row>
    <row r="754" spans="1:87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54">
        <v>2006</v>
      </c>
      <c r="CB754" t="s">
        <v>110</v>
      </c>
      <c r="CC754" t="s">
        <v>111</v>
      </c>
      <c r="CD754">
        <v>217000</v>
      </c>
      <c r="CE754" t="str">
        <f>IF(data[[#This Row],[YearBuilt]]&gt;=1946,"New","Old")</f>
        <v>New</v>
      </c>
      <c r="CF754" s="7" t="str">
        <f>IF(data[[#This Row],[YearRemodAdd]]=data[[#This Row],[YearBuilt]], "-","Remodeled")</f>
        <v>-</v>
      </c>
      <c r="CG754" t="str">
        <f>IF(data[[#This Row],[YrSold]]&gt;=2008,"Post 2008","Pre 2008")</f>
        <v>Pre 2008</v>
      </c>
      <c r="CH754">
        <f>data[[#This Row],[YrSold]]</f>
        <v>2006</v>
      </c>
      <c r="CI754" s="1"/>
    </row>
    <row r="755" spans="1:87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55">
        <v>2006</v>
      </c>
      <c r="CB755" t="s">
        <v>110</v>
      </c>
      <c r="CC755" t="s">
        <v>111</v>
      </c>
      <c r="CD755">
        <v>275500</v>
      </c>
      <c r="CE755" t="str">
        <f>IF(data[[#This Row],[YearBuilt]]&gt;=1946,"New","Old")</f>
        <v>New</v>
      </c>
      <c r="CF755" s="7" t="str">
        <f>IF(data[[#This Row],[YearRemodAdd]]=data[[#This Row],[YearBuilt]], "-","Remodeled")</f>
        <v>-</v>
      </c>
      <c r="CG755" t="str">
        <f>IF(data[[#This Row],[YrSold]]&gt;=2008,"Post 2008","Pre 2008")</f>
        <v>Pre 2008</v>
      </c>
      <c r="CH755">
        <f>data[[#This Row],[YrSold]]</f>
        <v>2006</v>
      </c>
      <c r="CI755" s="1"/>
    </row>
    <row r="756" spans="1:87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56">
        <v>2009</v>
      </c>
      <c r="CB756" t="s">
        <v>110</v>
      </c>
      <c r="CC756" t="s">
        <v>111</v>
      </c>
      <c r="CD756">
        <v>156000</v>
      </c>
      <c r="CE756" t="str">
        <f>IF(data[[#This Row],[YearBuilt]]&gt;=1946,"New","Old")</f>
        <v>New</v>
      </c>
      <c r="CF756" s="7" t="str">
        <f>IF(data[[#This Row],[YearRemodAdd]]=data[[#This Row],[YearBuilt]], "-","Remodeled")</f>
        <v>Remodeled</v>
      </c>
      <c r="CG756" t="str">
        <f>IF(data[[#This Row],[YrSold]]&gt;=2008,"Post 2008","Pre 2008")</f>
        <v>Post 2008</v>
      </c>
      <c r="CH756">
        <f>data[[#This Row],[YrSold]]</f>
        <v>2009</v>
      </c>
      <c r="CI756" s="1"/>
    </row>
    <row r="757" spans="1:87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57">
        <v>2009</v>
      </c>
      <c r="CB757" t="s">
        <v>110</v>
      </c>
      <c r="CC757" t="s">
        <v>111</v>
      </c>
      <c r="CD757">
        <v>172500</v>
      </c>
      <c r="CE757" t="str">
        <f>IF(data[[#This Row],[YearBuilt]]&gt;=1946,"New","Old")</f>
        <v>New</v>
      </c>
      <c r="CF757" s="7" t="str">
        <f>IF(data[[#This Row],[YearRemodAdd]]=data[[#This Row],[YearBuilt]], "-","Remodeled")</f>
        <v>-</v>
      </c>
      <c r="CG757" t="str">
        <f>IF(data[[#This Row],[YrSold]]&gt;=2008,"Post 2008","Pre 2008")</f>
        <v>Post 2008</v>
      </c>
      <c r="CH757">
        <f>data[[#This Row],[YrSold]]</f>
        <v>2009</v>
      </c>
      <c r="CI757" s="1"/>
    </row>
    <row r="758" spans="1:87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58">
        <v>2009</v>
      </c>
      <c r="CB758" t="s">
        <v>110</v>
      </c>
      <c r="CC758" t="s">
        <v>111</v>
      </c>
      <c r="CD758">
        <v>212000</v>
      </c>
      <c r="CE758" t="str">
        <f>IF(data[[#This Row],[YearBuilt]]&gt;=1946,"New","Old")</f>
        <v>New</v>
      </c>
      <c r="CF758" s="7" t="str">
        <f>IF(data[[#This Row],[YearRemodAdd]]=data[[#This Row],[YearBuilt]], "-","Remodeled")</f>
        <v>-</v>
      </c>
      <c r="CG758" t="str">
        <f>IF(data[[#This Row],[YrSold]]&gt;=2008,"Post 2008","Pre 2008")</f>
        <v>Post 2008</v>
      </c>
      <c r="CH758">
        <f>data[[#This Row],[YrSold]]</f>
        <v>2009</v>
      </c>
      <c r="CI758" s="1"/>
    </row>
    <row r="759" spans="1:87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59">
        <v>2010</v>
      </c>
      <c r="CB759" t="s">
        <v>110</v>
      </c>
      <c r="CC759" t="s">
        <v>128</v>
      </c>
      <c r="CD759">
        <v>158900</v>
      </c>
      <c r="CE759" t="str">
        <f>IF(data[[#This Row],[YearBuilt]]&gt;=1946,"New","Old")</f>
        <v>New</v>
      </c>
      <c r="CF759" s="7" t="str">
        <f>IF(data[[#This Row],[YearRemodAdd]]=data[[#This Row],[YearBuilt]], "-","Remodeled")</f>
        <v>-</v>
      </c>
      <c r="CG759" t="str">
        <f>IF(data[[#This Row],[YrSold]]&gt;=2008,"Post 2008","Pre 2008")</f>
        <v>Post 2008</v>
      </c>
      <c r="CH759">
        <f>data[[#This Row],[YrSold]]</f>
        <v>2010</v>
      </c>
      <c r="CI759" s="1"/>
    </row>
    <row r="760" spans="1:87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60">
        <v>2008</v>
      </c>
      <c r="CB760" t="s">
        <v>110</v>
      </c>
      <c r="CC760" t="s">
        <v>111</v>
      </c>
      <c r="CD760">
        <v>179400</v>
      </c>
      <c r="CE760" t="str">
        <f>IF(data[[#This Row],[YearBuilt]]&gt;=1946,"New","Old")</f>
        <v>New</v>
      </c>
      <c r="CF760" s="7" t="str">
        <f>IF(data[[#This Row],[YearRemodAdd]]=data[[#This Row],[YearBuilt]], "-","Remodeled")</f>
        <v>-</v>
      </c>
      <c r="CG760" t="str">
        <f>IF(data[[#This Row],[YrSold]]&gt;=2008,"Post 2008","Pre 2008")</f>
        <v>Post 2008</v>
      </c>
      <c r="CH760">
        <f>data[[#This Row],[YrSold]]</f>
        <v>2008</v>
      </c>
      <c r="CI760" s="1"/>
    </row>
    <row r="761" spans="1:87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61">
        <v>2007</v>
      </c>
      <c r="CB761" t="s">
        <v>110</v>
      </c>
      <c r="CC761" t="s">
        <v>111</v>
      </c>
      <c r="CD761">
        <v>290000</v>
      </c>
      <c r="CE761" t="str">
        <f>IF(data[[#This Row],[YearBuilt]]&gt;=1946,"New","Old")</f>
        <v>New</v>
      </c>
      <c r="CF761" s="7" t="str">
        <f>IF(data[[#This Row],[YearRemodAdd]]=data[[#This Row],[YearBuilt]], "-","Remodeled")</f>
        <v>-</v>
      </c>
      <c r="CG761" t="str">
        <f>IF(data[[#This Row],[YrSold]]&gt;=2008,"Post 2008","Pre 2008")</f>
        <v>Pre 2008</v>
      </c>
      <c r="CH761">
        <f>data[[#This Row],[YrSold]]</f>
        <v>2007</v>
      </c>
      <c r="CI761" s="1"/>
    </row>
    <row r="762" spans="1:87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62">
        <v>2009</v>
      </c>
      <c r="CB762" t="s">
        <v>110</v>
      </c>
      <c r="CC762" t="s">
        <v>111</v>
      </c>
      <c r="CD762">
        <v>127500</v>
      </c>
      <c r="CE762" t="str">
        <f>IF(data[[#This Row],[YearBuilt]]&gt;=1946,"New","Old")</f>
        <v>New</v>
      </c>
      <c r="CF762" s="7" t="str">
        <f>IF(data[[#This Row],[YearRemodAdd]]=data[[#This Row],[YearBuilt]], "-","Remodeled")</f>
        <v>-</v>
      </c>
      <c r="CG762" t="str">
        <f>IF(data[[#This Row],[YrSold]]&gt;=2008,"Post 2008","Pre 2008")</f>
        <v>Post 2008</v>
      </c>
      <c r="CH762">
        <f>data[[#This Row],[YrSold]]</f>
        <v>2009</v>
      </c>
      <c r="CI762" s="1"/>
    </row>
    <row r="763" spans="1:87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63">
        <v>2009</v>
      </c>
      <c r="CB763" t="s">
        <v>110</v>
      </c>
      <c r="CC763" t="s">
        <v>111</v>
      </c>
      <c r="CD763">
        <v>100000</v>
      </c>
      <c r="CE763" t="str">
        <f>IF(data[[#This Row],[YearBuilt]]&gt;=1946,"New","Old")</f>
        <v>Old</v>
      </c>
      <c r="CF763" s="7" t="str">
        <f>IF(data[[#This Row],[YearRemodAdd]]=data[[#This Row],[YearBuilt]], "-","Remodeled")</f>
        <v>Remodeled</v>
      </c>
      <c r="CG763" t="str">
        <f>IF(data[[#This Row],[YrSold]]&gt;=2008,"Post 2008","Pre 2008")</f>
        <v>Post 2008</v>
      </c>
      <c r="CH763">
        <f>data[[#This Row],[YrSold]]</f>
        <v>2009</v>
      </c>
      <c r="CI763" s="1"/>
    </row>
    <row r="764" spans="1:87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64">
        <v>2010</v>
      </c>
      <c r="CB764" t="s">
        <v>237</v>
      </c>
      <c r="CC764" t="s">
        <v>111</v>
      </c>
      <c r="CD764">
        <v>215200</v>
      </c>
      <c r="CE764" t="str">
        <f>IF(data[[#This Row],[YearBuilt]]&gt;=1946,"New","Old")</f>
        <v>New</v>
      </c>
      <c r="CF764" s="7" t="str">
        <f>IF(data[[#This Row],[YearRemodAdd]]=data[[#This Row],[YearBuilt]], "-","Remodeled")</f>
        <v>-</v>
      </c>
      <c r="CG764" t="str">
        <f>IF(data[[#This Row],[YrSold]]&gt;=2008,"Post 2008","Pre 2008")</f>
        <v>Post 2008</v>
      </c>
      <c r="CH764">
        <f>data[[#This Row],[YrSold]]</f>
        <v>2010</v>
      </c>
      <c r="CI764" s="1"/>
    </row>
    <row r="765" spans="1:87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65">
        <v>2009</v>
      </c>
      <c r="CB765" t="s">
        <v>110</v>
      </c>
      <c r="CC765" t="s">
        <v>111</v>
      </c>
      <c r="CD765">
        <v>337000</v>
      </c>
      <c r="CE765" t="str">
        <f>IF(data[[#This Row],[YearBuilt]]&gt;=1946,"New","Old")</f>
        <v>New</v>
      </c>
      <c r="CF765" s="7" t="str">
        <f>IF(data[[#This Row],[YearRemodAdd]]=data[[#This Row],[YearBuilt]], "-","Remodeled")</f>
        <v>-</v>
      </c>
      <c r="CG765" t="str">
        <f>IF(data[[#This Row],[YrSold]]&gt;=2008,"Post 2008","Pre 2008")</f>
        <v>Post 2008</v>
      </c>
      <c r="CH765">
        <f>data[[#This Row],[YrSold]]</f>
        <v>2009</v>
      </c>
      <c r="CI765" s="1"/>
    </row>
    <row r="766" spans="1:87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66">
        <v>2006</v>
      </c>
      <c r="CB766" t="s">
        <v>110</v>
      </c>
      <c r="CC766" t="s">
        <v>111</v>
      </c>
      <c r="CD766">
        <v>270000</v>
      </c>
      <c r="CE766" t="str">
        <f>IF(data[[#This Row],[YearBuilt]]&gt;=1946,"New","Old")</f>
        <v>New</v>
      </c>
      <c r="CF766" s="7" t="str">
        <f>IF(data[[#This Row],[YearRemodAdd]]=data[[#This Row],[YearBuilt]], "-","Remodeled")</f>
        <v>Remodeled</v>
      </c>
      <c r="CG766" t="str">
        <f>IF(data[[#This Row],[YrSold]]&gt;=2008,"Post 2008","Pre 2008")</f>
        <v>Pre 2008</v>
      </c>
      <c r="CH766">
        <f>data[[#This Row],[YrSold]]</f>
        <v>2006</v>
      </c>
      <c r="CI766" s="1"/>
    </row>
    <row r="767" spans="1:87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67">
        <v>2008</v>
      </c>
      <c r="CB767" t="s">
        <v>158</v>
      </c>
      <c r="CC767" t="s">
        <v>159</v>
      </c>
      <c r="CD767">
        <v>264132</v>
      </c>
      <c r="CE767" t="str">
        <f>IF(data[[#This Row],[YearBuilt]]&gt;=1946,"New","Old")</f>
        <v>New</v>
      </c>
      <c r="CF767" s="7" t="str">
        <f>IF(data[[#This Row],[YearRemodAdd]]=data[[#This Row],[YearBuilt]], "-","Remodeled")</f>
        <v>-</v>
      </c>
      <c r="CG767" t="str">
        <f>IF(data[[#This Row],[YrSold]]&gt;=2008,"Post 2008","Pre 2008")</f>
        <v>Post 2008</v>
      </c>
      <c r="CH767">
        <f>data[[#This Row],[YrSold]]</f>
        <v>2008</v>
      </c>
      <c r="CI767" s="1"/>
    </row>
    <row r="768" spans="1:87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68">
        <v>2010</v>
      </c>
      <c r="CB768" t="s">
        <v>110</v>
      </c>
      <c r="CC768" t="s">
        <v>111</v>
      </c>
      <c r="CD768">
        <v>196500</v>
      </c>
      <c r="CE768" t="str">
        <f>IF(data[[#This Row],[YearBuilt]]&gt;=1946,"New","Old")</f>
        <v>New</v>
      </c>
      <c r="CF768" s="7" t="str">
        <f>IF(data[[#This Row],[YearRemodAdd]]=data[[#This Row],[YearBuilt]], "-","Remodeled")</f>
        <v>-</v>
      </c>
      <c r="CG768" t="str">
        <f>IF(data[[#This Row],[YrSold]]&gt;=2008,"Post 2008","Pre 2008")</f>
        <v>Post 2008</v>
      </c>
      <c r="CH768">
        <f>data[[#This Row],[YrSold]]</f>
        <v>2010</v>
      </c>
      <c r="CI768" s="1"/>
    </row>
    <row r="769" spans="1:87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69">
        <v>2008</v>
      </c>
      <c r="CB769" t="s">
        <v>110</v>
      </c>
      <c r="CC769" t="s">
        <v>111</v>
      </c>
      <c r="CD769">
        <v>160000</v>
      </c>
      <c r="CE769" t="str">
        <f>IF(data[[#This Row],[YearBuilt]]&gt;=1946,"New","Old")</f>
        <v>Old</v>
      </c>
      <c r="CF769" s="7" t="str">
        <f>IF(data[[#This Row],[YearRemodAdd]]=data[[#This Row],[YearBuilt]], "-","Remodeled")</f>
        <v>Remodeled</v>
      </c>
      <c r="CG769" t="str">
        <f>IF(data[[#This Row],[YrSold]]&gt;=2008,"Post 2008","Pre 2008")</f>
        <v>Post 2008</v>
      </c>
      <c r="CH769">
        <f>data[[#This Row],[YrSold]]</f>
        <v>2008</v>
      </c>
      <c r="CI769" s="1"/>
    </row>
    <row r="770" spans="1:87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70">
        <v>2006</v>
      </c>
      <c r="CB770" t="s">
        <v>110</v>
      </c>
      <c r="CC770" t="s">
        <v>111</v>
      </c>
      <c r="CD770">
        <v>216837</v>
      </c>
      <c r="CE770" t="str">
        <f>IF(data[[#This Row],[YearBuilt]]&gt;=1946,"New","Old")</f>
        <v>New</v>
      </c>
      <c r="CF770" s="7" t="str">
        <f>IF(data[[#This Row],[YearRemodAdd]]=data[[#This Row],[YearBuilt]], "-","Remodeled")</f>
        <v>Remodeled</v>
      </c>
      <c r="CG770" t="str">
        <f>IF(data[[#This Row],[YrSold]]&gt;=2008,"Post 2008","Pre 2008")</f>
        <v>Pre 2008</v>
      </c>
      <c r="CH770">
        <f>data[[#This Row],[YrSold]]</f>
        <v>2006</v>
      </c>
      <c r="CI770" s="1"/>
    </row>
    <row r="771" spans="1:87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71">
        <v>2010</v>
      </c>
      <c r="CB771" t="s">
        <v>110</v>
      </c>
      <c r="CC771" t="s">
        <v>111</v>
      </c>
      <c r="CD771">
        <v>538000</v>
      </c>
      <c r="CE771" t="str">
        <f>IF(data[[#This Row],[YearBuilt]]&gt;=1946,"New","Old")</f>
        <v>New</v>
      </c>
      <c r="CF771" s="7" t="str">
        <f>IF(data[[#This Row],[YearRemodAdd]]=data[[#This Row],[YearBuilt]], "-","Remodeled")</f>
        <v>-</v>
      </c>
      <c r="CG771" t="str">
        <f>IF(data[[#This Row],[YrSold]]&gt;=2008,"Post 2008","Pre 2008")</f>
        <v>Post 2008</v>
      </c>
      <c r="CH771">
        <f>data[[#This Row],[YrSold]]</f>
        <v>2010</v>
      </c>
      <c r="CI771" s="1"/>
    </row>
    <row r="772" spans="1:87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72">
        <v>2009</v>
      </c>
      <c r="CB772" t="s">
        <v>110</v>
      </c>
      <c r="CC772" t="s">
        <v>111</v>
      </c>
      <c r="CD772">
        <v>134900</v>
      </c>
      <c r="CE772" t="str">
        <f>IF(data[[#This Row],[YearBuilt]]&gt;=1946,"New","Old")</f>
        <v>New</v>
      </c>
      <c r="CF772" s="7" t="str">
        <f>IF(data[[#This Row],[YearRemodAdd]]=data[[#This Row],[YearBuilt]], "-","Remodeled")</f>
        <v>-</v>
      </c>
      <c r="CG772" t="str">
        <f>IF(data[[#This Row],[YrSold]]&gt;=2008,"Post 2008","Pre 2008")</f>
        <v>Post 2008</v>
      </c>
      <c r="CH772">
        <f>data[[#This Row],[YrSold]]</f>
        <v>2009</v>
      </c>
      <c r="CI772" s="1"/>
    </row>
    <row r="773" spans="1:87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73">
        <v>2006</v>
      </c>
      <c r="CB773" t="s">
        <v>173</v>
      </c>
      <c r="CC773" t="s">
        <v>111</v>
      </c>
      <c r="CD773">
        <v>102000</v>
      </c>
      <c r="CE773" t="str">
        <f>IF(data[[#This Row],[YearBuilt]]&gt;=1946,"New","Old")</f>
        <v>New</v>
      </c>
      <c r="CF773" s="7" t="str">
        <f>IF(data[[#This Row],[YearRemodAdd]]=data[[#This Row],[YearBuilt]], "-","Remodeled")</f>
        <v>-</v>
      </c>
      <c r="CG773" t="str">
        <f>IF(data[[#This Row],[YrSold]]&gt;=2008,"Post 2008","Pre 2008")</f>
        <v>Pre 2008</v>
      </c>
      <c r="CH773">
        <f>data[[#This Row],[YrSold]]</f>
        <v>2006</v>
      </c>
      <c r="CI773" s="1"/>
    </row>
    <row r="774" spans="1:87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74">
        <v>2010</v>
      </c>
      <c r="CB774" t="s">
        <v>110</v>
      </c>
      <c r="CC774" t="s">
        <v>128</v>
      </c>
      <c r="CD774">
        <v>107000</v>
      </c>
      <c r="CE774" t="str">
        <f>IF(data[[#This Row],[YearBuilt]]&gt;=1946,"New","Old")</f>
        <v>New</v>
      </c>
      <c r="CF774" s="7" t="str">
        <f>IF(data[[#This Row],[YearRemodAdd]]=data[[#This Row],[YearBuilt]], "-","Remodeled")</f>
        <v>-</v>
      </c>
      <c r="CG774" t="str">
        <f>IF(data[[#This Row],[YrSold]]&gt;=2008,"Post 2008","Pre 2008")</f>
        <v>Post 2008</v>
      </c>
      <c r="CH774">
        <f>data[[#This Row],[YrSold]]</f>
        <v>2010</v>
      </c>
      <c r="CI774" s="1"/>
    </row>
    <row r="775" spans="1:87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75">
        <v>2007</v>
      </c>
      <c r="CB775" t="s">
        <v>173</v>
      </c>
      <c r="CC775" t="s">
        <v>111</v>
      </c>
      <c r="CD775">
        <v>114500</v>
      </c>
      <c r="CE775" t="str">
        <f>IF(data[[#This Row],[YearBuilt]]&gt;=1946,"New","Old")</f>
        <v>New</v>
      </c>
      <c r="CF775" s="7" t="str">
        <f>IF(data[[#This Row],[YearRemodAdd]]=data[[#This Row],[YearBuilt]], "-","Remodeled")</f>
        <v>-</v>
      </c>
      <c r="CG775" t="str">
        <f>IF(data[[#This Row],[YrSold]]&gt;=2008,"Post 2008","Pre 2008")</f>
        <v>Pre 2008</v>
      </c>
      <c r="CH775">
        <f>data[[#This Row],[YrSold]]</f>
        <v>2007</v>
      </c>
      <c r="CI775" s="1"/>
    </row>
    <row r="776" spans="1:87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76">
        <v>2007</v>
      </c>
      <c r="CB776" t="s">
        <v>158</v>
      </c>
      <c r="CC776" t="s">
        <v>159</v>
      </c>
      <c r="CD776">
        <v>395000</v>
      </c>
      <c r="CE776" t="str">
        <f>IF(data[[#This Row],[YearBuilt]]&gt;=1946,"New","Old")</f>
        <v>New</v>
      </c>
      <c r="CF776" s="7" t="str">
        <f>IF(data[[#This Row],[YearRemodAdd]]=data[[#This Row],[YearBuilt]], "-","Remodeled")</f>
        <v>-</v>
      </c>
      <c r="CG776" t="str">
        <f>IF(data[[#This Row],[YrSold]]&gt;=2008,"Post 2008","Pre 2008")</f>
        <v>Pre 2008</v>
      </c>
      <c r="CH776">
        <f>data[[#This Row],[YrSold]]</f>
        <v>2007</v>
      </c>
      <c r="CI776" s="1"/>
    </row>
    <row r="777" spans="1:87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77">
        <v>2009</v>
      </c>
      <c r="CB777" t="s">
        <v>110</v>
      </c>
      <c r="CC777" t="s">
        <v>111</v>
      </c>
      <c r="CD777">
        <v>162000</v>
      </c>
      <c r="CE777" t="str">
        <f>IF(data[[#This Row],[YearBuilt]]&gt;=1946,"New","Old")</f>
        <v>New</v>
      </c>
      <c r="CF777" s="7" t="str">
        <f>IF(data[[#This Row],[YearRemodAdd]]=data[[#This Row],[YearBuilt]], "-","Remodeled")</f>
        <v>-</v>
      </c>
      <c r="CG777" t="str">
        <f>IF(data[[#This Row],[YrSold]]&gt;=2008,"Post 2008","Pre 2008")</f>
        <v>Post 2008</v>
      </c>
      <c r="CH777">
        <f>data[[#This Row],[YrSold]]</f>
        <v>2009</v>
      </c>
      <c r="CI777" s="1"/>
    </row>
    <row r="778" spans="1:87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78">
        <v>2006</v>
      </c>
      <c r="CB778" t="s">
        <v>158</v>
      </c>
      <c r="CC778" t="s">
        <v>159</v>
      </c>
      <c r="CD778">
        <v>221500</v>
      </c>
      <c r="CE778" t="str">
        <f>IF(data[[#This Row],[YearBuilt]]&gt;=1946,"New","Old")</f>
        <v>New</v>
      </c>
      <c r="CF778" s="7" t="str">
        <f>IF(data[[#This Row],[YearRemodAdd]]=data[[#This Row],[YearBuilt]], "-","Remodeled")</f>
        <v>Remodeled</v>
      </c>
      <c r="CG778" t="str">
        <f>IF(data[[#This Row],[YrSold]]&gt;=2008,"Post 2008","Pre 2008")</f>
        <v>Pre 2008</v>
      </c>
      <c r="CH778">
        <f>data[[#This Row],[YrSold]]</f>
        <v>2006</v>
      </c>
      <c r="CI778" s="1"/>
    </row>
    <row r="779" spans="1:87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79">
        <v>2006</v>
      </c>
      <c r="CB779" t="s">
        <v>110</v>
      </c>
      <c r="CC779" t="s">
        <v>111</v>
      </c>
      <c r="CD779">
        <v>142500</v>
      </c>
      <c r="CE779" t="str">
        <f>IF(data[[#This Row],[YearBuilt]]&gt;=1946,"New","Old")</f>
        <v>New</v>
      </c>
      <c r="CF779" s="7" t="str">
        <f>IF(data[[#This Row],[YearRemodAdd]]=data[[#This Row],[YearBuilt]], "-","Remodeled")</f>
        <v>-</v>
      </c>
      <c r="CG779" t="str">
        <f>IF(data[[#This Row],[YrSold]]&gt;=2008,"Post 2008","Pre 2008")</f>
        <v>Pre 2008</v>
      </c>
      <c r="CH779">
        <f>data[[#This Row],[YrSold]]</f>
        <v>2006</v>
      </c>
      <c r="CI779" s="1"/>
    </row>
    <row r="780" spans="1:87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80">
        <v>2007</v>
      </c>
      <c r="CB780" t="s">
        <v>110</v>
      </c>
      <c r="CC780" t="s">
        <v>111</v>
      </c>
      <c r="CD780">
        <v>144000</v>
      </c>
      <c r="CE780" t="str">
        <f>IF(data[[#This Row],[YearBuilt]]&gt;=1946,"New","Old")</f>
        <v>New</v>
      </c>
      <c r="CF780" s="7" t="str">
        <f>IF(data[[#This Row],[YearRemodAdd]]=data[[#This Row],[YearBuilt]], "-","Remodeled")</f>
        <v>-</v>
      </c>
      <c r="CG780" t="str">
        <f>IF(data[[#This Row],[YrSold]]&gt;=2008,"Post 2008","Pre 2008")</f>
        <v>Pre 2008</v>
      </c>
      <c r="CH780">
        <f>data[[#This Row],[YrSold]]</f>
        <v>2007</v>
      </c>
      <c r="CI780" s="1"/>
    </row>
    <row r="781" spans="1:87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1">
        <v>2006</v>
      </c>
      <c r="CB781" t="s">
        <v>110</v>
      </c>
      <c r="CC781" t="s">
        <v>111</v>
      </c>
      <c r="CD781">
        <v>135000</v>
      </c>
      <c r="CE781" t="str">
        <f>IF(data[[#This Row],[YearBuilt]]&gt;=1946,"New","Old")</f>
        <v>New</v>
      </c>
      <c r="CF781" s="7" t="str">
        <f>IF(data[[#This Row],[YearRemodAdd]]=data[[#This Row],[YearBuilt]], "-","Remodeled")</f>
        <v>-</v>
      </c>
      <c r="CG781" t="str">
        <f>IF(data[[#This Row],[YrSold]]&gt;=2008,"Post 2008","Pre 2008")</f>
        <v>Pre 2008</v>
      </c>
      <c r="CH781">
        <f>data[[#This Row],[YrSold]]</f>
        <v>2006</v>
      </c>
      <c r="CI781" s="1"/>
    </row>
    <row r="782" spans="1:87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2">
        <v>2007</v>
      </c>
      <c r="CB782" t="s">
        <v>110</v>
      </c>
      <c r="CC782" t="s">
        <v>111</v>
      </c>
      <c r="CD782">
        <v>176000</v>
      </c>
      <c r="CE782" t="str">
        <f>IF(data[[#This Row],[YearBuilt]]&gt;=1946,"New","Old")</f>
        <v>New</v>
      </c>
      <c r="CF782" s="7" t="str">
        <f>IF(data[[#This Row],[YearRemodAdd]]=data[[#This Row],[YearBuilt]], "-","Remodeled")</f>
        <v>Remodeled</v>
      </c>
      <c r="CG782" t="str">
        <f>IF(data[[#This Row],[YrSold]]&gt;=2008,"Post 2008","Pre 2008")</f>
        <v>Pre 2008</v>
      </c>
      <c r="CH782">
        <f>data[[#This Row],[YrSold]]</f>
        <v>2007</v>
      </c>
      <c r="CI782" s="1"/>
    </row>
    <row r="783" spans="1:87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83">
        <v>2006</v>
      </c>
      <c r="CB783" t="s">
        <v>110</v>
      </c>
      <c r="CC783" t="s">
        <v>111</v>
      </c>
      <c r="CD783">
        <v>175900</v>
      </c>
      <c r="CE783" t="str">
        <f>IF(data[[#This Row],[YearBuilt]]&gt;=1946,"New","Old")</f>
        <v>New</v>
      </c>
      <c r="CF783" s="7" t="str">
        <f>IF(data[[#This Row],[YearRemodAdd]]=data[[#This Row],[YearBuilt]], "-","Remodeled")</f>
        <v>-</v>
      </c>
      <c r="CG783" t="str">
        <f>IF(data[[#This Row],[YrSold]]&gt;=2008,"Post 2008","Pre 2008")</f>
        <v>Pre 2008</v>
      </c>
      <c r="CH783">
        <f>data[[#This Row],[YrSold]]</f>
        <v>2006</v>
      </c>
      <c r="CI783" s="1"/>
    </row>
    <row r="784" spans="1:87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4">
        <v>2009</v>
      </c>
      <c r="CB784" t="s">
        <v>110</v>
      </c>
      <c r="CC784" t="s">
        <v>111</v>
      </c>
      <c r="CD784">
        <v>187100</v>
      </c>
      <c r="CE784" t="str">
        <f>IF(data[[#This Row],[YearBuilt]]&gt;=1946,"New","Old")</f>
        <v>New</v>
      </c>
      <c r="CF784" s="7" t="str">
        <f>IF(data[[#This Row],[YearRemodAdd]]=data[[#This Row],[YearBuilt]], "-","Remodeled")</f>
        <v>Remodeled</v>
      </c>
      <c r="CG784" t="str">
        <f>IF(data[[#This Row],[YrSold]]&gt;=2008,"Post 2008","Pre 2008")</f>
        <v>Post 2008</v>
      </c>
      <c r="CH784">
        <f>data[[#This Row],[YrSold]]</f>
        <v>2009</v>
      </c>
      <c r="CI784" s="1"/>
    </row>
    <row r="785" spans="1:87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85">
        <v>2009</v>
      </c>
      <c r="CB785" t="s">
        <v>110</v>
      </c>
      <c r="CC785" t="s">
        <v>111</v>
      </c>
      <c r="CD785">
        <v>165500</v>
      </c>
      <c r="CE785" t="str">
        <f>IF(data[[#This Row],[YearBuilt]]&gt;=1946,"New","Old")</f>
        <v>New</v>
      </c>
      <c r="CF785" s="7" t="str">
        <f>IF(data[[#This Row],[YearRemodAdd]]=data[[#This Row],[YearBuilt]], "-","Remodeled")</f>
        <v>-</v>
      </c>
      <c r="CG785" t="str">
        <f>IF(data[[#This Row],[YrSold]]&gt;=2008,"Post 2008","Pre 2008")</f>
        <v>Post 2008</v>
      </c>
      <c r="CH785">
        <f>data[[#This Row],[YrSold]]</f>
        <v>2009</v>
      </c>
      <c r="CI785" s="1"/>
    </row>
    <row r="786" spans="1:87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6">
        <v>2008</v>
      </c>
      <c r="CB786" t="s">
        <v>110</v>
      </c>
      <c r="CC786" t="s">
        <v>111</v>
      </c>
      <c r="CD786">
        <v>128000</v>
      </c>
      <c r="CE786" t="str">
        <f>IF(data[[#This Row],[YearBuilt]]&gt;=1946,"New","Old")</f>
        <v>Old</v>
      </c>
      <c r="CF786" s="7" t="str">
        <f>IF(data[[#This Row],[YearRemodAdd]]=data[[#This Row],[YearBuilt]], "-","Remodeled")</f>
        <v>Remodeled</v>
      </c>
      <c r="CG786" t="str">
        <f>IF(data[[#This Row],[YrSold]]&gt;=2008,"Post 2008","Pre 2008")</f>
        <v>Post 2008</v>
      </c>
      <c r="CH786">
        <f>data[[#This Row],[YrSold]]</f>
        <v>2008</v>
      </c>
      <c r="CI786" s="1"/>
    </row>
    <row r="787" spans="1:87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87">
        <v>2009</v>
      </c>
      <c r="CB787" t="s">
        <v>110</v>
      </c>
      <c r="CC787" t="s">
        <v>111</v>
      </c>
      <c r="CD787">
        <v>161500</v>
      </c>
      <c r="CE787" t="str">
        <f>IF(data[[#This Row],[YearBuilt]]&gt;=1946,"New","Old")</f>
        <v>New</v>
      </c>
      <c r="CF787" s="7" t="str">
        <f>IF(data[[#This Row],[YearRemodAdd]]=data[[#This Row],[YearBuilt]], "-","Remodeled")</f>
        <v>-</v>
      </c>
      <c r="CG787" t="str">
        <f>IF(data[[#This Row],[YrSold]]&gt;=2008,"Post 2008","Pre 2008")</f>
        <v>Post 2008</v>
      </c>
      <c r="CH787">
        <f>data[[#This Row],[YrSold]]</f>
        <v>2009</v>
      </c>
      <c r="CI787" s="1"/>
    </row>
    <row r="788" spans="1:87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88">
        <v>2010</v>
      </c>
      <c r="CB788" t="s">
        <v>110</v>
      </c>
      <c r="CC788" t="s">
        <v>111</v>
      </c>
      <c r="CD788">
        <v>139000</v>
      </c>
      <c r="CE788" t="str">
        <f>IF(data[[#This Row],[YearBuilt]]&gt;=1946,"New","Old")</f>
        <v>Old</v>
      </c>
      <c r="CF788" s="7" t="str">
        <f>IF(data[[#This Row],[YearRemodAdd]]=data[[#This Row],[YearBuilt]], "-","Remodeled")</f>
        <v>Remodeled</v>
      </c>
      <c r="CG788" t="str">
        <f>IF(data[[#This Row],[YrSold]]&gt;=2008,"Post 2008","Pre 2008")</f>
        <v>Post 2008</v>
      </c>
      <c r="CH788">
        <f>data[[#This Row],[YrSold]]</f>
        <v>2010</v>
      </c>
      <c r="CI788" s="1"/>
    </row>
    <row r="789" spans="1:87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789">
        <v>2010</v>
      </c>
      <c r="CB789" t="s">
        <v>110</v>
      </c>
      <c r="CC789" t="s">
        <v>111</v>
      </c>
      <c r="CD789">
        <v>233000</v>
      </c>
      <c r="CE789" t="str">
        <f>IF(data[[#This Row],[YearBuilt]]&gt;=1946,"New","Old")</f>
        <v>New</v>
      </c>
      <c r="CF789" s="7" t="str">
        <f>IF(data[[#This Row],[YearRemodAdd]]=data[[#This Row],[YearBuilt]], "-","Remodeled")</f>
        <v>-</v>
      </c>
      <c r="CG789" t="str">
        <f>IF(data[[#This Row],[YrSold]]&gt;=2008,"Post 2008","Pre 2008")</f>
        <v>Post 2008</v>
      </c>
      <c r="CH789">
        <f>data[[#This Row],[YrSold]]</f>
        <v>2010</v>
      </c>
      <c r="CI789" s="1"/>
    </row>
    <row r="790" spans="1:87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90">
        <v>2008</v>
      </c>
      <c r="CB790" t="s">
        <v>110</v>
      </c>
      <c r="CC790" t="s">
        <v>111</v>
      </c>
      <c r="CD790">
        <v>107900</v>
      </c>
      <c r="CE790" t="str">
        <f>IF(data[[#This Row],[YearBuilt]]&gt;=1946,"New","Old")</f>
        <v>New</v>
      </c>
      <c r="CF790" s="7" t="str">
        <f>IF(data[[#This Row],[YearRemodAdd]]=data[[#This Row],[YearBuilt]], "-","Remodeled")</f>
        <v>Remodeled</v>
      </c>
      <c r="CG790" t="str">
        <f>IF(data[[#This Row],[YrSold]]&gt;=2008,"Post 2008","Pre 2008")</f>
        <v>Post 2008</v>
      </c>
      <c r="CH790">
        <f>data[[#This Row],[YrSold]]</f>
        <v>2008</v>
      </c>
      <c r="CI790" s="1"/>
    </row>
    <row r="791" spans="1:87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91">
        <v>2007</v>
      </c>
      <c r="CB791" t="s">
        <v>110</v>
      </c>
      <c r="CC791" t="s">
        <v>111</v>
      </c>
      <c r="CD791">
        <v>187500</v>
      </c>
      <c r="CE791" t="str">
        <f>IF(data[[#This Row],[YearBuilt]]&gt;=1946,"New","Old")</f>
        <v>New</v>
      </c>
      <c r="CF791" s="7" t="str">
        <f>IF(data[[#This Row],[YearRemodAdd]]=data[[#This Row],[YearBuilt]], "-","Remodeled")</f>
        <v>Remodeled</v>
      </c>
      <c r="CG791" t="str">
        <f>IF(data[[#This Row],[YrSold]]&gt;=2008,"Post 2008","Pre 2008")</f>
        <v>Pre 2008</v>
      </c>
      <c r="CH791">
        <f>data[[#This Row],[YrSold]]</f>
        <v>2007</v>
      </c>
      <c r="CI791" s="1"/>
    </row>
    <row r="792" spans="1:87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792">
        <v>2009</v>
      </c>
      <c r="CB792" t="s">
        <v>110</v>
      </c>
      <c r="CC792" t="s">
        <v>111</v>
      </c>
      <c r="CD792">
        <v>160200</v>
      </c>
      <c r="CE792" t="str">
        <f>IF(data[[#This Row],[YearBuilt]]&gt;=1946,"New","Old")</f>
        <v>New</v>
      </c>
      <c r="CF792" s="7" t="str">
        <f>IF(data[[#This Row],[YearRemodAdd]]=data[[#This Row],[YearBuilt]], "-","Remodeled")</f>
        <v>Remodeled</v>
      </c>
      <c r="CG792" t="str">
        <f>IF(data[[#This Row],[YrSold]]&gt;=2008,"Post 2008","Pre 2008")</f>
        <v>Post 2008</v>
      </c>
      <c r="CH792">
        <f>data[[#This Row],[YrSold]]</f>
        <v>2009</v>
      </c>
      <c r="CI792" s="1"/>
    </row>
    <row r="793" spans="1:87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3">
        <v>2007</v>
      </c>
      <c r="CB793" t="s">
        <v>110</v>
      </c>
      <c r="CC793" t="s">
        <v>111</v>
      </c>
      <c r="CD793">
        <v>146800</v>
      </c>
      <c r="CE793" t="str">
        <f>IF(data[[#This Row],[YearBuilt]]&gt;=1946,"New","Old")</f>
        <v>New</v>
      </c>
      <c r="CF793" s="7" t="str">
        <f>IF(data[[#This Row],[YearRemodAdd]]=data[[#This Row],[YearBuilt]], "-","Remodeled")</f>
        <v>-</v>
      </c>
      <c r="CG793" t="str">
        <f>IF(data[[#This Row],[YrSold]]&gt;=2008,"Post 2008","Pre 2008")</f>
        <v>Pre 2008</v>
      </c>
      <c r="CH793">
        <f>data[[#This Row],[YrSold]]</f>
        <v>2007</v>
      </c>
      <c r="CI793" s="1"/>
    </row>
    <row r="794" spans="1:87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4">
        <v>2007</v>
      </c>
      <c r="CB794" t="s">
        <v>110</v>
      </c>
      <c r="CC794" t="s">
        <v>111</v>
      </c>
      <c r="CD794">
        <v>269790</v>
      </c>
      <c r="CE794" t="str">
        <f>IF(data[[#This Row],[YearBuilt]]&gt;=1946,"New","Old")</f>
        <v>New</v>
      </c>
      <c r="CF794" s="7" t="str">
        <f>IF(data[[#This Row],[YearRemodAdd]]=data[[#This Row],[YearBuilt]], "-","Remodeled")</f>
        <v>Remodeled</v>
      </c>
      <c r="CG794" t="str">
        <f>IF(data[[#This Row],[YrSold]]&gt;=2008,"Post 2008","Pre 2008")</f>
        <v>Pre 2008</v>
      </c>
      <c r="CH794">
        <f>data[[#This Row],[YrSold]]</f>
        <v>2007</v>
      </c>
      <c r="CI794" s="1"/>
    </row>
    <row r="795" spans="1:87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5">
        <v>2007</v>
      </c>
      <c r="CB795" t="s">
        <v>158</v>
      </c>
      <c r="CC795" t="s">
        <v>159</v>
      </c>
      <c r="CD795">
        <v>225000</v>
      </c>
      <c r="CE795" t="str">
        <f>IF(data[[#This Row],[YearBuilt]]&gt;=1946,"New","Old")</f>
        <v>New</v>
      </c>
      <c r="CF795" s="7" t="str">
        <f>IF(data[[#This Row],[YearRemodAdd]]=data[[#This Row],[YearBuilt]], "-","Remodeled")</f>
        <v>-</v>
      </c>
      <c r="CG795" t="str">
        <f>IF(data[[#This Row],[YrSold]]&gt;=2008,"Post 2008","Pre 2008")</f>
        <v>Pre 2008</v>
      </c>
      <c r="CH795">
        <f>data[[#This Row],[YrSold]]</f>
        <v>2007</v>
      </c>
      <c r="CI795" s="1"/>
    </row>
    <row r="796" spans="1:87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796">
        <v>2008</v>
      </c>
      <c r="CB796" t="s">
        <v>110</v>
      </c>
      <c r="CC796" t="s">
        <v>111</v>
      </c>
      <c r="CD796">
        <v>194500</v>
      </c>
      <c r="CE796" t="str">
        <f>IF(data[[#This Row],[YearBuilt]]&gt;=1946,"New","Old")</f>
        <v>New</v>
      </c>
      <c r="CF796" s="7" t="str">
        <f>IF(data[[#This Row],[YearRemodAdd]]=data[[#This Row],[YearBuilt]], "-","Remodeled")</f>
        <v>Remodeled</v>
      </c>
      <c r="CG796" t="str">
        <f>IF(data[[#This Row],[YrSold]]&gt;=2008,"Post 2008","Pre 2008")</f>
        <v>Post 2008</v>
      </c>
      <c r="CH796">
        <f>data[[#This Row],[YrSold]]</f>
        <v>2008</v>
      </c>
      <c r="CI796" s="1"/>
    </row>
    <row r="797" spans="1:87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7">
        <v>2010</v>
      </c>
      <c r="CB797" t="s">
        <v>110</v>
      </c>
      <c r="CC797" t="s">
        <v>111</v>
      </c>
      <c r="CD797">
        <v>171000</v>
      </c>
      <c r="CE797" t="str">
        <f>IF(data[[#This Row],[YearBuilt]]&gt;=1946,"New","Old")</f>
        <v>New</v>
      </c>
      <c r="CF797" s="7" t="str">
        <f>IF(data[[#This Row],[YearRemodAdd]]=data[[#This Row],[YearBuilt]], "-","Remodeled")</f>
        <v>Remodeled</v>
      </c>
      <c r="CG797" t="str">
        <f>IF(data[[#This Row],[YrSold]]&gt;=2008,"Post 2008","Pre 2008")</f>
        <v>Post 2008</v>
      </c>
      <c r="CH797">
        <f>data[[#This Row],[YrSold]]</f>
        <v>2010</v>
      </c>
      <c r="CI797" s="1"/>
    </row>
    <row r="798" spans="1:87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8">
        <v>2007</v>
      </c>
      <c r="CB798" t="s">
        <v>110</v>
      </c>
      <c r="CC798" t="s">
        <v>111</v>
      </c>
      <c r="CD798">
        <v>143500</v>
      </c>
      <c r="CE798" t="str">
        <f>IF(data[[#This Row],[YearBuilt]]&gt;=1946,"New","Old")</f>
        <v>New</v>
      </c>
      <c r="CF798" s="7" t="str">
        <f>IF(data[[#This Row],[YearRemodAdd]]=data[[#This Row],[YearBuilt]], "-","Remodeled")</f>
        <v>-</v>
      </c>
      <c r="CG798" t="str">
        <f>IF(data[[#This Row],[YrSold]]&gt;=2008,"Post 2008","Pre 2008")</f>
        <v>Pre 2008</v>
      </c>
      <c r="CH798">
        <f>data[[#This Row],[YrSold]]</f>
        <v>2007</v>
      </c>
      <c r="CI798" s="1"/>
    </row>
    <row r="799" spans="1:87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799">
        <v>2008</v>
      </c>
      <c r="CB799" t="s">
        <v>110</v>
      </c>
      <c r="CC799" t="s">
        <v>128</v>
      </c>
      <c r="CD799">
        <v>110000</v>
      </c>
      <c r="CE799" t="str">
        <f>IF(data[[#This Row],[YearBuilt]]&gt;=1946,"New","Old")</f>
        <v>New</v>
      </c>
      <c r="CF799" s="7" t="str">
        <f>IF(data[[#This Row],[YearRemodAdd]]=data[[#This Row],[YearBuilt]], "-","Remodeled")</f>
        <v>-</v>
      </c>
      <c r="CG799" t="str">
        <f>IF(data[[#This Row],[YrSold]]&gt;=2008,"Post 2008","Pre 2008")</f>
        <v>Post 2008</v>
      </c>
      <c r="CH799">
        <f>data[[#This Row],[YrSold]]</f>
        <v>2008</v>
      </c>
      <c r="CI799" s="1"/>
    </row>
    <row r="800" spans="1:87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00">
        <v>2009</v>
      </c>
      <c r="CB800" t="s">
        <v>158</v>
      </c>
      <c r="CC800" t="s">
        <v>159</v>
      </c>
      <c r="CD800">
        <v>485000</v>
      </c>
      <c r="CE800" t="str">
        <f>IF(data[[#This Row],[YearBuilt]]&gt;=1946,"New","Old")</f>
        <v>New</v>
      </c>
      <c r="CF800" s="7" t="str">
        <f>IF(data[[#This Row],[YearRemodAdd]]=data[[#This Row],[YearBuilt]], "-","Remodeled")</f>
        <v>Remodeled</v>
      </c>
      <c r="CG800" t="str">
        <f>IF(data[[#This Row],[YrSold]]&gt;=2008,"Post 2008","Pre 2008")</f>
        <v>Post 2008</v>
      </c>
      <c r="CH800">
        <f>data[[#This Row],[YrSold]]</f>
        <v>2009</v>
      </c>
      <c r="CI800" s="1"/>
    </row>
    <row r="801" spans="1:87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01">
        <v>2007</v>
      </c>
      <c r="CB801" t="s">
        <v>110</v>
      </c>
      <c r="CC801" t="s">
        <v>111</v>
      </c>
      <c r="CD801">
        <v>175000</v>
      </c>
      <c r="CE801" t="str">
        <f>IF(data[[#This Row],[YearBuilt]]&gt;=1946,"New","Old")</f>
        <v>Old</v>
      </c>
      <c r="CF801" s="7" t="str">
        <f>IF(data[[#This Row],[YearRemodAdd]]=data[[#This Row],[YearBuilt]], "-","Remodeled")</f>
        <v>Remodeled</v>
      </c>
      <c r="CG801" t="str">
        <f>IF(data[[#This Row],[YrSold]]&gt;=2008,"Post 2008","Pre 2008")</f>
        <v>Pre 2008</v>
      </c>
      <c r="CH801">
        <f>data[[#This Row],[YrSold]]</f>
        <v>2007</v>
      </c>
      <c r="CI801" s="1"/>
    </row>
    <row r="802" spans="1:87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02">
        <v>2008</v>
      </c>
      <c r="CB802" t="s">
        <v>110</v>
      </c>
      <c r="CC802" t="s">
        <v>111</v>
      </c>
      <c r="CD802">
        <v>200000</v>
      </c>
      <c r="CE802" t="str">
        <f>IF(data[[#This Row],[YearBuilt]]&gt;=1946,"New","Old")</f>
        <v>New</v>
      </c>
      <c r="CF802" s="7" t="str">
        <f>IF(data[[#This Row],[YearRemodAdd]]=data[[#This Row],[YearBuilt]], "-","Remodeled")</f>
        <v>-</v>
      </c>
      <c r="CG802" t="str">
        <f>IF(data[[#This Row],[YrSold]]&gt;=2008,"Post 2008","Pre 2008")</f>
        <v>Post 2008</v>
      </c>
      <c r="CH802">
        <f>data[[#This Row],[YrSold]]</f>
        <v>2008</v>
      </c>
      <c r="CI802" s="1"/>
    </row>
    <row r="803" spans="1:87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03">
        <v>2007</v>
      </c>
      <c r="CB803" t="s">
        <v>110</v>
      </c>
      <c r="CC803" t="s">
        <v>111</v>
      </c>
      <c r="CD803">
        <v>109900</v>
      </c>
      <c r="CE803" t="str">
        <f>IF(data[[#This Row],[YearBuilt]]&gt;=1946,"New","Old")</f>
        <v>Old</v>
      </c>
      <c r="CF803" s="7" t="str">
        <f>IF(data[[#This Row],[YearRemodAdd]]=data[[#This Row],[YearBuilt]], "-","Remodeled")</f>
        <v>Remodeled</v>
      </c>
      <c r="CG803" t="str">
        <f>IF(data[[#This Row],[YrSold]]&gt;=2008,"Post 2008","Pre 2008")</f>
        <v>Pre 2008</v>
      </c>
      <c r="CH803">
        <f>data[[#This Row],[YrSold]]</f>
        <v>2007</v>
      </c>
      <c r="CI803" s="1"/>
    </row>
    <row r="804" spans="1:87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04">
        <v>2008</v>
      </c>
      <c r="CB804" t="s">
        <v>110</v>
      </c>
      <c r="CC804" t="s">
        <v>111</v>
      </c>
      <c r="CD804">
        <v>189000</v>
      </c>
      <c r="CE804" t="str">
        <f>IF(data[[#This Row],[YearBuilt]]&gt;=1946,"New","Old")</f>
        <v>New</v>
      </c>
      <c r="CF804" s="7" t="str">
        <f>IF(data[[#This Row],[YearRemodAdd]]=data[[#This Row],[YearBuilt]], "-","Remodeled")</f>
        <v>-</v>
      </c>
      <c r="CG804" t="str">
        <f>IF(data[[#This Row],[YrSold]]&gt;=2008,"Post 2008","Pre 2008")</f>
        <v>Post 2008</v>
      </c>
      <c r="CH804">
        <f>data[[#This Row],[YrSold]]</f>
        <v>2008</v>
      </c>
      <c r="CI804" s="1"/>
    </row>
    <row r="805" spans="1:87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05">
        <v>2009</v>
      </c>
      <c r="CB805" t="s">
        <v>158</v>
      </c>
      <c r="CC805" t="s">
        <v>159</v>
      </c>
      <c r="CD805">
        <v>582933</v>
      </c>
      <c r="CE805" t="str">
        <f>IF(data[[#This Row],[YearBuilt]]&gt;=1946,"New","Old")</f>
        <v>New</v>
      </c>
      <c r="CF805" s="7" t="str">
        <f>IF(data[[#This Row],[YearRemodAdd]]=data[[#This Row],[YearBuilt]], "-","Remodeled")</f>
        <v>Remodeled</v>
      </c>
      <c r="CG805" t="str">
        <f>IF(data[[#This Row],[YrSold]]&gt;=2008,"Post 2008","Pre 2008")</f>
        <v>Post 2008</v>
      </c>
      <c r="CH805">
        <f>data[[#This Row],[YrSold]]</f>
        <v>2009</v>
      </c>
      <c r="CI805" s="1"/>
    </row>
    <row r="806" spans="1:87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06">
        <v>2006</v>
      </c>
      <c r="CB806" t="s">
        <v>110</v>
      </c>
      <c r="CC806" t="s">
        <v>219</v>
      </c>
      <c r="CD806">
        <v>118000</v>
      </c>
      <c r="CE806" t="str">
        <f>IF(data[[#This Row],[YearBuilt]]&gt;=1946,"New","Old")</f>
        <v>New</v>
      </c>
      <c r="CF806" s="7" t="str">
        <f>IF(data[[#This Row],[YearRemodAdd]]=data[[#This Row],[YearBuilt]], "-","Remodeled")</f>
        <v>-</v>
      </c>
      <c r="CG806" t="str">
        <f>IF(data[[#This Row],[YrSold]]&gt;=2008,"Post 2008","Pre 2008")</f>
        <v>Pre 2008</v>
      </c>
      <c r="CH806">
        <f>data[[#This Row],[YrSold]]</f>
        <v>2006</v>
      </c>
      <c r="CI806" s="1"/>
    </row>
    <row r="807" spans="1:87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07">
        <v>2008</v>
      </c>
      <c r="CB807" t="s">
        <v>158</v>
      </c>
      <c r="CC807" t="s">
        <v>159</v>
      </c>
      <c r="CD807">
        <v>227680</v>
      </c>
      <c r="CE807" t="str">
        <f>IF(data[[#This Row],[YearBuilt]]&gt;=1946,"New","Old")</f>
        <v>New</v>
      </c>
      <c r="CF807" s="7" t="str">
        <f>IF(data[[#This Row],[YearRemodAdd]]=data[[#This Row],[YearBuilt]], "-","Remodeled")</f>
        <v>-</v>
      </c>
      <c r="CG807" t="str">
        <f>IF(data[[#This Row],[YrSold]]&gt;=2008,"Post 2008","Pre 2008")</f>
        <v>Post 2008</v>
      </c>
      <c r="CH807">
        <f>data[[#This Row],[YrSold]]</f>
        <v>2008</v>
      </c>
      <c r="CI807" s="1"/>
    </row>
    <row r="808" spans="1:87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08">
        <v>2006</v>
      </c>
      <c r="CB808" t="s">
        <v>110</v>
      </c>
      <c r="CC808" t="s">
        <v>111</v>
      </c>
      <c r="CD808">
        <v>135500</v>
      </c>
      <c r="CE808" t="str">
        <f>IF(data[[#This Row],[YearBuilt]]&gt;=1946,"New","Old")</f>
        <v>New</v>
      </c>
      <c r="CF808" s="7" t="str">
        <f>IF(data[[#This Row],[YearRemodAdd]]=data[[#This Row],[YearBuilt]], "-","Remodeled")</f>
        <v>-</v>
      </c>
      <c r="CG808" t="str">
        <f>IF(data[[#This Row],[YrSold]]&gt;=2008,"Post 2008","Pre 2008")</f>
        <v>Pre 2008</v>
      </c>
      <c r="CH808">
        <f>data[[#This Row],[YrSold]]</f>
        <v>2006</v>
      </c>
      <c r="CI808" s="1"/>
    </row>
    <row r="809" spans="1:87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09">
        <v>2009</v>
      </c>
      <c r="CB809" t="s">
        <v>110</v>
      </c>
      <c r="CC809" t="s">
        <v>111</v>
      </c>
      <c r="CD809">
        <v>223500</v>
      </c>
      <c r="CE809" t="str">
        <f>IF(data[[#This Row],[YearBuilt]]&gt;=1946,"New","Old")</f>
        <v>Old</v>
      </c>
      <c r="CF809" s="7" t="str">
        <f>IF(data[[#This Row],[YearRemodAdd]]=data[[#This Row],[YearBuilt]], "-","Remodeled")</f>
        <v>Remodeled</v>
      </c>
      <c r="CG809" t="str">
        <f>IF(data[[#This Row],[YrSold]]&gt;=2008,"Post 2008","Pre 2008")</f>
        <v>Post 2008</v>
      </c>
      <c r="CH809">
        <f>data[[#This Row],[YrSold]]</f>
        <v>2009</v>
      </c>
      <c r="CI809" s="1"/>
    </row>
    <row r="810" spans="1:87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0">
        <v>2006</v>
      </c>
      <c r="CB810" t="s">
        <v>110</v>
      </c>
      <c r="CC810" t="s">
        <v>111</v>
      </c>
      <c r="CD810">
        <v>159950</v>
      </c>
      <c r="CE810" t="str">
        <f>IF(data[[#This Row],[YearBuilt]]&gt;=1946,"New","Old")</f>
        <v>New</v>
      </c>
      <c r="CF810" s="7" t="str">
        <f>IF(data[[#This Row],[YearRemodAdd]]=data[[#This Row],[YearBuilt]], "-","Remodeled")</f>
        <v>-</v>
      </c>
      <c r="CG810" t="str">
        <f>IF(data[[#This Row],[YrSold]]&gt;=2008,"Post 2008","Pre 2008")</f>
        <v>Pre 2008</v>
      </c>
      <c r="CH810">
        <f>data[[#This Row],[YrSold]]</f>
        <v>2006</v>
      </c>
      <c r="CI810" s="1"/>
    </row>
    <row r="811" spans="1:87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11">
        <v>2009</v>
      </c>
      <c r="CB811" t="s">
        <v>110</v>
      </c>
      <c r="CC811" t="s">
        <v>111</v>
      </c>
      <c r="CD811">
        <v>106000</v>
      </c>
      <c r="CE811" t="str">
        <f>IF(data[[#This Row],[YearBuilt]]&gt;=1946,"New","Old")</f>
        <v>Old</v>
      </c>
      <c r="CF811" s="7" t="str">
        <f>IF(data[[#This Row],[YearRemodAdd]]=data[[#This Row],[YearBuilt]], "-","Remodeled")</f>
        <v>Remodeled</v>
      </c>
      <c r="CG811" t="str">
        <f>IF(data[[#This Row],[YrSold]]&gt;=2008,"Post 2008","Pre 2008")</f>
        <v>Post 2008</v>
      </c>
      <c r="CH811">
        <f>data[[#This Row],[YrSold]]</f>
        <v>2009</v>
      </c>
      <c r="CI811" s="1"/>
    </row>
    <row r="812" spans="1:87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12">
        <v>2006</v>
      </c>
      <c r="CB812" t="s">
        <v>110</v>
      </c>
      <c r="CC812" t="s">
        <v>111</v>
      </c>
      <c r="CD812">
        <v>181000</v>
      </c>
      <c r="CE812" t="str">
        <f>IF(data[[#This Row],[YearBuilt]]&gt;=1946,"New","Old")</f>
        <v>New</v>
      </c>
      <c r="CF812" s="7" t="str">
        <f>IF(data[[#This Row],[YearRemodAdd]]=data[[#This Row],[YearBuilt]], "-","Remodeled")</f>
        <v>Remodeled</v>
      </c>
      <c r="CG812" t="str">
        <f>IF(data[[#This Row],[YrSold]]&gt;=2008,"Post 2008","Pre 2008")</f>
        <v>Pre 2008</v>
      </c>
      <c r="CH812">
        <f>data[[#This Row],[YrSold]]</f>
        <v>2006</v>
      </c>
      <c r="CI812" s="1"/>
    </row>
    <row r="813" spans="1:87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3">
        <v>2008</v>
      </c>
      <c r="CB813" t="s">
        <v>208</v>
      </c>
      <c r="CC813" t="s">
        <v>111</v>
      </c>
      <c r="CD813">
        <v>144500</v>
      </c>
      <c r="CE813" t="str">
        <f>IF(data[[#This Row],[YearBuilt]]&gt;=1946,"New","Old")</f>
        <v>New</v>
      </c>
      <c r="CF813" s="7" t="str">
        <f>IF(data[[#This Row],[YearRemodAdd]]=data[[#This Row],[YearBuilt]], "-","Remodeled")</f>
        <v>-</v>
      </c>
      <c r="CG813" t="str">
        <f>IF(data[[#This Row],[YrSold]]&gt;=2008,"Post 2008","Pre 2008")</f>
        <v>Post 2008</v>
      </c>
      <c r="CH813">
        <f>data[[#This Row],[YrSold]]</f>
        <v>2008</v>
      </c>
      <c r="CI813" s="1"/>
    </row>
    <row r="814" spans="1:87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4">
        <v>2010</v>
      </c>
      <c r="CB814" t="s">
        <v>110</v>
      </c>
      <c r="CC814" t="s">
        <v>210</v>
      </c>
      <c r="CD814">
        <v>55993</v>
      </c>
      <c r="CE814" t="str">
        <f>IF(data[[#This Row],[YearBuilt]]&gt;=1946,"New","Old")</f>
        <v>New</v>
      </c>
      <c r="CF814" s="7" t="str">
        <f>IF(data[[#This Row],[YearRemodAdd]]=data[[#This Row],[YearBuilt]], "-","Remodeled")</f>
        <v>-</v>
      </c>
      <c r="CG814" t="str">
        <f>IF(data[[#This Row],[YrSold]]&gt;=2008,"Post 2008","Pre 2008")</f>
        <v>Post 2008</v>
      </c>
      <c r="CH814">
        <f>data[[#This Row],[YrSold]]</f>
        <v>2010</v>
      </c>
      <c r="CI814" s="1"/>
    </row>
    <row r="815" spans="1:87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5">
        <v>2007</v>
      </c>
      <c r="CB815" t="s">
        <v>173</v>
      </c>
      <c r="CC815" t="s">
        <v>111</v>
      </c>
      <c r="CD815">
        <v>157900</v>
      </c>
      <c r="CE815" t="str">
        <f>IF(data[[#This Row],[YearBuilt]]&gt;=1946,"New","Old")</f>
        <v>New</v>
      </c>
      <c r="CF815" s="7" t="str">
        <f>IF(data[[#This Row],[YearRemodAdd]]=data[[#This Row],[YearBuilt]], "-","Remodeled")</f>
        <v>-</v>
      </c>
      <c r="CG815" t="str">
        <f>IF(data[[#This Row],[YrSold]]&gt;=2008,"Post 2008","Pre 2008")</f>
        <v>Pre 2008</v>
      </c>
      <c r="CH815">
        <f>data[[#This Row],[YrSold]]</f>
        <v>2007</v>
      </c>
      <c r="CI815" s="1"/>
    </row>
    <row r="816" spans="1:87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16">
        <v>2006</v>
      </c>
      <c r="CB816" t="s">
        <v>110</v>
      </c>
      <c r="CC816" t="s">
        <v>111</v>
      </c>
      <c r="CD816">
        <v>116000</v>
      </c>
      <c r="CE816" t="str">
        <f>IF(data[[#This Row],[YearBuilt]]&gt;=1946,"New","Old")</f>
        <v>Old</v>
      </c>
      <c r="CF816" s="7" t="str">
        <f>IF(data[[#This Row],[YearRemodAdd]]=data[[#This Row],[YearBuilt]], "-","Remodeled")</f>
        <v>Remodeled</v>
      </c>
      <c r="CG816" t="str">
        <f>IF(data[[#This Row],[YrSold]]&gt;=2008,"Post 2008","Pre 2008")</f>
        <v>Pre 2008</v>
      </c>
      <c r="CH816">
        <f>data[[#This Row],[YrSold]]</f>
        <v>2006</v>
      </c>
      <c r="CI816" s="1"/>
    </row>
    <row r="817" spans="1:87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17">
        <v>2010</v>
      </c>
      <c r="CB817" t="s">
        <v>110</v>
      </c>
      <c r="CC817" t="s">
        <v>111</v>
      </c>
      <c r="CD817">
        <v>224900</v>
      </c>
      <c r="CE817" t="str">
        <f>IF(data[[#This Row],[YearBuilt]]&gt;=1946,"New","Old")</f>
        <v>New</v>
      </c>
      <c r="CF817" s="7" t="str">
        <f>IF(data[[#This Row],[YearRemodAdd]]=data[[#This Row],[YearBuilt]], "-","Remodeled")</f>
        <v>-</v>
      </c>
      <c r="CG817" t="str">
        <f>IF(data[[#This Row],[YrSold]]&gt;=2008,"Post 2008","Pre 2008")</f>
        <v>Post 2008</v>
      </c>
      <c r="CH817">
        <f>data[[#This Row],[YrSold]]</f>
        <v>2010</v>
      </c>
      <c r="CI817" s="1"/>
    </row>
    <row r="818" spans="1:87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18">
        <v>2006</v>
      </c>
      <c r="CB818" t="s">
        <v>110</v>
      </c>
      <c r="CC818" t="s">
        <v>111</v>
      </c>
      <c r="CD818">
        <v>137000</v>
      </c>
      <c r="CE818" t="str">
        <f>IF(data[[#This Row],[YearBuilt]]&gt;=1946,"New","Old")</f>
        <v>New</v>
      </c>
      <c r="CF818" s="7" t="str">
        <f>IF(data[[#This Row],[YearRemodAdd]]=data[[#This Row],[YearBuilt]], "-","Remodeled")</f>
        <v>-</v>
      </c>
      <c r="CG818" t="str">
        <f>IF(data[[#This Row],[YrSold]]&gt;=2008,"Post 2008","Pre 2008")</f>
        <v>Pre 2008</v>
      </c>
      <c r="CH818">
        <f>data[[#This Row],[YrSold]]</f>
        <v>2006</v>
      </c>
      <c r="CI818" s="1"/>
    </row>
    <row r="819" spans="1:87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19">
        <v>2008</v>
      </c>
      <c r="CB819" t="s">
        <v>110</v>
      </c>
      <c r="CC819" t="s">
        <v>111</v>
      </c>
      <c r="CD819">
        <v>271000</v>
      </c>
      <c r="CE819" t="str">
        <f>IF(data[[#This Row],[YearBuilt]]&gt;=1946,"New","Old")</f>
        <v>New</v>
      </c>
      <c r="CF819" s="7" t="str">
        <f>IF(data[[#This Row],[YearRemodAdd]]=data[[#This Row],[YearBuilt]], "-","Remodeled")</f>
        <v>-</v>
      </c>
      <c r="CG819" t="str">
        <f>IF(data[[#This Row],[YrSold]]&gt;=2008,"Post 2008","Pre 2008")</f>
        <v>Post 2008</v>
      </c>
      <c r="CH819">
        <f>data[[#This Row],[YrSold]]</f>
        <v>2008</v>
      </c>
      <c r="CI819" s="1"/>
    </row>
    <row r="820" spans="1:87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0">
        <v>2010</v>
      </c>
      <c r="CB820" t="s">
        <v>110</v>
      </c>
      <c r="CC820" t="s">
        <v>111</v>
      </c>
      <c r="CD820">
        <v>155000</v>
      </c>
      <c r="CE820" t="str">
        <f>IF(data[[#This Row],[YearBuilt]]&gt;=1946,"New","Old")</f>
        <v>New</v>
      </c>
      <c r="CF820" s="7" t="str">
        <f>IF(data[[#This Row],[YearRemodAdd]]=data[[#This Row],[YearBuilt]], "-","Remodeled")</f>
        <v>-</v>
      </c>
      <c r="CG820" t="str">
        <f>IF(data[[#This Row],[YrSold]]&gt;=2008,"Post 2008","Pre 2008")</f>
        <v>Post 2008</v>
      </c>
      <c r="CH820">
        <f>data[[#This Row],[YrSold]]</f>
        <v>2010</v>
      </c>
      <c r="CI820" s="1"/>
    </row>
    <row r="821" spans="1:87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1">
        <v>2010</v>
      </c>
      <c r="CB821" t="s">
        <v>158</v>
      </c>
      <c r="CC821" t="s">
        <v>159</v>
      </c>
      <c r="CD821">
        <v>224000</v>
      </c>
      <c r="CE821" t="str">
        <f>IF(data[[#This Row],[YearBuilt]]&gt;=1946,"New","Old")</f>
        <v>New</v>
      </c>
      <c r="CF821" s="7" t="str">
        <f>IF(data[[#This Row],[YearRemodAdd]]=data[[#This Row],[YearBuilt]], "-","Remodeled")</f>
        <v>Remodeled</v>
      </c>
      <c r="CG821" t="str">
        <f>IF(data[[#This Row],[YrSold]]&gt;=2008,"Post 2008","Pre 2008")</f>
        <v>Post 2008</v>
      </c>
      <c r="CH821">
        <f>data[[#This Row],[YrSold]]</f>
        <v>2010</v>
      </c>
      <c r="CI821" s="1"/>
    </row>
    <row r="822" spans="1:87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2">
        <v>2008</v>
      </c>
      <c r="CB822" t="s">
        <v>110</v>
      </c>
      <c r="CC822" t="s">
        <v>111</v>
      </c>
      <c r="CD822">
        <v>183000</v>
      </c>
      <c r="CE822" t="str">
        <f>IF(data[[#This Row],[YearBuilt]]&gt;=1946,"New","Old")</f>
        <v>New</v>
      </c>
      <c r="CF822" s="7" t="str">
        <f>IF(data[[#This Row],[YearRemodAdd]]=data[[#This Row],[YearBuilt]], "-","Remodeled")</f>
        <v>-</v>
      </c>
      <c r="CG822" t="str">
        <f>IF(data[[#This Row],[YrSold]]&gt;=2008,"Post 2008","Pre 2008")</f>
        <v>Post 2008</v>
      </c>
      <c r="CH822">
        <f>data[[#This Row],[YrSold]]</f>
        <v>2008</v>
      </c>
      <c r="CI822" s="1"/>
    </row>
    <row r="823" spans="1:87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23">
        <v>2009</v>
      </c>
      <c r="CB823" t="s">
        <v>110</v>
      </c>
      <c r="CC823" t="s">
        <v>111</v>
      </c>
      <c r="CD823">
        <v>93000</v>
      </c>
      <c r="CE823" t="str">
        <f>IF(data[[#This Row],[YearBuilt]]&gt;=1946,"New","Old")</f>
        <v>New</v>
      </c>
      <c r="CF823" s="7" t="str">
        <f>IF(data[[#This Row],[YearRemodAdd]]=data[[#This Row],[YearBuilt]], "-","Remodeled")</f>
        <v>-</v>
      </c>
      <c r="CG823" t="str">
        <f>IF(data[[#This Row],[YrSold]]&gt;=2008,"Post 2008","Pre 2008")</f>
        <v>Post 2008</v>
      </c>
      <c r="CH823">
        <f>data[[#This Row],[YrSold]]</f>
        <v>2009</v>
      </c>
      <c r="CI823" s="1"/>
    </row>
    <row r="824" spans="1:87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24">
        <v>2007</v>
      </c>
      <c r="CB824" t="s">
        <v>110</v>
      </c>
      <c r="CC824" t="s">
        <v>219</v>
      </c>
      <c r="CD824">
        <v>225000</v>
      </c>
      <c r="CE824" t="str">
        <f>IF(data[[#This Row],[YearBuilt]]&gt;=1946,"New","Old")</f>
        <v>New</v>
      </c>
      <c r="CF824" s="7" t="str">
        <f>IF(data[[#This Row],[YearRemodAdd]]=data[[#This Row],[YearBuilt]], "-","Remodeled")</f>
        <v>-</v>
      </c>
      <c r="CG824" t="str">
        <f>IF(data[[#This Row],[YrSold]]&gt;=2008,"Post 2008","Pre 2008")</f>
        <v>Pre 2008</v>
      </c>
      <c r="CH824">
        <f>data[[#This Row],[YrSold]]</f>
        <v>2007</v>
      </c>
      <c r="CI824" s="1"/>
    </row>
    <row r="825" spans="1:87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25">
        <v>2009</v>
      </c>
      <c r="CB825" t="s">
        <v>110</v>
      </c>
      <c r="CC825" t="s">
        <v>111</v>
      </c>
      <c r="CD825">
        <v>139500</v>
      </c>
      <c r="CE825" t="str">
        <f>IF(data[[#This Row],[YearBuilt]]&gt;=1946,"New","Old")</f>
        <v>Old</v>
      </c>
      <c r="CF825" s="7" t="str">
        <f>IF(data[[#This Row],[YearRemodAdd]]=data[[#This Row],[YearBuilt]], "-","Remodeled")</f>
        <v>Remodeled</v>
      </c>
      <c r="CG825" t="str">
        <f>IF(data[[#This Row],[YrSold]]&gt;=2008,"Post 2008","Pre 2008")</f>
        <v>Post 2008</v>
      </c>
      <c r="CH825">
        <f>data[[#This Row],[YrSold]]</f>
        <v>2009</v>
      </c>
      <c r="CI825" s="1"/>
    </row>
    <row r="826" spans="1:87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6">
        <v>2006</v>
      </c>
      <c r="CB826" t="s">
        <v>158</v>
      </c>
      <c r="CC826" t="s">
        <v>159</v>
      </c>
      <c r="CD826">
        <v>232600</v>
      </c>
      <c r="CE826" t="str">
        <f>IF(data[[#This Row],[YearBuilt]]&gt;=1946,"New","Old")</f>
        <v>New</v>
      </c>
      <c r="CF826" s="7" t="str">
        <f>IF(data[[#This Row],[YearRemodAdd]]=data[[#This Row],[YearBuilt]], "-","Remodeled")</f>
        <v>-</v>
      </c>
      <c r="CG826" t="str">
        <f>IF(data[[#This Row],[YrSold]]&gt;=2008,"Post 2008","Pre 2008")</f>
        <v>Pre 2008</v>
      </c>
      <c r="CH826">
        <f>data[[#This Row],[YrSold]]</f>
        <v>2006</v>
      </c>
      <c r="CI826" s="1"/>
    </row>
    <row r="827" spans="1:87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7">
        <v>2008</v>
      </c>
      <c r="CB827" t="s">
        <v>158</v>
      </c>
      <c r="CC827" t="s">
        <v>159</v>
      </c>
      <c r="CD827">
        <v>385000</v>
      </c>
      <c r="CE827" t="str">
        <f>IF(data[[#This Row],[YearBuilt]]&gt;=1946,"New","Old")</f>
        <v>New</v>
      </c>
      <c r="CF827" s="7" t="str">
        <f>IF(data[[#This Row],[YearRemodAdd]]=data[[#This Row],[YearBuilt]], "-","Remodeled")</f>
        <v>Remodeled</v>
      </c>
      <c r="CG827" t="str">
        <f>IF(data[[#This Row],[YrSold]]&gt;=2008,"Post 2008","Pre 2008")</f>
        <v>Post 2008</v>
      </c>
      <c r="CH827">
        <f>data[[#This Row],[YrSold]]</f>
        <v>2008</v>
      </c>
      <c r="CI827" s="1"/>
    </row>
    <row r="828" spans="1:87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8">
        <v>2008</v>
      </c>
      <c r="CB828" t="s">
        <v>110</v>
      </c>
      <c r="CC828" t="s">
        <v>111</v>
      </c>
      <c r="CD828">
        <v>109500</v>
      </c>
      <c r="CE828" t="str">
        <f>IF(data[[#This Row],[YearBuilt]]&gt;=1946,"New","Old")</f>
        <v>Old</v>
      </c>
      <c r="CF828" s="7" t="str">
        <f>IF(data[[#This Row],[YearRemodAdd]]=data[[#This Row],[YearBuilt]], "-","Remodeled")</f>
        <v>Remodeled</v>
      </c>
      <c r="CG828" t="str">
        <f>IF(data[[#This Row],[YrSold]]&gt;=2008,"Post 2008","Pre 2008")</f>
        <v>Post 2008</v>
      </c>
      <c r="CH828">
        <f>data[[#This Row],[YrSold]]</f>
        <v>2008</v>
      </c>
      <c r="CI828" s="1"/>
    </row>
    <row r="829" spans="1:87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29">
        <v>2009</v>
      </c>
      <c r="CB829" t="s">
        <v>110</v>
      </c>
      <c r="CC829" t="s">
        <v>111</v>
      </c>
      <c r="CD829">
        <v>189000</v>
      </c>
      <c r="CE829" t="str">
        <f>IF(data[[#This Row],[YearBuilt]]&gt;=1946,"New","Old")</f>
        <v>New</v>
      </c>
      <c r="CF829" s="7" t="str">
        <f>IF(data[[#This Row],[YearRemodAdd]]=data[[#This Row],[YearBuilt]], "-","Remodeled")</f>
        <v>-</v>
      </c>
      <c r="CG829" t="str">
        <f>IF(data[[#This Row],[YrSold]]&gt;=2008,"Post 2008","Pre 2008")</f>
        <v>Post 2008</v>
      </c>
      <c r="CH829">
        <f>data[[#This Row],[YrSold]]</f>
        <v>2009</v>
      </c>
      <c r="CI829" s="1"/>
    </row>
    <row r="830" spans="1:87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30">
        <v>2009</v>
      </c>
      <c r="CB830" t="s">
        <v>110</v>
      </c>
      <c r="CC830" t="s">
        <v>128</v>
      </c>
      <c r="CD830">
        <v>185000</v>
      </c>
      <c r="CE830" t="str">
        <f>IF(data[[#This Row],[YearBuilt]]&gt;=1946,"New","Old")</f>
        <v>New</v>
      </c>
      <c r="CF830" s="7" t="str">
        <f>IF(data[[#This Row],[YearRemodAdd]]=data[[#This Row],[YearBuilt]], "-","Remodeled")</f>
        <v>-</v>
      </c>
      <c r="CG830" t="str">
        <f>IF(data[[#This Row],[YrSold]]&gt;=2008,"Post 2008","Pre 2008")</f>
        <v>Post 2008</v>
      </c>
      <c r="CH830">
        <f>data[[#This Row],[YrSold]]</f>
        <v>2009</v>
      </c>
      <c r="CI830" s="1"/>
    </row>
    <row r="831" spans="1:87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31">
        <v>2006</v>
      </c>
      <c r="CB831" t="s">
        <v>110</v>
      </c>
      <c r="CC831" t="s">
        <v>111</v>
      </c>
      <c r="CD831">
        <v>147400</v>
      </c>
      <c r="CE831" t="str">
        <f>IF(data[[#This Row],[YearBuilt]]&gt;=1946,"New","Old")</f>
        <v>New</v>
      </c>
      <c r="CF831" s="7" t="str">
        <f>IF(data[[#This Row],[YearRemodAdd]]=data[[#This Row],[YearBuilt]], "-","Remodeled")</f>
        <v>-</v>
      </c>
      <c r="CG831" t="str">
        <f>IF(data[[#This Row],[YrSold]]&gt;=2008,"Post 2008","Pre 2008")</f>
        <v>Pre 2008</v>
      </c>
      <c r="CH831">
        <f>data[[#This Row],[YrSold]]</f>
        <v>2006</v>
      </c>
      <c r="CI831" s="1"/>
    </row>
    <row r="832" spans="1:87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32">
        <v>2008</v>
      </c>
      <c r="CB832" t="s">
        <v>110</v>
      </c>
      <c r="CC832" t="s">
        <v>111</v>
      </c>
      <c r="CD832">
        <v>166000</v>
      </c>
      <c r="CE832" t="str">
        <f>IF(data[[#This Row],[YearBuilt]]&gt;=1946,"New","Old")</f>
        <v>New</v>
      </c>
      <c r="CF832" s="7" t="str">
        <f>IF(data[[#This Row],[YearRemodAdd]]=data[[#This Row],[YearBuilt]], "-","Remodeled")</f>
        <v>-</v>
      </c>
      <c r="CG832" t="str">
        <f>IF(data[[#This Row],[YrSold]]&gt;=2008,"Post 2008","Pre 2008")</f>
        <v>Post 2008</v>
      </c>
      <c r="CH832">
        <f>data[[#This Row],[YrSold]]</f>
        <v>2008</v>
      </c>
      <c r="CI832" s="1"/>
    </row>
    <row r="833" spans="1:87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33">
        <v>2006</v>
      </c>
      <c r="CB833" t="s">
        <v>110</v>
      </c>
      <c r="CC833" t="s">
        <v>111</v>
      </c>
      <c r="CD833">
        <v>151000</v>
      </c>
      <c r="CE833" t="str">
        <f>IF(data[[#This Row],[YearBuilt]]&gt;=1946,"New","Old")</f>
        <v>New</v>
      </c>
      <c r="CF833" s="7" t="str">
        <f>IF(data[[#This Row],[YearRemodAdd]]=data[[#This Row],[YearBuilt]], "-","Remodeled")</f>
        <v>-</v>
      </c>
      <c r="CG833" t="str">
        <f>IF(data[[#This Row],[YrSold]]&gt;=2008,"Post 2008","Pre 2008")</f>
        <v>Pre 2008</v>
      </c>
      <c r="CH833">
        <f>data[[#This Row],[YrSold]]</f>
        <v>2006</v>
      </c>
      <c r="CI833" s="1"/>
    </row>
    <row r="834" spans="1:87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34">
        <v>2010</v>
      </c>
      <c r="CB834" t="s">
        <v>110</v>
      </c>
      <c r="CC834" t="s">
        <v>111</v>
      </c>
      <c r="CD834">
        <v>237000</v>
      </c>
      <c r="CE834" t="str">
        <f>IF(data[[#This Row],[YearBuilt]]&gt;=1946,"New","Old")</f>
        <v>New</v>
      </c>
      <c r="CF834" s="7" t="str">
        <f>IF(data[[#This Row],[YearRemodAdd]]=data[[#This Row],[YearBuilt]], "-","Remodeled")</f>
        <v>-</v>
      </c>
      <c r="CG834" t="str">
        <f>IF(data[[#This Row],[YrSold]]&gt;=2008,"Post 2008","Pre 2008")</f>
        <v>Post 2008</v>
      </c>
      <c r="CH834">
        <f>data[[#This Row],[YrSold]]</f>
        <v>2010</v>
      </c>
      <c r="CI834" s="1"/>
    </row>
    <row r="835" spans="1:87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35">
        <v>2009</v>
      </c>
      <c r="CB835" t="s">
        <v>110</v>
      </c>
      <c r="CC835" t="s">
        <v>111</v>
      </c>
      <c r="CD835">
        <v>167000</v>
      </c>
      <c r="CE835" t="str">
        <f>IF(data[[#This Row],[YearBuilt]]&gt;=1946,"New","Old")</f>
        <v>New</v>
      </c>
      <c r="CF835" s="7" t="str">
        <f>IF(data[[#This Row],[YearRemodAdd]]=data[[#This Row],[YearBuilt]], "-","Remodeled")</f>
        <v>-</v>
      </c>
      <c r="CG835" t="str">
        <f>IF(data[[#This Row],[YrSold]]&gt;=2008,"Post 2008","Pre 2008")</f>
        <v>Post 2008</v>
      </c>
      <c r="CH835">
        <f>data[[#This Row],[YrSold]]</f>
        <v>2009</v>
      </c>
      <c r="CI835" s="1"/>
    </row>
    <row r="836" spans="1:87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36">
        <v>2008</v>
      </c>
      <c r="CB836" t="s">
        <v>110</v>
      </c>
      <c r="CC836" t="s">
        <v>111</v>
      </c>
      <c r="CD836">
        <v>139950</v>
      </c>
      <c r="CE836" t="str">
        <f>IF(data[[#This Row],[YearBuilt]]&gt;=1946,"New","Old")</f>
        <v>New</v>
      </c>
      <c r="CF836" s="7" t="str">
        <f>IF(data[[#This Row],[YearRemodAdd]]=data[[#This Row],[YearBuilt]], "-","Remodeled")</f>
        <v>-</v>
      </c>
      <c r="CG836" t="str">
        <f>IF(data[[#This Row],[YrSold]]&gt;=2008,"Post 2008","Pre 2008")</f>
        <v>Post 2008</v>
      </c>
      <c r="CH836">
        <f>data[[#This Row],[YrSold]]</f>
        <v>2008</v>
      </c>
      <c r="CI836" s="1"/>
    </row>
    <row r="837" spans="1:87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37">
        <v>2010</v>
      </c>
      <c r="CB837" t="s">
        <v>110</v>
      </c>
      <c r="CC837" t="s">
        <v>111</v>
      </c>
      <c r="CD837">
        <v>128000</v>
      </c>
      <c r="CE837" t="str">
        <f>IF(data[[#This Row],[YearBuilt]]&gt;=1946,"New","Old")</f>
        <v>New</v>
      </c>
      <c r="CF837" s="7" t="str">
        <f>IF(data[[#This Row],[YearRemodAdd]]=data[[#This Row],[YearBuilt]], "-","Remodeled")</f>
        <v>Remodeled</v>
      </c>
      <c r="CG837" t="str">
        <f>IF(data[[#This Row],[YrSold]]&gt;=2008,"Post 2008","Pre 2008")</f>
        <v>Post 2008</v>
      </c>
      <c r="CH837">
        <f>data[[#This Row],[YrSold]]</f>
        <v>2010</v>
      </c>
      <c r="CI837" s="1"/>
    </row>
    <row r="838" spans="1:87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38">
        <v>2007</v>
      </c>
      <c r="CB838" t="s">
        <v>173</v>
      </c>
      <c r="CC838" t="s">
        <v>111</v>
      </c>
      <c r="CD838">
        <v>153500</v>
      </c>
      <c r="CE838" t="str">
        <f>IF(data[[#This Row],[YearBuilt]]&gt;=1946,"New","Old")</f>
        <v>New</v>
      </c>
      <c r="CF838" s="7" t="str">
        <f>IF(data[[#This Row],[YearRemodAdd]]=data[[#This Row],[YearBuilt]], "-","Remodeled")</f>
        <v>Remodeled</v>
      </c>
      <c r="CG838" t="str">
        <f>IF(data[[#This Row],[YrSold]]&gt;=2008,"Post 2008","Pre 2008")</f>
        <v>Pre 2008</v>
      </c>
      <c r="CH838">
        <f>data[[#This Row],[YrSold]]</f>
        <v>2007</v>
      </c>
      <c r="CI838" s="1"/>
    </row>
    <row r="839" spans="1:87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39">
        <v>2008</v>
      </c>
      <c r="CB839" t="s">
        <v>110</v>
      </c>
      <c r="CC839" t="s">
        <v>111</v>
      </c>
      <c r="CD839">
        <v>100000</v>
      </c>
      <c r="CE839" t="str">
        <f>IF(data[[#This Row],[YearBuilt]]&gt;=1946,"New","Old")</f>
        <v>New</v>
      </c>
      <c r="CF839" s="7" t="str">
        <f>IF(data[[#This Row],[YearRemodAdd]]=data[[#This Row],[YearBuilt]], "-","Remodeled")</f>
        <v>-</v>
      </c>
      <c r="CG839" t="str">
        <f>IF(data[[#This Row],[YrSold]]&gt;=2008,"Post 2008","Pre 2008")</f>
        <v>Post 2008</v>
      </c>
      <c r="CH839">
        <f>data[[#This Row],[YrSold]]</f>
        <v>2008</v>
      </c>
      <c r="CI839" s="1"/>
    </row>
    <row r="840" spans="1:87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40">
        <v>2008</v>
      </c>
      <c r="CB840" t="s">
        <v>110</v>
      </c>
      <c r="CC840" t="s">
        <v>111</v>
      </c>
      <c r="CD840">
        <v>144000</v>
      </c>
      <c r="CE840" t="str">
        <f>IF(data[[#This Row],[YearBuilt]]&gt;=1946,"New","Old")</f>
        <v>New</v>
      </c>
      <c r="CF840" s="7" t="str">
        <f>IF(data[[#This Row],[YearRemodAdd]]=data[[#This Row],[YearBuilt]], "-","Remodeled")</f>
        <v>Remodeled</v>
      </c>
      <c r="CG840" t="str">
        <f>IF(data[[#This Row],[YrSold]]&gt;=2008,"Post 2008","Pre 2008")</f>
        <v>Post 2008</v>
      </c>
      <c r="CH840">
        <f>data[[#This Row],[YrSold]]</f>
        <v>2008</v>
      </c>
      <c r="CI840" s="1"/>
    </row>
    <row r="841" spans="1:87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41">
        <v>2008</v>
      </c>
      <c r="CB841" t="s">
        <v>110</v>
      </c>
      <c r="CC841" t="s">
        <v>111</v>
      </c>
      <c r="CD841">
        <v>130500</v>
      </c>
      <c r="CE841" t="str">
        <f>IF(data[[#This Row],[YearBuilt]]&gt;=1946,"New","Old")</f>
        <v>New</v>
      </c>
      <c r="CF841" s="7" t="str">
        <f>IF(data[[#This Row],[YearRemodAdd]]=data[[#This Row],[YearBuilt]], "-","Remodeled")</f>
        <v>Remodeled</v>
      </c>
      <c r="CG841" t="str">
        <f>IF(data[[#This Row],[YrSold]]&gt;=2008,"Post 2008","Pre 2008")</f>
        <v>Post 2008</v>
      </c>
      <c r="CH841">
        <f>data[[#This Row],[YrSold]]</f>
        <v>2008</v>
      </c>
      <c r="CI841" s="1"/>
    </row>
    <row r="842" spans="1:87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42">
        <v>2008</v>
      </c>
      <c r="CB842" t="s">
        <v>110</v>
      </c>
      <c r="CC842" t="s">
        <v>111</v>
      </c>
      <c r="CD842">
        <v>140000</v>
      </c>
      <c r="CE842" t="str">
        <f>IF(data[[#This Row],[YearBuilt]]&gt;=1946,"New","Old")</f>
        <v>Old</v>
      </c>
      <c r="CF842" s="7" t="str">
        <f>IF(data[[#This Row],[YearRemodAdd]]=data[[#This Row],[YearBuilt]], "-","Remodeled")</f>
        <v>Remodeled</v>
      </c>
      <c r="CG842" t="str">
        <f>IF(data[[#This Row],[YrSold]]&gt;=2008,"Post 2008","Pre 2008")</f>
        <v>Post 2008</v>
      </c>
      <c r="CH842">
        <f>data[[#This Row],[YrSold]]</f>
        <v>2008</v>
      </c>
      <c r="CI842" s="1"/>
    </row>
    <row r="843" spans="1:87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43">
        <v>2008</v>
      </c>
      <c r="CB843" t="s">
        <v>110</v>
      </c>
      <c r="CC843" t="s">
        <v>111</v>
      </c>
      <c r="CD843">
        <v>157500</v>
      </c>
      <c r="CE843" t="str">
        <f>IF(data[[#This Row],[YearBuilt]]&gt;=1946,"New","Old")</f>
        <v>Old</v>
      </c>
      <c r="CF843" s="7" t="str">
        <f>IF(data[[#This Row],[YearRemodAdd]]=data[[#This Row],[YearBuilt]], "-","Remodeled")</f>
        <v>Remodeled</v>
      </c>
      <c r="CG843" t="str">
        <f>IF(data[[#This Row],[YrSold]]&gt;=2008,"Post 2008","Pre 2008")</f>
        <v>Post 2008</v>
      </c>
      <c r="CH843">
        <f>data[[#This Row],[YrSold]]</f>
        <v>2008</v>
      </c>
      <c r="CI843" s="1"/>
    </row>
    <row r="844" spans="1:87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44">
        <v>2008</v>
      </c>
      <c r="CB844" t="s">
        <v>110</v>
      </c>
      <c r="CC844" t="s">
        <v>111</v>
      </c>
      <c r="CD844">
        <v>174900</v>
      </c>
      <c r="CE844" t="str">
        <f>IF(data[[#This Row],[YearBuilt]]&gt;=1946,"New","Old")</f>
        <v>New</v>
      </c>
      <c r="CF844" s="7" t="str">
        <f>IF(data[[#This Row],[YearRemodAdd]]=data[[#This Row],[YearBuilt]], "-","Remodeled")</f>
        <v>-</v>
      </c>
      <c r="CG844" t="str">
        <f>IF(data[[#This Row],[YrSold]]&gt;=2008,"Post 2008","Pre 2008")</f>
        <v>Post 2008</v>
      </c>
      <c r="CH844">
        <f>data[[#This Row],[YrSold]]</f>
        <v>2008</v>
      </c>
      <c r="CI844" s="1"/>
    </row>
    <row r="845" spans="1:87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45">
        <v>2007</v>
      </c>
      <c r="CB845" t="s">
        <v>110</v>
      </c>
      <c r="CC845" t="s">
        <v>111</v>
      </c>
      <c r="CD845">
        <v>141000</v>
      </c>
      <c r="CE845" t="str">
        <f>IF(data[[#This Row],[YearBuilt]]&gt;=1946,"New","Old")</f>
        <v>New</v>
      </c>
      <c r="CF845" s="7" t="str">
        <f>IF(data[[#This Row],[YearRemodAdd]]=data[[#This Row],[YearBuilt]], "-","Remodeled")</f>
        <v>-</v>
      </c>
      <c r="CG845" t="str">
        <f>IF(data[[#This Row],[YrSold]]&gt;=2008,"Post 2008","Pre 2008")</f>
        <v>Pre 2008</v>
      </c>
      <c r="CH845">
        <f>data[[#This Row],[YrSold]]</f>
        <v>2007</v>
      </c>
      <c r="CI845" s="1"/>
    </row>
    <row r="846" spans="1:87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46">
        <v>2008</v>
      </c>
      <c r="CB846" t="s">
        <v>110</v>
      </c>
      <c r="CC846" t="s">
        <v>111</v>
      </c>
      <c r="CD846">
        <v>153900</v>
      </c>
      <c r="CE846" t="str">
        <f>IF(data[[#This Row],[YearBuilt]]&gt;=1946,"New","Old")</f>
        <v>Old</v>
      </c>
      <c r="CF846" s="7" t="str">
        <f>IF(data[[#This Row],[YearRemodAdd]]=data[[#This Row],[YearBuilt]], "-","Remodeled")</f>
        <v>Remodeled</v>
      </c>
      <c r="CG846" t="str">
        <f>IF(data[[#This Row],[YrSold]]&gt;=2008,"Post 2008","Pre 2008")</f>
        <v>Post 2008</v>
      </c>
      <c r="CH846">
        <f>data[[#This Row],[YrSold]]</f>
        <v>2008</v>
      </c>
      <c r="CI846" s="1"/>
    </row>
    <row r="847" spans="1:87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47">
        <v>2007</v>
      </c>
      <c r="CB847" t="s">
        <v>110</v>
      </c>
      <c r="CC847" t="s">
        <v>111</v>
      </c>
      <c r="CD847">
        <v>171000</v>
      </c>
      <c r="CE847" t="str">
        <f>IF(data[[#This Row],[YearBuilt]]&gt;=1946,"New","Old")</f>
        <v>New</v>
      </c>
      <c r="CF847" s="7" t="str">
        <f>IF(data[[#This Row],[YearRemodAdd]]=data[[#This Row],[YearBuilt]], "-","Remodeled")</f>
        <v>Remodeled</v>
      </c>
      <c r="CG847" t="str">
        <f>IF(data[[#This Row],[YrSold]]&gt;=2008,"Post 2008","Pre 2008")</f>
        <v>Pre 2008</v>
      </c>
      <c r="CH847">
        <f>data[[#This Row],[YrSold]]</f>
        <v>2007</v>
      </c>
      <c r="CI847" s="1"/>
    </row>
    <row r="848" spans="1:87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48">
        <v>2009</v>
      </c>
      <c r="CB848" t="s">
        <v>110</v>
      </c>
      <c r="CC848" t="s">
        <v>111</v>
      </c>
      <c r="CD848">
        <v>213000</v>
      </c>
      <c r="CE848" t="str">
        <f>IF(data[[#This Row],[YearBuilt]]&gt;=1946,"New","Old")</f>
        <v>New</v>
      </c>
      <c r="CF848" s="7" t="str">
        <f>IF(data[[#This Row],[YearRemodAdd]]=data[[#This Row],[YearBuilt]], "-","Remodeled")</f>
        <v>-</v>
      </c>
      <c r="CG848" t="str">
        <f>IF(data[[#This Row],[YrSold]]&gt;=2008,"Post 2008","Pre 2008")</f>
        <v>Post 2008</v>
      </c>
      <c r="CH848">
        <f>data[[#This Row],[YrSold]]</f>
        <v>2009</v>
      </c>
      <c r="CI848" s="1"/>
    </row>
    <row r="849" spans="1:87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49">
        <v>2009</v>
      </c>
      <c r="CB849" t="s">
        <v>110</v>
      </c>
      <c r="CC849" t="s">
        <v>111</v>
      </c>
      <c r="CD849">
        <v>133500</v>
      </c>
      <c r="CE849" t="str">
        <f>IF(data[[#This Row],[YearBuilt]]&gt;=1946,"New","Old")</f>
        <v>New</v>
      </c>
      <c r="CF849" s="7" t="str">
        <f>IF(data[[#This Row],[YearRemodAdd]]=data[[#This Row],[YearBuilt]], "-","Remodeled")</f>
        <v>-</v>
      </c>
      <c r="CG849" t="str">
        <f>IF(data[[#This Row],[YrSold]]&gt;=2008,"Post 2008","Pre 2008")</f>
        <v>Post 2008</v>
      </c>
      <c r="CH849">
        <f>data[[#This Row],[YrSold]]</f>
        <v>2009</v>
      </c>
      <c r="CI849" s="1"/>
    </row>
    <row r="850" spans="1:87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0">
        <v>2008</v>
      </c>
      <c r="CB850" t="s">
        <v>110</v>
      </c>
      <c r="CC850" t="s">
        <v>111</v>
      </c>
      <c r="CD850">
        <v>240000</v>
      </c>
      <c r="CE850" t="str">
        <f>IF(data[[#This Row],[YearBuilt]]&gt;=1946,"New","Old")</f>
        <v>Old</v>
      </c>
      <c r="CF850" s="7" t="str">
        <f>IF(data[[#This Row],[YearRemodAdd]]=data[[#This Row],[YearBuilt]], "-","Remodeled")</f>
        <v>Remodeled</v>
      </c>
      <c r="CG850" t="str">
        <f>IF(data[[#This Row],[YrSold]]&gt;=2008,"Post 2008","Pre 2008")</f>
        <v>Post 2008</v>
      </c>
      <c r="CH850">
        <f>data[[#This Row],[YrSold]]</f>
        <v>2008</v>
      </c>
      <c r="CI850" s="1"/>
    </row>
    <row r="851" spans="1:87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1">
        <v>2007</v>
      </c>
      <c r="CB851" t="s">
        <v>110</v>
      </c>
      <c r="CC851" t="s">
        <v>111</v>
      </c>
      <c r="CD851">
        <v>187000</v>
      </c>
      <c r="CE851" t="str">
        <f>IF(data[[#This Row],[YearBuilt]]&gt;=1946,"New","Old")</f>
        <v>New</v>
      </c>
      <c r="CF851" s="7" t="str">
        <f>IF(data[[#This Row],[YearRemodAdd]]=data[[#This Row],[YearBuilt]], "-","Remodeled")</f>
        <v>Remodeled</v>
      </c>
      <c r="CG851" t="str">
        <f>IF(data[[#This Row],[YrSold]]&gt;=2008,"Post 2008","Pre 2008")</f>
        <v>Pre 2008</v>
      </c>
      <c r="CH851">
        <f>data[[#This Row],[YrSold]]</f>
        <v>2007</v>
      </c>
      <c r="CI851" s="1"/>
    </row>
    <row r="852" spans="1:87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52">
        <v>2007</v>
      </c>
      <c r="CB852" t="s">
        <v>110</v>
      </c>
      <c r="CC852" t="s">
        <v>111</v>
      </c>
      <c r="CD852">
        <v>131500</v>
      </c>
      <c r="CE852" t="str">
        <f>IF(data[[#This Row],[YearBuilt]]&gt;=1946,"New","Old")</f>
        <v>New</v>
      </c>
      <c r="CF852" s="7" t="str">
        <f>IF(data[[#This Row],[YearRemodAdd]]=data[[#This Row],[YearBuilt]], "-","Remodeled")</f>
        <v>-</v>
      </c>
      <c r="CG852" t="str">
        <f>IF(data[[#This Row],[YrSold]]&gt;=2008,"Post 2008","Pre 2008")</f>
        <v>Pre 2008</v>
      </c>
      <c r="CH852">
        <f>data[[#This Row],[YrSold]]</f>
        <v>2007</v>
      </c>
      <c r="CI852" s="1"/>
    </row>
    <row r="853" spans="1:87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53">
        <v>2006</v>
      </c>
      <c r="CB853" t="s">
        <v>110</v>
      </c>
      <c r="CC853" t="s">
        <v>111</v>
      </c>
      <c r="CD853">
        <v>215000</v>
      </c>
      <c r="CE853" t="str">
        <f>IF(data[[#This Row],[YearBuilt]]&gt;=1946,"New","Old")</f>
        <v>New</v>
      </c>
      <c r="CF853" s="7" t="str">
        <f>IF(data[[#This Row],[YearRemodAdd]]=data[[#This Row],[YearBuilt]], "-","Remodeled")</f>
        <v>-</v>
      </c>
      <c r="CG853" t="str">
        <f>IF(data[[#This Row],[YrSold]]&gt;=2008,"Post 2008","Pre 2008")</f>
        <v>Pre 2008</v>
      </c>
      <c r="CH853">
        <f>data[[#This Row],[YrSold]]</f>
        <v>2006</v>
      </c>
      <c r="CI853" s="1"/>
    </row>
    <row r="854" spans="1:87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4">
        <v>2007</v>
      </c>
      <c r="CB854" t="s">
        <v>110</v>
      </c>
      <c r="CC854" t="s">
        <v>111</v>
      </c>
      <c r="CD854">
        <v>164000</v>
      </c>
      <c r="CE854" t="str">
        <f>IF(data[[#This Row],[YearBuilt]]&gt;=1946,"New","Old")</f>
        <v>Old</v>
      </c>
      <c r="CF854" s="7" t="str">
        <f>IF(data[[#This Row],[YearRemodAdd]]=data[[#This Row],[YearBuilt]], "-","Remodeled")</f>
        <v>Remodeled</v>
      </c>
      <c r="CG854" t="str">
        <f>IF(data[[#This Row],[YrSold]]&gt;=2008,"Post 2008","Pre 2008")</f>
        <v>Pre 2008</v>
      </c>
      <c r="CH854">
        <f>data[[#This Row],[YrSold]]</f>
        <v>2007</v>
      </c>
      <c r="CI854" s="1"/>
    </row>
    <row r="855" spans="1:87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5">
        <v>2009</v>
      </c>
      <c r="CB855" t="s">
        <v>110</v>
      </c>
      <c r="CC855" t="s">
        <v>111</v>
      </c>
      <c r="CD855">
        <v>158000</v>
      </c>
      <c r="CE855" t="str">
        <f>IF(data[[#This Row],[YearBuilt]]&gt;=1946,"New","Old")</f>
        <v>New</v>
      </c>
      <c r="CF855" s="7" t="str">
        <f>IF(data[[#This Row],[YearRemodAdd]]=data[[#This Row],[YearBuilt]], "-","Remodeled")</f>
        <v>-</v>
      </c>
      <c r="CG855" t="str">
        <f>IF(data[[#This Row],[YrSold]]&gt;=2008,"Post 2008","Pre 2008")</f>
        <v>Post 2008</v>
      </c>
      <c r="CH855">
        <f>data[[#This Row],[YrSold]]</f>
        <v>2009</v>
      </c>
      <c r="CI855" s="1"/>
    </row>
    <row r="856" spans="1:87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56">
        <v>2006</v>
      </c>
      <c r="CB856" t="s">
        <v>110</v>
      </c>
      <c r="CC856" t="s">
        <v>128</v>
      </c>
      <c r="CD856">
        <v>170000</v>
      </c>
      <c r="CE856" t="str">
        <f>IF(data[[#This Row],[YearBuilt]]&gt;=1946,"New","Old")</f>
        <v>New</v>
      </c>
      <c r="CF856" s="7" t="str">
        <f>IF(data[[#This Row],[YearRemodAdd]]=data[[#This Row],[YearBuilt]], "-","Remodeled")</f>
        <v>Remodeled</v>
      </c>
      <c r="CG856" t="str">
        <f>IF(data[[#This Row],[YrSold]]&gt;=2008,"Post 2008","Pre 2008")</f>
        <v>Pre 2008</v>
      </c>
      <c r="CH856">
        <f>data[[#This Row],[YrSold]]</f>
        <v>2006</v>
      </c>
      <c r="CI856" s="1"/>
    </row>
    <row r="857" spans="1:87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57">
        <v>2010</v>
      </c>
      <c r="CB857" t="s">
        <v>110</v>
      </c>
      <c r="CC857" t="s">
        <v>111</v>
      </c>
      <c r="CD857">
        <v>127000</v>
      </c>
      <c r="CE857" t="str">
        <f>IF(data[[#This Row],[YearBuilt]]&gt;=1946,"New","Old")</f>
        <v>New</v>
      </c>
      <c r="CF857" s="7" t="str">
        <f>IF(data[[#This Row],[YearRemodAdd]]=data[[#This Row],[YearBuilt]], "-","Remodeled")</f>
        <v>Remodeled</v>
      </c>
      <c r="CG857" t="str">
        <f>IF(data[[#This Row],[YrSold]]&gt;=2008,"Post 2008","Pre 2008")</f>
        <v>Post 2008</v>
      </c>
      <c r="CH857">
        <f>data[[#This Row],[YrSold]]</f>
        <v>2010</v>
      </c>
      <c r="CI857" s="1"/>
    </row>
    <row r="858" spans="1:87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58">
        <v>2008</v>
      </c>
      <c r="CB858" t="s">
        <v>110</v>
      </c>
      <c r="CC858" t="s">
        <v>111</v>
      </c>
      <c r="CD858">
        <v>147000</v>
      </c>
      <c r="CE858" t="str">
        <f>IF(data[[#This Row],[YearBuilt]]&gt;=1946,"New","Old")</f>
        <v>New</v>
      </c>
      <c r="CF858" s="7" t="str">
        <f>IF(data[[#This Row],[YearRemodAdd]]=data[[#This Row],[YearBuilt]], "-","Remodeled")</f>
        <v>-</v>
      </c>
      <c r="CG858" t="str">
        <f>IF(data[[#This Row],[YrSold]]&gt;=2008,"Post 2008","Pre 2008")</f>
        <v>Post 2008</v>
      </c>
      <c r="CH858">
        <f>data[[#This Row],[YrSold]]</f>
        <v>2008</v>
      </c>
      <c r="CI858" s="1"/>
    </row>
    <row r="859" spans="1:87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59">
        <v>2009</v>
      </c>
      <c r="CB859" t="s">
        <v>110</v>
      </c>
      <c r="CC859" t="s">
        <v>111</v>
      </c>
      <c r="CD859">
        <v>174000</v>
      </c>
      <c r="CE859" t="str">
        <f>IF(data[[#This Row],[YearBuilt]]&gt;=1946,"New","Old")</f>
        <v>New</v>
      </c>
      <c r="CF859" s="7" t="str">
        <f>IF(data[[#This Row],[YearRemodAdd]]=data[[#This Row],[YearBuilt]], "-","Remodeled")</f>
        <v>Remodeled</v>
      </c>
      <c r="CG859" t="str">
        <f>IF(data[[#This Row],[YrSold]]&gt;=2008,"Post 2008","Pre 2008")</f>
        <v>Post 2008</v>
      </c>
      <c r="CH859">
        <f>data[[#This Row],[YrSold]]</f>
        <v>2009</v>
      </c>
      <c r="CI859" s="1"/>
    </row>
    <row r="860" spans="1:87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0">
        <v>2009</v>
      </c>
      <c r="CB860" t="s">
        <v>110</v>
      </c>
      <c r="CC860" t="s">
        <v>219</v>
      </c>
      <c r="CD860">
        <v>152000</v>
      </c>
      <c r="CE860" t="str">
        <f>IF(data[[#This Row],[YearBuilt]]&gt;=1946,"New","Old")</f>
        <v>New</v>
      </c>
      <c r="CF860" s="7" t="str">
        <f>IF(data[[#This Row],[YearRemodAdd]]=data[[#This Row],[YearBuilt]], "-","Remodeled")</f>
        <v>-</v>
      </c>
      <c r="CG860" t="str">
        <f>IF(data[[#This Row],[YrSold]]&gt;=2008,"Post 2008","Pre 2008")</f>
        <v>Post 2008</v>
      </c>
      <c r="CH860">
        <f>data[[#This Row],[YrSold]]</f>
        <v>2009</v>
      </c>
      <c r="CI860" s="1"/>
    </row>
    <row r="861" spans="1:87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61">
        <v>2006</v>
      </c>
      <c r="CB861" t="s">
        <v>110</v>
      </c>
      <c r="CC861" t="s">
        <v>111</v>
      </c>
      <c r="CD861">
        <v>250000</v>
      </c>
      <c r="CE861" t="str">
        <f>IF(data[[#This Row],[YearBuilt]]&gt;=1946,"New","Old")</f>
        <v>New</v>
      </c>
      <c r="CF861" s="7" t="str">
        <f>IF(data[[#This Row],[YearRemodAdd]]=data[[#This Row],[YearBuilt]], "-","Remodeled")</f>
        <v>Remodeled</v>
      </c>
      <c r="CG861" t="str">
        <f>IF(data[[#This Row],[YrSold]]&gt;=2008,"Post 2008","Pre 2008")</f>
        <v>Pre 2008</v>
      </c>
      <c r="CH861">
        <f>data[[#This Row],[YrSold]]</f>
        <v>2006</v>
      </c>
      <c r="CI861" s="1"/>
    </row>
    <row r="862" spans="1:87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2">
        <v>2007</v>
      </c>
      <c r="CB862" t="s">
        <v>110</v>
      </c>
      <c r="CC862" t="s">
        <v>111</v>
      </c>
      <c r="CD862">
        <v>189950</v>
      </c>
      <c r="CE862" t="str">
        <f>IF(data[[#This Row],[YearBuilt]]&gt;=1946,"New","Old")</f>
        <v>Old</v>
      </c>
      <c r="CF862" s="7" t="str">
        <f>IF(data[[#This Row],[YearRemodAdd]]=data[[#This Row],[YearBuilt]], "-","Remodeled")</f>
        <v>Remodeled</v>
      </c>
      <c r="CG862" t="str">
        <f>IF(data[[#This Row],[YrSold]]&gt;=2008,"Post 2008","Pre 2008")</f>
        <v>Pre 2008</v>
      </c>
      <c r="CH862">
        <f>data[[#This Row],[YrSold]]</f>
        <v>2007</v>
      </c>
      <c r="CI862" s="1"/>
    </row>
    <row r="863" spans="1:87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3">
        <v>2010</v>
      </c>
      <c r="CB863" t="s">
        <v>110</v>
      </c>
      <c r="CC863" t="s">
        <v>111</v>
      </c>
      <c r="CD863">
        <v>131500</v>
      </c>
      <c r="CE863" t="str">
        <f>IF(data[[#This Row],[YearBuilt]]&gt;=1946,"New","Old")</f>
        <v>New</v>
      </c>
      <c r="CF863" s="7" t="str">
        <f>IF(data[[#This Row],[YearRemodAdd]]=data[[#This Row],[YearBuilt]], "-","Remodeled")</f>
        <v>-</v>
      </c>
      <c r="CG863" t="str">
        <f>IF(data[[#This Row],[YrSold]]&gt;=2008,"Post 2008","Pre 2008")</f>
        <v>Post 2008</v>
      </c>
      <c r="CH863">
        <f>data[[#This Row],[YrSold]]</f>
        <v>2010</v>
      </c>
      <c r="CI863" s="1"/>
    </row>
    <row r="864" spans="1:87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4">
        <v>2010</v>
      </c>
      <c r="CB864" t="s">
        <v>110</v>
      </c>
      <c r="CC864" t="s">
        <v>111</v>
      </c>
      <c r="CD864">
        <v>152000</v>
      </c>
      <c r="CE864" t="str">
        <f>IF(data[[#This Row],[YearBuilt]]&gt;=1946,"New","Old")</f>
        <v>New</v>
      </c>
      <c r="CF864" s="7" t="str">
        <f>IF(data[[#This Row],[YearRemodAdd]]=data[[#This Row],[YearBuilt]], "-","Remodeled")</f>
        <v>Remodeled</v>
      </c>
      <c r="CG864" t="str">
        <f>IF(data[[#This Row],[YrSold]]&gt;=2008,"Post 2008","Pre 2008")</f>
        <v>Post 2008</v>
      </c>
      <c r="CH864">
        <f>data[[#This Row],[YrSold]]</f>
        <v>2010</v>
      </c>
      <c r="CI864" s="1"/>
    </row>
    <row r="865" spans="1:87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65">
        <v>2009</v>
      </c>
      <c r="CB865" t="s">
        <v>110</v>
      </c>
      <c r="CC865" t="s">
        <v>111</v>
      </c>
      <c r="CD865">
        <v>132500</v>
      </c>
      <c r="CE865" t="str">
        <f>IF(data[[#This Row],[YearBuilt]]&gt;=1946,"New","Old")</f>
        <v>New</v>
      </c>
      <c r="CF865" s="7" t="str">
        <f>IF(data[[#This Row],[YearRemodAdd]]=data[[#This Row],[YearBuilt]], "-","Remodeled")</f>
        <v>-</v>
      </c>
      <c r="CG865" t="str">
        <f>IF(data[[#This Row],[YrSold]]&gt;=2008,"Post 2008","Pre 2008")</f>
        <v>Post 2008</v>
      </c>
      <c r="CH865">
        <f>data[[#This Row],[YrSold]]</f>
        <v>2009</v>
      </c>
      <c r="CI865" s="1"/>
    </row>
    <row r="866" spans="1:87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6">
        <v>2008</v>
      </c>
      <c r="CB866" t="s">
        <v>158</v>
      </c>
      <c r="CC866" t="s">
        <v>159</v>
      </c>
      <c r="CD866">
        <v>250580</v>
      </c>
      <c r="CE866" t="str">
        <f>IF(data[[#This Row],[YearBuilt]]&gt;=1946,"New","Old")</f>
        <v>New</v>
      </c>
      <c r="CF866" s="7" t="str">
        <f>IF(data[[#This Row],[YearRemodAdd]]=data[[#This Row],[YearBuilt]], "-","Remodeled")</f>
        <v>Remodeled</v>
      </c>
      <c r="CG866" t="str">
        <f>IF(data[[#This Row],[YrSold]]&gt;=2008,"Post 2008","Pre 2008")</f>
        <v>Post 2008</v>
      </c>
      <c r="CH866">
        <f>data[[#This Row],[YrSold]]</f>
        <v>2008</v>
      </c>
      <c r="CI866" s="1"/>
    </row>
    <row r="867" spans="1:87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67">
        <v>2009</v>
      </c>
      <c r="CB867" t="s">
        <v>110</v>
      </c>
      <c r="CC867" t="s">
        <v>111</v>
      </c>
      <c r="CD867">
        <v>148500</v>
      </c>
      <c r="CE867" t="str">
        <f>IF(data[[#This Row],[YearBuilt]]&gt;=1946,"New","Old")</f>
        <v>New</v>
      </c>
      <c r="CF867" s="7" t="str">
        <f>IF(data[[#This Row],[YearRemodAdd]]=data[[#This Row],[YearBuilt]], "-","Remodeled")</f>
        <v>-</v>
      </c>
      <c r="CG867" t="str">
        <f>IF(data[[#This Row],[YrSold]]&gt;=2008,"Post 2008","Pre 2008")</f>
        <v>Post 2008</v>
      </c>
      <c r="CH867">
        <f>data[[#This Row],[YrSold]]</f>
        <v>2009</v>
      </c>
      <c r="CI867" s="1"/>
    </row>
    <row r="868" spans="1:87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68">
        <v>2007</v>
      </c>
      <c r="CB868" t="s">
        <v>158</v>
      </c>
      <c r="CC868" t="s">
        <v>159</v>
      </c>
      <c r="CD868">
        <v>248900</v>
      </c>
      <c r="CE868" t="str">
        <f>IF(data[[#This Row],[YearBuilt]]&gt;=1946,"New","Old")</f>
        <v>New</v>
      </c>
      <c r="CF868" s="7" t="str">
        <f>IF(data[[#This Row],[YearRemodAdd]]=data[[#This Row],[YearBuilt]], "-","Remodeled")</f>
        <v>Remodeled</v>
      </c>
      <c r="CG868" t="str">
        <f>IF(data[[#This Row],[YrSold]]&gt;=2008,"Post 2008","Pre 2008")</f>
        <v>Pre 2008</v>
      </c>
      <c r="CH868">
        <f>data[[#This Row],[YrSold]]</f>
        <v>2007</v>
      </c>
      <c r="CI868" s="1"/>
    </row>
    <row r="869" spans="1:87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69">
        <v>2007</v>
      </c>
      <c r="CB869" t="s">
        <v>110</v>
      </c>
      <c r="CC869" t="s">
        <v>111</v>
      </c>
      <c r="CD869">
        <v>129000</v>
      </c>
      <c r="CE869" t="str">
        <f>IF(data[[#This Row],[YearBuilt]]&gt;=1946,"New","Old")</f>
        <v>New</v>
      </c>
      <c r="CF869" s="7" t="str">
        <f>IF(data[[#This Row],[YearRemodAdd]]=data[[#This Row],[YearBuilt]], "-","Remodeled")</f>
        <v>-</v>
      </c>
      <c r="CG869" t="str">
        <f>IF(data[[#This Row],[YrSold]]&gt;=2008,"Post 2008","Pre 2008")</f>
        <v>Pre 2008</v>
      </c>
      <c r="CH869">
        <f>data[[#This Row],[YrSold]]</f>
        <v>2007</v>
      </c>
      <c r="CI869" s="1"/>
    </row>
    <row r="870" spans="1:87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70">
        <v>2006</v>
      </c>
      <c r="CB870" t="s">
        <v>110</v>
      </c>
      <c r="CC870" t="s">
        <v>111</v>
      </c>
      <c r="CD870">
        <v>169000</v>
      </c>
      <c r="CE870" t="str">
        <f>IF(data[[#This Row],[YearBuilt]]&gt;=1946,"New","Old")</f>
        <v>New</v>
      </c>
      <c r="CF870" s="7" t="str">
        <f>IF(data[[#This Row],[YearRemodAdd]]=data[[#This Row],[YearBuilt]], "-","Remodeled")</f>
        <v>Remodeled</v>
      </c>
      <c r="CG870" t="str">
        <f>IF(data[[#This Row],[YrSold]]&gt;=2008,"Post 2008","Pre 2008")</f>
        <v>Pre 2008</v>
      </c>
      <c r="CH870">
        <f>data[[#This Row],[YrSold]]</f>
        <v>2006</v>
      </c>
      <c r="CI870" s="1"/>
    </row>
    <row r="871" spans="1:87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71">
        <v>2010</v>
      </c>
      <c r="CB871" t="s">
        <v>110</v>
      </c>
      <c r="CC871" t="s">
        <v>111</v>
      </c>
      <c r="CD871">
        <v>236000</v>
      </c>
      <c r="CE871" t="str">
        <f>IF(data[[#This Row],[YearBuilt]]&gt;=1946,"New","Old")</f>
        <v>New</v>
      </c>
      <c r="CF871" s="7" t="str">
        <f>IF(data[[#This Row],[YearRemodAdd]]=data[[#This Row],[YearBuilt]], "-","Remodeled")</f>
        <v>Remodeled</v>
      </c>
      <c r="CG871" t="str">
        <f>IF(data[[#This Row],[YrSold]]&gt;=2008,"Post 2008","Pre 2008")</f>
        <v>Post 2008</v>
      </c>
      <c r="CH871">
        <f>data[[#This Row],[YrSold]]</f>
        <v>2010</v>
      </c>
      <c r="CI871" s="1"/>
    </row>
    <row r="872" spans="1:87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72">
        <v>2009</v>
      </c>
      <c r="CB872" t="s">
        <v>110</v>
      </c>
      <c r="CC872" t="s">
        <v>111</v>
      </c>
      <c r="CD872">
        <v>109500</v>
      </c>
      <c r="CE872" t="str">
        <f>IF(data[[#This Row],[YearBuilt]]&gt;=1946,"New","Old")</f>
        <v>New</v>
      </c>
      <c r="CF872" s="7" t="str">
        <f>IF(data[[#This Row],[YearRemodAdd]]=data[[#This Row],[YearBuilt]], "-","Remodeled")</f>
        <v>-</v>
      </c>
      <c r="CG872" t="str">
        <f>IF(data[[#This Row],[YrSold]]&gt;=2008,"Post 2008","Pre 2008")</f>
        <v>Post 2008</v>
      </c>
      <c r="CH872">
        <f>data[[#This Row],[YrSold]]</f>
        <v>2009</v>
      </c>
      <c r="CI872" s="1"/>
    </row>
    <row r="873" spans="1:87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73">
        <v>2010</v>
      </c>
      <c r="CB873" t="s">
        <v>110</v>
      </c>
      <c r="CC873" t="s">
        <v>111</v>
      </c>
      <c r="CD873">
        <v>200500</v>
      </c>
      <c r="CE873" t="str">
        <f>IF(data[[#This Row],[YearBuilt]]&gt;=1946,"New","Old")</f>
        <v>New</v>
      </c>
      <c r="CF873" s="7" t="str">
        <f>IF(data[[#This Row],[YearRemodAdd]]=data[[#This Row],[YearBuilt]], "-","Remodeled")</f>
        <v>-</v>
      </c>
      <c r="CG873" t="str">
        <f>IF(data[[#This Row],[YrSold]]&gt;=2008,"Post 2008","Pre 2008")</f>
        <v>Post 2008</v>
      </c>
      <c r="CH873">
        <f>data[[#This Row],[YrSold]]</f>
        <v>2010</v>
      </c>
      <c r="CI873" s="1"/>
    </row>
    <row r="874" spans="1:87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74">
        <v>2008</v>
      </c>
      <c r="CB874" t="s">
        <v>110</v>
      </c>
      <c r="CC874" t="s">
        <v>111</v>
      </c>
      <c r="CD874">
        <v>116000</v>
      </c>
      <c r="CE874" t="str">
        <f>IF(data[[#This Row],[YearBuilt]]&gt;=1946,"New","Old")</f>
        <v>New</v>
      </c>
      <c r="CF874" s="7" t="str">
        <f>IF(data[[#This Row],[YearRemodAdd]]=data[[#This Row],[YearBuilt]], "-","Remodeled")</f>
        <v>Remodeled</v>
      </c>
      <c r="CG874" t="str">
        <f>IF(data[[#This Row],[YrSold]]&gt;=2008,"Post 2008","Pre 2008")</f>
        <v>Post 2008</v>
      </c>
      <c r="CH874">
        <f>data[[#This Row],[YrSold]]</f>
        <v>2008</v>
      </c>
      <c r="CI874" s="1"/>
    </row>
    <row r="875" spans="1:87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75">
        <v>2009</v>
      </c>
      <c r="CB875" t="s">
        <v>110</v>
      </c>
      <c r="CC875" t="s">
        <v>111</v>
      </c>
      <c r="CD875">
        <v>133000</v>
      </c>
      <c r="CE875" t="str">
        <f>IF(data[[#This Row],[YearBuilt]]&gt;=1946,"New","Old")</f>
        <v>New</v>
      </c>
      <c r="CF875" s="7" t="str">
        <f>IF(data[[#This Row],[YearRemodAdd]]=data[[#This Row],[YearBuilt]], "-","Remodeled")</f>
        <v>Remodeled</v>
      </c>
      <c r="CG875" t="str">
        <f>IF(data[[#This Row],[YrSold]]&gt;=2008,"Post 2008","Pre 2008")</f>
        <v>Post 2008</v>
      </c>
      <c r="CH875">
        <f>data[[#This Row],[YrSold]]</f>
        <v>2009</v>
      </c>
      <c r="CI875" s="1"/>
    </row>
    <row r="876" spans="1:87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76">
        <v>2009</v>
      </c>
      <c r="CB876" t="s">
        <v>110</v>
      </c>
      <c r="CC876" t="s">
        <v>128</v>
      </c>
      <c r="CD876">
        <v>66500</v>
      </c>
      <c r="CE876" t="str">
        <f>IF(data[[#This Row],[YearBuilt]]&gt;=1946,"New","Old")</f>
        <v>Old</v>
      </c>
      <c r="CF876" s="7" t="str">
        <f>IF(data[[#This Row],[YearRemodAdd]]=data[[#This Row],[YearBuilt]], "-","Remodeled")</f>
        <v>Remodeled</v>
      </c>
      <c r="CG876" t="str">
        <f>IF(data[[#This Row],[YrSold]]&gt;=2008,"Post 2008","Pre 2008")</f>
        <v>Post 2008</v>
      </c>
      <c r="CH876">
        <f>data[[#This Row],[YrSold]]</f>
        <v>2009</v>
      </c>
      <c r="CI876" s="1"/>
    </row>
    <row r="877" spans="1:87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77">
        <v>2007</v>
      </c>
      <c r="CB877" t="s">
        <v>158</v>
      </c>
      <c r="CC877" t="s">
        <v>159</v>
      </c>
      <c r="CD877">
        <v>303477</v>
      </c>
      <c r="CE877" t="str">
        <f>IF(data[[#This Row],[YearBuilt]]&gt;=1946,"New","Old")</f>
        <v>New</v>
      </c>
      <c r="CF877" s="7" t="str">
        <f>IF(data[[#This Row],[YearRemodAdd]]=data[[#This Row],[YearBuilt]], "-","Remodeled")</f>
        <v>-</v>
      </c>
      <c r="CG877" t="str">
        <f>IF(data[[#This Row],[YrSold]]&gt;=2008,"Post 2008","Pre 2008")</f>
        <v>Pre 2008</v>
      </c>
      <c r="CH877">
        <f>data[[#This Row],[YrSold]]</f>
        <v>2007</v>
      </c>
      <c r="CI877" s="1"/>
    </row>
    <row r="878" spans="1:87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78">
        <v>2007</v>
      </c>
      <c r="CB878" t="s">
        <v>110</v>
      </c>
      <c r="CC878" t="s">
        <v>111</v>
      </c>
      <c r="CD878">
        <v>132250</v>
      </c>
      <c r="CE878" t="str">
        <f>IF(data[[#This Row],[YearBuilt]]&gt;=1946,"New","Old")</f>
        <v>New</v>
      </c>
      <c r="CF878" s="7" t="str">
        <f>IF(data[[#This Row],[YearRemodAdd]]=data[[#This Row],[YearBuilt]], "-","Remodeled")</f>
        <v>-</v>
      </c>
      <c r="CG878" t="str">
        <f>IF(data[[#This Row],[YrSold]]&gt;=2008,"Post 2008","Pre 2008")</f>
        <v>Pre 2008</v>
      </c>
      <c r="CH878">
        <f>data[[#This Row],[YrSold]]</f>
        <v>2007</v>
      </c>
      <c r="CI878" s="1"/>
    </row>
    <row r="879" spans="1:87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79">
        <v>2009</v>
      </c>
      <c r="CB879" t="s">
        <v>110</v>
      </c>
      <c r="CC879" t="s">
        <v>111</v>
      </c>
      <c r="CD879">
        <v>350000</v>
      </c>
      <c r="CE879" t="str">
        <f>IF(data[[#This Row],[YearBuilt]]&gt;=1946,"New","Old")</f>
        <v>New</v>
      </c>
      <c r="CF879" s="7" t="str">
        <f>IF(data[[#This Row],[YearRemodAdd]]=data[[#This Row],[YearBuilt]], "-","Remodeled")</f>
        <v>Remodeled</v>
      </c>
      <c r="CG879" t="str">
        <f>IF(data[[#This Row],[YrSold]]&gt;=2008,"Post 2008","Pre 2008")</f>
        <v>Post 2008</v>
      </c>
      <c r="CH879">
        <f>data[[#This Row],[YrSold]]</f>
        <v>2009</v>
      </c>
      <c r="CI879" s="1"/>
    </row>
    <row r="880" spans="1:87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80">
        <v>2010</v>
      </c>
      <c r="CB880" t="s">
        <v>110</v>
      </c>
      <c r="CC880" t="s">
        <v>111</v>
      </c>
      <c r="CD880">
        <v>148000</v>
      </c>
      <c r="CE880" t="str">
        <f>IF(data[[#This Row],[YearBuilt]]&gt;=1946,"New","Old")</f>
        <v>New</v>
      </c>
      <c r="CF880" s="7" t="str">
        <f>IF(data[[#This Row],[YearRemodAdd]]=data[[#This Row],[YearBuilt]], "-","Remodeled")</f>
        <v>Remodeled</v>
      </c>
      <c r="CG880" t="str">
        <f>IF(data[[#This Row],[YrSold]]&gt;=2008,"Post 2008","Pre 2008")</f>
        <v>Post 2008</v>
      </c>
      <c r="CH880">
        <f>data[[#This Row],[YrSold]]</f>
        <v>2010</v>
      </c>
      <c r="CI880" s="1"/>
    </row>
    <row r="881" spans="1:87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81">
        <v>2009</v>
      </c>
      <c r="CB881" t="s">
        <v>110</v>
      </c>
      <c r="CC881" t="s">
        <v>111</v>
      </c>
      <c r="CD881">
        <v>136500</v>
      </c>
      <c r="CE881" t="str">
        <f>IF(data[[#This Row],[YearBuilt]]&gt;=1946,"New","Old")</f>
        <v>New</v>
      </c>
      <c r="CF881" s="7" t="str">
        <f>IF(data[[#This Row],[YearRemodAdd]]=data[[#This Row],[YearBuilt]], "-","Remodeled")</f>
        <v>Remodeled</v>
      </c>
      <c r="CG881" t="str">
        <f>IF(data[[#This Row],[YrSold]]&gt;=2008,"Post 2008","Pre 2008")</f>
        <v>Post 2008</v>
      </c>
      <c r="CH881">
        <f>data[[#This Row],[YrSold]]</f>
        <v>2009</v>
      </c>
      <c r="CI881" s="1"/>
    </row>
    <row r="882" spans="1:87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82">
        <v>2007</v>
      </c>
      <c r="CB882" t="s">
        <v>110</v>
      </c>
      <c r="CC882" t="s">
        <v>111</v>
      </c>
      <c r="CD882">
        <v>157000</v>
      </c>
      <c r="CE882" t="str">
        <f>IF(data[[#This Row],[YearBuilt]]&gt;=1946,"New","Old")</f>
        <v>New</v>
      </c>
      <c r="CF882" s="7" t="str">
        <f>IF(data[[#This Row],[YearRemodAdd]]=data[[#This Row],[YearBuilt]], "-","Remodeled")</f>
        <v>Remodeled</v>
      </c>
      <c r="CG882" t="str">
        <f>IF(data[[#This Row],[YrSold]]&gt;=2008,"Post 2008","Pre 2008")</f>
        <v>Pre 2008</v>
      </c>
      <c r="CH882">
        <f>data[[#This Row],[YrSold]]</f>
        <v>2007</v>
      </c>
      <c r="CI882" s="1"/>
    </row>
    <row r="883" spans="1:87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83">
        <v>2007</v>
      </c>
      <c r="CB883" t="s">
        <v>110</v>
      </c>
      <c r="CC883" t="s">
        <v>111</v>
      </c>
      <c r="CD883">
        <v>187500</v>
      </c>
      <c r="CE883" t="str">
        <f>IF(data[[#This Row],[YearBuilt]]&gt;=1946,"New","Old")</f>
        <v>New</v>
      </c>
      <c r="CF883" s="7" t="str">
        <f>IF(data[[#This Row],[YearRemodAdd]]=data[[#This Row],[YearBuilt]], "-","Remodeled")</f>
        <v>Remodeled</v>
      </c>
      <c r="CG883" t="str">
        <f>IF(data[[#This Row],[YrSold]]&gt;=2008,"Post 2008","Pre 2008")</f>
        <v>Pre 2008</v>
      </c>
      <c r="CH883">
        <f>data[[#This Row],[YrSold]]</f>
        <v>2007</v>
      </c>
      <c r="CI883" s="1"/>
    </row>
    <row r="884" spans="1:87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84">
        <v>2009</v>
      </c>
      <c r="CB884" t="s">
        <v>110</v>
      </c>
      <c r="CC884" t="s">
        <v>111</v>
      </c>
      <c r="CD884">
        <v>178000</v>
      </c>
      <c r="CE884" t="str">
        <f>IF(data[[#This Row],[YearBuilt]]&gt;=1946,"New","Old")</f>
        <v>New</v>
      </c>
      <c r="CF884" s="7" t="str">
        <f>IF(data[[#This Row],[YearRemodAdd]]=data[[#This Row],[YearBuilt]], "-","Remodeled")</f>
        <v>Remodeled</v>
      </c>
      <c r="CG884" t="str">
        <f>IF(data[[#This Row],[YrSold]]&gt;=2008,"Post 2008","Pre 2008")</f>
        <v>Post 2008</v>
      </c>
      <c r="CH884">
        <f>data[[#This Row],[YrSold]]</f>
        <v>2009</v>
      </c>
      <c r="CI884" s="1"/>
    </row>
    <row r="885" spans="1:87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85">
        <v>2006</v>
      </c>
      <c r="CB885" t="s">
        <v>110</v>
      </c>
      <c r="CC885" t="s">
        <v>111</v>
      </c>
      <c r="CD885">
        <v>118500</v>
      </c>
      <c r="CE885" t="str">
        <f>IF(data[[#This Row],[YearBuilt]]&gt;=1946,"New","Old")</f>
        <v>Old</v>
      </c>
      <c r="CF885" s="7" t="str">
        <f>IF(data[[#This Row],[YearRemodAdd]]=data[[#This Row],[YearBuilt]], "-","Remodeled")</f>
        <v>Remodeled</v>
      </c>
      <c r="CG885" t="str">
        <f>IF(data[[#This Row],[YrSold]]&gt;=2008,"Post 2008","Pre 2008")</f>
        <v>Pre 2008</v>
      </c>
      <c r="CH885">
        <f>data[[#This Row],[YrSold]]</f>
        <v>2006</v>
      </c>
      <c r="CI885" s="1"/>
    </row>
    <row r="886" spans="1:87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86">
        <v>2009</v>
      </c>
      <c r="CB886" t="s">
        <v>110</v>
      </c>
      <c r="CC886" t="s">
        <v>111</v>
      </c>
      <c r="CD886">
        <v>100000</v>
      </c>
      <c r="CE886" t="str">
        <f>IF(data[[#This Row],[YearBuilt]]&gt;=1946,"New","Old")</f>
        <v>New</v>
      </c>
      <c r="CF886" s="7" t="str">
        <f>IF(data[[#This Row],[YearRemodAdd]]=data[[#This Row],[YearBuilt]], "-","Remodeled")</f>
        <v>-</v>
      </c>
      <c r="CG886" t="str">
        <f>IF(data[[#This Row],[YrSold]]&gt;=2008,"Post 2008","Pre 2008")</f>
        <v>Post 2008</v>
      </c>
      <c r="CH886">
        <f>data[[#This Row],[YrSold]]</f>
        <v>2009</v>
      </c>
      <c r="CI886" s="1"/>
    </row>
    <row r="887" spans="1:87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87">
        <v>2008</v>
      </c>
      <c r="CB887" t="s">
        <v>230</v>
      </c>
      <c r="CC887" t="s">
        <v>128</v>
      </c>
      <c r="CD887">
        <v>328900</v>
      </c>
      <c r="CE887" t="str">
        <f>IF(data[[#This Row],[YearBuilt]]&gt;=1946,"New","Old")</f>
        <v>New</v>
      </c>
      <c r="CF887" s="7" t="str">
        <f>IF(data[[#This Row],[YearRemodAdd]]=data[[#This Row],[YearBuilt]], "-","Remodeled")</f>
        <v>Remodeled</v>
      </c>
      <c r="CG887" t="str">
        <f>IF(data[[#This Row],[YrSold]]&gt;=2008,"Post 2008","Pre 2008")</f>
        <v>Post 2008</v>
      </c>
      <c r="CH887">
        <f>data[[#This Row],[YrSold]]</f>
        <v>2008</v>
      </c>
      <c r="CI887" s="1"/>
    </row>
    <row r="888" spans="1:87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88">
        <v>2006</v>
      </c>
      <c r="CB888" t="s">
        <v>110</v>
      </c>
      <c r="CC888" t="s">
        <v>219</v>
      </c>
      <c r="CD888">
        <v>145000</v>
      </c>
      <c r="CE888" t="str">
        <f>IF(data[[#This Row],[YearBuilt]]&gt;=1946,"New","Old")</f>
        <v>New</v>
      </c>
      <c r="CF888" s="7" t="str">
        <f>IF(data[[#This Row],[YearRemodAdd]]=data[[#This Row],[YearBuilt]], "-","Remodeled")</f>
        <v>Remodeled</v>
      </c>
      <c r="CG888" t="str">
        <f>IF(data[[#This Row],[YrSold]]&gt;=2008,"Post 2008","Pre 2008")</f>
        <v>Pre 2008</v>
      </c>
      <c r="CH888">
        <f>data[[#This Row],[YrSold]]</f>
        <v>2006</v>
      </c>
      <c r="CI888" s="1"/>
    </row>
    <row r="889" spans="1:87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89">
        <v>2008</v>
      </c>
      <c r="CB889" t="s">
        <v>110</v>
      </c>
      <c r="CC889" t="s">
        <v>111</v>
      </c>
      <c r="CD889">
        <v>135500</v>
      </c>
      <c r="CE889" t="str">
        <f>IF(data[[#This Row],[YearBuilt]]&gt;=1946,"New","Old")</f>
        <v>New</v>
      </c>
      <c r="CF889" s="7" t="str">
        <f>IF(data[[#This Row],[YearRemodAdd]]=data[[#This Row],[YearBuilt]], "-","Remodeled")</f>
        <v>-</v>
      </c>
      <c r="CG889" t="str">
        <f>IF(data[[#This Row],[YrSold]]&gt;=2008,"Post 2008","Pre 2008")</f>
        <v>Post 2008</v>
      </c>
      <c r="CH889">
        <f>data[[#This Row],[YrSold]]</f>
        <v>2008</v>
      </c>
      <c r="CI889" s="1"/>
    </row>
    <row r="890" spans="1:87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90">
        <v>2007</v>
      </c>
      <c r="CB890" t="s">
        <v>110</v>
      </c>
      <c r="CC890" t="s">
        <v>111</v>
      </c>
      <c r="CD890">
        <v>268000</v>
      </c>
      <c r="CE890" t="str">
        <f>IF(data[[#This Row],[YearBuilt]]&gt;=1946,"New","Old")</f>
        <v>New</v>
      </c>
      <c r="CF890" s="7" t="str">
        <f>IF(data[[#This Row],[YearRemodAdd]]=data[[#This Row],[YearBuilt]], "-","Remodeled")</f>
        <v>-</v>
      </c>
      <c r="CG890" t="str">
        <f>IF(data[[#This Row],[YrSold]]&gt;=2008,"Post 2008","Pre 2008")</f>
        <v>Pre 2008</v>
      </c>
      <c r="CH890">
        <f>data[[#This Row],[YrSold]]</f>
        <v>2007</v>
      </c>
      <c r="CI890" s="1"/>
    </row>
    <row r="891" spans="1:87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91">
        <v>2009</v>
      </c>
      <c r="CB891" t="s">
        <v>110</v>
      </c>
      <c r="CC891" t="s">
        <v>111</v>
      </c>
      <c r="CD891">
        <v>149500</v>
      </c>
      <c r="CE891" t="str">
        <f>IF(data[[#This Row],[YearBuilt]]&gt;=1946,"New","Old")</f>
        <v>New</v>
      </c>
      <c r="CF891" s="7" t="str">
        <f>IF(data[[#This Row],[YearRemodAdd]]=data[[#This Row],[YearBuilt]], "-","Remodeled")</f>
        <v>-</v>
      </c>
      <c r="CG891" t="str">
        <f>IF(data[[#This Row],[YrSold]]&gt;=2008,"Post 2008","Pre 2008")</f>
        <v>Post 2008</v>
      </c>
      <c r="CH891">
        <f>data[[#This Row],[YrSold]]</f>
        <v>2009</v>
      </c>
      <c r="CI891" s="1"/>
    </row>
    <row r="892" spans="1:87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92">
        <v>2007</v>
      </c>
      <c r="CB892" t="s">
        <v>110</v>
      </c>
      <c r="CC892" t="s">
        <v>111</v>
      </c>
      <c r="CD892">
        <v>122900</v>
      </c>
      <c r="CE892" t="str">
        <f>IF(data[[#This Row],[YearBuilt]]&gt;=1946,"New","Old")</f>
        <v>New</v>
      </c>
      <c r="CF892" s="7" t="str">
        <f>IF(data[[#This Row],[YearRemodAdd]]=data[[#This Row],[YearBuilt]], "-","Remodeled")</f>
        <v>Remodeled</v>
      </c>
      <c r="CG892" t="str">
        <f>IF(data[[#This Row],[YrSold]]&gt;=2008,"Post 2008","Pre 2008")</f>
        <v>Pre 2008</v>
      </c>
      <c r="CH892">
        <f>data[[#This Row],[YrSold]]</f>
        <v>2007</v>
      </c>
      <c r="CI892" s="1"/>
    </row>
    <row r="893" spans="1:87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893">
        <v>2009</v>
      </c>
      <c r="CB893" t="s">
        <v>110</v>
      </c>
      <c r="CC893" t="s">
        <v>111</v>
      </c>
      <c r="CD893">
        <v>172500</v>
      </c>
      <c r="CE893" t="str">
        <f>IF(data[[#This Row],[YearBuilt]]&gt;=1946,"New","Old")</f>
        <v>New</v>
      </c>
      <c r="CF893" s="7" t="str">
        <f>IF(data[[#This Row],[YearRemodAdd]]=data[[#This Row],[YearBuilt]], "-","Remodeled")</f>
        <v>-</v>
      </c>
      <c r="CG893" t="str">
        <f>IF(data[[#This Row],[YrSold]]&gt;=2008,"Post 2008","Pre 2008")</f>
        <v>Post 2008</v>
      </c>
      <c r="CH893">
        <f>data[[#This Row],[YrSold]]</f>
        <v>2009</v>
      </c>
      <c r="CI893" s="1"/>
    </row>
    <row r="894" spans="1:87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894">
        <v>2006</v>
      </c>
      <c r="CB894" t="s">
        <v>110</v>
      </c>
      <c r="CC894" t="s">
        <v>111</v>
      </c>
      <c r="CD894">
        <v>154500</v>
      </c>
      <c r="CE894" t="str">
        <f>IF(data[[#This Row],[YearBuilt]]&gt;=1946,"New","Old")</f>
        <v>New</v>
      </c>
      <c r="CF894" s="7" t="str">
        <f>IF(data[[#This Row],[YearRemodAdd]]=data[[#This Row],[YearBuilt]], "-","Remodeled")</f>
        <v>Remodeled</v>
      </c>
      <c r="CG894" t="str">
        <f>IF(data[[#This Row],[YrSold]]&gt;=2008,"Post 2008","Pre 2008")</f>
        <v>Pre 2008</v>
      </c>
      <c r="CH894">
        <f>data[[#This Row],[YrSold]]</f>
        <v>2006</v>
      </c>
      <c r="CI894" s="1"/>
    </row>
    <row r="895" spans="1:87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95">
        <v>2008</v>
      </c>
      <c r="CB895" t="s">
        <v>110</v>
      </c>
      <c r="CC895" t="s">
        <v>111</v>
      </c>
      <c r="CD895">
        <v>165000</v>
      </c>
      <c r="CE895" t="str">
        <f>IF(data[[#This Row],[YearBuilt]]&gt;=1946,"New","Old")</f>
        <v>New</v>
      </c>
      <c r="CF895" s="7" t="str">
        <f>IF(data[[#This Row],[YearRemodAdd]]=data[[#This Row],[YearBuilt]], "-","Remodeled")</f>
        <v>-</v>
      </c>
      <c r="CG895" t="str">
        <f>IF(data[[#This Row],[YrSold]]&gt;=2008,"Post 2008","Pre 2008")</f>
        <v>Post 2008</v>
      </c>
      <c r="CH895">
        <f>data[[#This Row],[YrSold]]</f>
        <v>2008</v>
      </c>
      <c r="CI895" s="1"/>
    </row>
    <row r="896" spans="1:87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96">
        <v>2009</v>
      </c>
      <c r="CB896" t="s">
        <v>110</v>
      </c>
      <c r="CC896" t="s">
        <v>210</v>
      </c>
      <c r="CD896">
        <v>118858</v>
      </c>
      <c r="CE896" t="str">
        <f>IF(data[[#This Row],[YearBuilt]]&gt;=1946,"New","Old")</f>
        <v>New</v>
      </c>
      <c r="CF896" s="7" t="str">
        <f>IF(data[[#This Row],[YearRemodAdd]]=data[[#This Row],[YearBuilt]], "-","Remodeled")</f>
        <v>-</v>
      </c>
      <c r="CG896" t="str">
        <f>IF(data[[#This Row],[YrSold]]&gt;=2008,"Post 2008","Pre 2008")</f>
        <v>Post 2008</v>
      </c>
      <c r="CH896">
        <f>data[[#This Row],[YrSold]]</f>
        <v>2009</v>
      </c>
      <c r="CI896" s="1"/>
    </row>
    <row r="897" spans="1:87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897">
        <v>2008</v>
      </c>
      <c r="CB897" t="s">
        <v>110</v>
      </c>
      <c r="CC897" t="s">
        <v>111</v>
      </c>
      <c r="CD897">
        <v>140000</v>
      </c>
      <c r="CE897" t="str">
        <f>IF(data[[#This Row],[YearBuilt]]&gt;=1946,"New","Old")</f>
        <v>New</v>
      </c>
      <c r="CF897" s="7" t="str">
        <f>IF(data[[#This Row],[YearRemodAdd]]=data[[#This Row],[YearBuilt]], "-","Remodeled")</f>
        <v>-</v>
      </c>
      <c r="CG897" t="str">
        <f>IF(data[[#This Row],[YrSold]]&gt;=2008,"Post 2008","Pre 2008")</f>
        <v>Post 2008</v>
      </c>
      <c r="CH897">
        <f>data[[#This Row],[YrSold]]</f>
        <v>2008</v>
      </c>
      <c r="CI897" s="1"/>
    </row>
    <row r="898" spans="1:87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98">
        <v>2006</v>
      </c>
      <c r="CB898" t="s">
        <v>110</v>
      </c>
      <c r="CC898" t="s">
        <v>128</v>
      </c>
      <c r="CD898">
        <v>106500</v>
      </c>
      <c r="CE898" t="str">
        <f>IF(data[[#This Row],[YearBuilt]]&gt;=1946,"New","Old")</f>
        <v>Old</v>
      </c>
      <c r="CF898" s="7" t="str">
        <f>IF(data[[#This Row],[YearRemodAdd]]=data[[#This Row],[YearBuilt]], "-","Remodeled")</f>
        <v>Remodeled</v>
      </c>
      <c r="CG898" t="str">
        <f>IF(data[[#This Row],[YrSold]]&gt;=2008,"Post 2008","Pre 2008")</f>
        <v>Pre 2008</v>
      </c>
      <c r="CH898">
        <f>data[[#This Row],[YrSold]]</f>
        <v>2006</v>
      </c>
      <c r="CI898" s="1"/>
    </row>
    <row r="899" spans="1:87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899">
        <v>2009</v>
      </c>
      <c r="CB899" t="s">
        <v>110</v>
      </c>
      <c r="CC899" t="s">
        <v>210</v>
      </c>
      <c r="CD899">
        <v>142953</v>
      </c>
      <c r="CE899" t="str">
        <f>IF(data[[#This Row],[YearBuilt]]&gt;=1946,"New","Old")</f>
        <v>New</v>
      </c>
      <c r="CF899" s="7" t="str">
        <f>IF(data[[#This Row],[YearRemodAdd]]=data[[#This Row],[YearBuilt]], "-","Remodeled")</f>
        <v>-</v>
      </c>
      <c r="CG899" t="str">
        <f>IF(data[[#This Row],[YrSold]]&gt;=2008,"Post 2008","Pre 2008")</f>
        <v>Post 2008</v>
      </c>
      <c r="CH899">
        <f>data[[#This Row],[YrSold]]</f>
        <v>2009</v>
      </c>
      <c r="CI899" s="1"/>
    </row>
    <row r="900" spans="1:87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00">
        <v>2010</v>
      </c>
      <c r="CB900" t="s">
        <v>158</v>
      </c>
      <c r="CC900" t="s">
        <v>159</v>
      </c>
      <c r="CD900">
        <v>611657</v>
      </c>
      <c r="CE900" t="str">
        <f>IF(data[[#This Row],[YearBuilt]]&gt;=1946,"New","Old")</f>
        <v>New</v>
      </c>
      <c r="CF900" s="7" t="str">
        <f>IF(data[[#This Row],[YearRemodAdd]]=data[[#This Row],[YearBuilt]], "-","Remodeled")</f>
        <v>Remodeled</v>
      </c>
      <c r="CG900" t="str">
        <f>IF(data[[#This Row],[YrSold]]&gt;=2008,"Post 2008","Pre 2008")</f>
        <v>Post 2008</v>
      </c>
      <c r="CH900">
        <f>data[[#This Row],[YrSold]]</f>
        <v>2010</v>
      </c>
      <c r="CI900" s="1"/>
    </row>
    <row r="901" spans="1:87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01">
        <v>2006</v>
      </c>
      <c r="CB901" t="s">
        <v>110</v>
      </c>
      <c r="CC901" t="s">
        <v>111</v>
      </c>
      <c r="CD901">
        <v>135000</v>
      </c>
      <c r="CE901" t="str">
        <f>IF(data[[#This Row],[YearBuilt]]&gt;=1946,"New","Old")</f>
        <v>New</v>
      </c>
      <c r="CF901" s="7" t="str">
        <f>IF(data[[#This Row],[YearRemodAdd]]=data[[#This Row],[YearBuilt]], "-","Remodeled")</f>
        <v>Remodeled</v>
      </c>
      <c r="CG901" t="str">
        <f>IF(data[[#This Row],[YrSold]]&gt;=2008,"Post 2008","Pre 2008")</f>
        <v>Pre 2008</v>
      </c>
      <c r="CH901">
        <f>data[[#This Row],[YrSold]]</f>
        <v>2006</v>
      </c>
      <c r="CI901" s="1"/>
    </row>
    <row r="902" spans="1:87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02">
        <v>2007</v>
      </c>
      <c r="CB902" t="s">
        <v>110</v>
      </c>
      <c r="CC902" t="s">
        <v>111</v>
      </c>
      <c r="CD902">
        <v>110000</v>
      </c>
      <c r="CE902" t="str">
        <f>IF(data[[#This Row],[YearBuilt]]&gt;=1946,"New","Old")</f>
        <v>New</v>
      </c>
      <c r="CF902" s="7" t="str">
        <f>IF(data[[#This Row],[YearRemodAdd]]=data[[#This Row],[YearBuilt]], "-","Remodeled")</f>
        <v>-</v>
      </c>
      <c r="CG902" t="str">
        <f>IF(data[[#This Row],[YrSold]]&gt;=2008,"Post 2008","Pre 2008")</f>
        <v>Pre 2008</v>
      </c>
      <c r="CH902">
        <f>data[[#This Row],[YrSold]]</f>
        <v>2007</v>
      </c>
      <c r="CI902" s="1"/>
    </row>
    <row r="903" spans="1:87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03">
        <v>2009</v>
      </c>
      <c r="CB903" t="s">
        <v>110</v>
      </c>
      <c r="CC903" t="s">
        <v>111</v>
      </c>
      <c r="CD903">
        <v>153000</v>
      </c>
      <c r="CE903" t="str">
        <f>IF(data[[#This Row],[YearBuilt]]&gt;=1946,"New","Old")</f>
        <v>New</v>
      </c>
      <c r="CF903" s="7" t="str">
        <f>IF(data[[#This Row],[YearRemodAdd]]=data[[#This Row],[YearBuilt]], "-","Remodeled")</f>
        <v>Remodeled</v>
      </c>
      <c r="CG903" t="str">
        <f>IF(data[[#This Row],[YrSold]]&gt;=2008,"Post 2008","Pre 2008")</f>
        <v>Post 2008</v>
      </c>
      <c r="CH903">
        <f>data[[#This Row],[YrSold]]</f>
        <v>2009</v>
      </c>
      <c r="CI903" s="1"/>
    </row>
    <row r="904" spans="1:87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04">
        <v>2006</v>
      </c>
      <c r="CB904" t="s">
        <v>110</v>
      </c>
      <c r="CC904" t="s">
        <v>111</v>
      </c>
      <c r="CD904">
        <v>180000</v>
      </c>
      <c r="CE904" t="str">
        <f>IF(data[[#This Row],[YearBuilt]]&gt;=1946,"New","Old")</f>
        <v>New</v>
      </c>
      <c r="CF904" s="7" t="str">
        <f>IF(data[[#This Row],[YearRemodAdd]]=data[[#This Row],[YearBuilt]], "-","Remodeled")</f>
        <v>-</v>
      </c>
      <c r="CG904" t="str">
        <f>IF(data[[#This Row],[YrSold]]&gt;=2008,"Post 2008","Pre 2008")</f>
        <v>Pre 2008</v>
      </c>
      <c r="CH904">
        <f>data[[#This Row],[YrSold]]</f>
        <v>2006</v>
      </c>
      <c r="CI904" s="1"/>
    </row>
    <row r="905" spans="1:87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05">
        <v>2006</v>
      </c>
      <c r="CB905" t="s">
        <v>158</v>
      </c>
      <c r="CC905" t="s">
        <v>159</v>
      </c>
      <c r="CD905">
        <v>240000</v>
      </c>
      <c r="CE905" t="str">
        <f>IF(data[[#This Row],[YearBuilt]]&gt;=1946,"New","Old")</f>
        <v>New</v>
      </c>
      <c r="CF905" s="7" t="str">
        <f>IF(data[[#This Row],[YearRemodAdd]]=data[[#This Row],[YearBuilt]], "-","Remodeled")</f>
        <v>-</v>
      </c>
      <c r="CG905" t="str">
        <f>IF(data[[#This Row],[YrSold]]&gt;=2008,"Post 2008","Pre 2008")</f>
        <v>Pre 2008</v>
      </c>
      <c r="CH905">
        <f>data[[#This Row],[YrSold]]</f>
        <v>2006</v>
      </c>
      <c r="CI905" s="1"/>
    </row>
    <row r="906" spans="1:87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06">
        <v>2007</v>
      </c>
      <c r="CB906" t="s">
        <v>110</v>
      </c>
      <c r="CC906" t="s">
        <v>111</v>
      </c>
      <c r="CD906">
        <v>125500</v>
      </c>
      <c r="CE906" t="str">
        <f>IF(data[[#This Row],[YearBuilt]]&gt;=1946,"New","Old")</f>
        <v>New</v>
      </c>
      <c r="CF906" s="7" t="str">
        <f>IF(data[[#This Row],[YearRemodAdd]]=data[[#This Row],[YearBuilt]], "-","Remodeled")</f>
        <v>-</v>
      </c>
      <c r="CG906" t="str">
        <f>IF(data[[#This Row],[YrSold]]&gt;=2008,"Post 2008","Pre 2008")</f>
        <v>Pre 2008</v>
      </c>
      <c r="CH906">
        <f>data[[#This Row],[YrSold]]</f>
        <v>2007</v>
      </c>
      <c r="CI906" s="1"/>
    </row>
    <row r="907" spans="1:87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07">
        <v>2010</v>
      </c>
      <c r="CB907" t="s">
        <v>110</v>
      </c>
      <c r="CC907" t="s">
        <v>111</v>
      </c>
      <c r="CD907">
        <v>128000</v>
      </c>
      <c r="CE907" t="str">
        <f>IF(data[[#This Row],[YearBuilt]]&gt;=1946,"New","Old")</f>
        <v>New</v>
      </c>
      <c r="CF907" s="7" t="str">
        <f>IF(data[[#This Row],[YearRemodAdd]]=data[[#This Row],[YearBuilt]], "-","Remodeled")</f>
        <v>-</v>
      </c>
      <c r="CG907" t="str">
        <f>IF(data[[#This Row],[YrSold]]&gt;=2008,"Post 2008","Pre 2008")</f>
        <v>Post 2008</v>
      </c>
      <c r="CH907">
        <f>data[[#This Row],[YrSold]]</f>
        <v>2010</v>
      </c>
      <c r="CI907" s="1"/>
    </row>
    <row r="908" spans="1:87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08">
        <v>2007</v>
      </c>
      <c r="CB908" t="s">
        <v>110</v>
      </c>
      <c r="CC908" t="s">
        <v>111</v>
      </c>
      <c r="CD908">
        <v>255000</v>
      </c>
      <c r="CE908" t="str">
        <f>IF(data[[#This Row],[YearBuilt]]&gt;=1946,"New","Old")</f>
        <v>New</v>
      </c>
      <c r="CF908" s="7" t="str">
        <f>IF(data[[#This Row],[YearRemodAdd]]=data[[#This Row],[YearBuilt]], "-","Remodeled")</f>
        <v>-</v>
      </c>
      <c r="CG908" t="str">
        <f>IF(data[[#This Row],[YrSold]]&gt;=2008,"Post 2008","Pre 2008")</f>
        <v>Pre 2008</v>
      </c>
      <c r="CH908">
        <f>data[[#This Row],[YrSold]]</f>
        <v>2007</v>
      </c>
      <c r="CI908" s="1"/>
    </row>
    <row r="909" spans="1:87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09">
        <v>2006</v>
      </c>
      <c r="CB909" t="s">
        <v>110</v>
      </c>
      <c r="CC909" t="s">
        <v>111</v>
      </c>
      <c r="CD909">
        <v>250000</v>
      </c>
      <c r="CE909" t="str">
        <f>IF(data[[#This Row],[YearBuilt]]&gt;=1946,"New","Old")</f>
        <v>Old</v>
      </c>
      <c r="CF909" s="7" t="str">
        <f>IF(data[[#This Row],[YearRemodAdd]]=data[[#This Row],[YearBuilt]], "-","Remodeled")</f>
        <v>Remodeled</v>
      </c>
      <c r="CG909" t="str">
        <f>IF(data[[#This Row],[YrSold]]&gt;=2008,"Post 2008","Pre 2008")</f>
        <v>Pre 2008</v>
      </c>
      <c r="CH909">
        <f>data[[#This Row],[YrSold]]</f>
        <v>2006</v>
      </c>
      <c r="CI909" s="1"/>
    </row>
    <row r="910" spans="1:87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10">
        <v>2006</v>
      </c>
      <c r="CB910" t="s">
        <v>110</v>
      </c>
      <c r="CC910" t="s">
        <v>111</v>
      </c>
      <c r="CD910">
        <v>131000</v>
      </c>
      <c r="CE910" t="str">
        <f>IF(data[[#This Row],[YearBuilt]]&gt;=1946,"New","Old")</f>
        <v>New</v>
      </c>
      <c r="CF910" s="7" t="str">
        <f>IF(data[[#This Row],[YearRemodAdd]]=data[[#This Row],[YearBuilt]], "-","Remodeled")</f>
        <v>-</v>
      </c>
      <c r="CG910" t="str">
        <f>IF(data[[#This Row],[YrSold]]&gt;=2008,"Post 2008","Pre 2008")</f>
        <v>Pre 2008</v>
      </c>
      <c r="CH910">
        <f>data[[#This Row],[YrSold]]</f>
        <v>2006</v>
      </c>
      <c r="CI910" s="1"/>
    </row>
    <row r="911" spans="1:87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11">
        <v>2009</v>
      </c>
      <c r="CB911" t="s">
        <v>110</v>
      </c>
      <c r="CC911" t="s">
        <v>111</v>
      </c>
      <c r="CD911">
        <v>174000</v>
      </c>
      <c r="CE911" t="str">
        <f>IF(data[[#This Row],[YearBuilt]]&gt;=1946,"New","Old")</f>
        <v>New</v>
      </c>
      <c r="CF911" s="7" t="str">
        <f>IF(data[[#This Row],[YearRemodAdd]]=data[[#This Row],[YearBuilt]], "-","Remodeled")</f>
        <v>-</v>
      </c>
      <c r="CG911" t="str">
        <f>IF(data[[#This Row],[YrSold]]&gt;=2008,"Post 2008","Pre 2008")</f>
        <v>Post 2008</v>
      </c>
      <c r="CH911">
        <f>data[[#This Row],[YrSold]]</f>
        <v>2009</v>
      </c>
      <c r="CI911" s="1"/>
    </row>
    <row r="912" spans="1:87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12">
        <v>2010</v>
      </c>
      <c r="CB912" t="s">
        <v>110</v>
      </c>
      <c r="CC912" t="s">
        <v>111</v>
      </c>
      <c r="CD912">
        <v>154300</v>
      </c>
      <c r="CE912" t="str">
        <f>IF(data[[#This Row],[YearBuilt]]&gt;=1946,"New","Old")</f>
        <v>New</v>
      </c>
      <c r="CF912" s="7" t="str">
        <f>IF(data[[#This Row],[YearRemodAdd]]=data[[#This Row],[YearBuilt]], "-","Remodeled")</f>
        <v>-</v>
      </c>
      <c r="CG912" t="str">
        <f>IF(data[[#This Row],[YrSold]]&gt;=2008,"Post 2008","Pre 2008")</f>
        <v>Post 2008</v>
      </c>
      <c r="CH912">
        <f>data[[#This Row],[YrSold]]</f>
        <v>2010</v>
      </c>
      <c r="CI912" s="1"/>
    </row>
    <row r="913" spans="1:87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13">
        <v>2009</v>
      </c>
      <c r="CB913" t="s">
        <v>110</v>
      </c>
      <c r="CC913" t="s">
        <v>111</v>
      </c>
      <c r="CD913">
        <v>143500</v>
      </c>
      <c r="CE913" t="str">
        <f>IF(data[[#This Row],[YearBuilt]]&gt;=1946,"New","Old")</f>
        <v>New</v>
      </c>
      <c r="CF913" s="7" t="str">
        <f>IF(data[[#This Row],[YearRemodAdd]]=data[[#This Row],[YearBuilt]], "-","Remodeled")</f>
        <v>Remodeled</v>
      </c>
      <c r="CG913" t="str">
        <f>IF(data[[#This Row],[YrSold]]&gt;=2008,"Post 2008","Pre 2008")</f>
        <v>Post 2008</v>
      </c>
      <c r="CH913">
        <f>data[[#This Row],[YrSold]]</f>
        <v>2009</v>
      </c>
      <c r="CI913" s="1"/>
    </row>
    <row r="914" spans="1:87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14">
        <v>2006</v>
      </c>
      <c r="CB914" t="s">
        <v>110</v>
      </c>
      <c r="CC914" t="s">
        <v>128</v>
      </c>
      <c r="CD914">
        <v>88000</v>
      </c>
      <c r="CE914" t="str">
        <f>IF(data[[#This Row],[YearBuilt]]&gt;=1946,"New","Old")</f>
        <v>Old</v>
      </c>
      <c r="CF914" s="7" t="str">
        <f>IF(data[[#This Row],[YearRemodAdd]]=data[[#This Row],[YearBuilt]], "-","Remodeled")</f>
        <v>Remodeled</v>
      </c>
      <c r="CG914" t="str">
        <f>IF(data[[#This Row],[YrSold]]&gt;=2008,"Post 2008","Pre 2008")</f>
        <v>Pre 2008</v>
      </c>
      <c r="CH914">
        <f>data[[#This Row],[YrSold]]</f>
        <v>2006</v>
      </c>
      <c r="CI914" s="1"/>
    </row>
    <row r="915" spans="1:87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15">
        <v>2007</v>
      </c>
      <c r="CB915" t="s">
        <v>110</v>
      </c>
      <c r="CC915" t="s">
        <v>111</v>
      </c>
      <c r="CD915">
        <v>145000</v>
      </c>
      <c r="CE915" t="str">
        <f>IF(data[[#This Row],[YearBuilt]]&gt;=1946,"New","Old")</f>
        <v>New</v>
      </c>
      <c r="CF915" s="7" t="str">
        <f>IF(data[[#This Row],[YearRemodAdd]]=data[[#This Row],[YearBuilt]], "-","Remodeled")</f>
        <v>Remodeled</v>
      </c>
      <c r="CG915" t="str">
        <f>IF(data[[#This Row],[YrSold]]&gt;=2008,"Post 2008","Pre 2008")</f>
        <v>Pre 2008</v>
      </c>
      <c r="CH915">
        <f>data[[#This Row],[YrSold]]</f>
        <v>2007</v>
      </c>
      <c r="CI915" s="1"/>
    </row>
    <row r="916" spans="1:87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16">
        <v>2009</v>
      </c>
      <c r="CB916" t="s">
        <v>158</v>
      </c>
      <c r="CC916" t="s">
        <v>159</v>
      </c>
      <c r="CD916">
        <v>173733</v>
      </c>
      <c r="CE916" t="str">
        <f>IF(data[[#This Row],[YearBuilt]]&gt;=1946,"New","Old")</f>
        <v>New</v>
      </c>
      <c r="CF916" s="7" t="str">
        <f>IF(data[[#This Row],[YearRemodAdd]]=data[[#This Row],[YearBuilt]], "-","Remodeled")</f>
        <v>-</v>
      </c>
      <c r="CG916" t="str">
        <f>IF(data[[#This Row],[YrSold]]&gt;=2008,"Post 2008","Pre 2008")</f>
        <v>Post 2008</v>
      </c>
      <c r="CH916">
        <f>data[[#This Row],[YrSold]]</f>
        <v>2009</v>
      </c>
      <c r="CI916" s="1"/>
    </row>
    <row r="917" spans="1:87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17">
        <v>2007</v>
      </c>
      <c r="CB917" t="s">
        <v>110</v>
      </c>
      <c r="CC917" t="s">
        <v>111</v>
      </c>
      <c r="CD917">
        <v>75000</v>
      </c>
      <c r="CE917" t="str">
        <f>IF(data[[#This Row],[YearBuilt]]&gt;=1946,"New","Old")</f>
        <v>New</v>
      </c>
      <c r="CF917" s="7" t="str">
        <f>IF(data[[#This Row],[YearRemodAdd]]=data[[#This Row],[YearBuilt]], "-","Remodeled")</f>
        <v>-</v>
      </c>
      <c r="CG917" t="str">
        <f>IF(data[[#This Row],[YrSold]]&gt;=2008,"Post 2008","Pre 2008")</f>
        <v>Pre 2008</v>
      </c>
      <c r="CH917">
        <f>data[[#This Row],[YrSold]]</f>
        <v>2007</v>
      </c>
      <c r="CI917" s="1"/>
    </row>
    <row r="918" spans="1:87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18">
        <v>2006</v>
      </c>
      <c r="CB918" t="s">
        <v>110</v>
      </c>
      <c r="CC918" t="s">
        <v>128</v>
      </c>
      <c r="CD918">
        <v>35311</v>
      </c>
      <c r="CE918" t="str">
        <f>IF(data[[#This Row],[YearBuilt]]&gt;=1946,"New","Old")</f>
        <v>New</v>
      </c>
      <c r="CF918" s="7" t="str">
        <f>IF(data[[#This Row],[YearRemodAdd]]=data[[#This Row],[YearBuilt]], "-","Remodeled")</f>
        <v>Remodeled</v>
      </c>
      <c r="CG918" t="str">
        <f>IF(data[[#This Row],[YrSold]]&gt;=2008,"Post 2008","Pre 2008")</f>
        <v>Pre 2008</v>
      </c>
      <c r="CH918">
        <f>data[[#This Row],[YrSold]]</f>
        <v>2006</v>
      </c>
      <c r="CI918" s="1"/>
    </row>
    <row r="919" spans="1:87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19">
        <v>2009</v>
      </c>
      <c r="CB919" t="s">
        <v>110</v>
      </c>
      <c r="CC919" t="s">
        <v>111</v>
      </c>
      <c r="CD919">
        <v>135000</v>
      </c>
      <c r="CE919" t="str">
        <f>IF(data[[#This Row],[YearBuilt]]&gt;=1946,"New","Old")</f>
        <v>New</v>
      </c>
      <c r="CF919" s="7" t="str">
        <f>IF(data[[#This Row],[YearRemodAdd]]=data[[#This Row],[YearBuilt]], "-","Remodeled")</f>
        <v>-</v>
      </c>
      <c r="CG919" t="str">
        <f>IF(data[[#This Row],[YrSold]]&gt;=2008,"Post 2008","Pre 2008")</f>
        <v>Post 2008</v>
      </c>
      <c r="CH919">
        <f>data[[#This Row],[YrSold]]</f>
        <v>2009</v>
      </c>
      <c r="CI919" s="1"/>
    </row>
    <row r="920" spans="1:87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20">
        <v>2007</v>
      </c>
      <c r="CB920" t="s">
        <v>110</v>
      </c>
      <c r="CC920" t="s">
        <v>111</v>
      </c>
      <c r="CD920">
        <v>238000</v>
      </c>
      <c r="CE920" t="str">
        <f>IF(data[[#This Row],[YearBuilt]]&gt;=1946,"New","Old")</f>
        <v>New</v>
      </c>
      <c r="CF920" s="7" t="str">
        <f>IF(data[[#This Row],[YearRemodAdd]]=data[[#This Row],[YearBuilt]], "-","Remodeled")</f>
        <v>-</v>
      </c>
      <c r="CG920" t="str">
        <f>IF(data[[#This Row],[YrSold]]&gt;=2008,"Post 2008","Pre 2008")</f>
        <v>Pre 2008</v>
      </c>
      <c r="CH920">
        <f>data[[#This Row],[YrSold]]</f>
        <v>2007</v>
      </c>
      <c r="CI920" s="1"/>
    </row>
    <row r="921" spans="1:87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21">
        <v>2008</v>
      </c>
      <c r="CB921" t="s">
        <v>110</v>
      </c>
      <c r="CC921" t="s">
        <v>111</v>
      </c>
      <c r="CD921">
        <v>176500</v>
      </c>
      <c r="CE921" t="str">
        <f>IF(data[[#This Row],[YearBuilt]]&gt;=1946,"New","Old")</f>
        <v>New</v>
      </c>
      <c r="CF921" s="7" t="str">
        <f>IF(data[[#This Row],[YearRemodAdd]]=data[[#This Row],[YearBuilt]], "-","Remodeled")</f>
        <v>Remodeled</v>
      </c>
      <c r="CG921" t="str">
        <f>IF(data[[#This Row],[YrSold]]&gt;=2008,"Post 2008","Pre 2008")</f>
        <v>Post 2008</v>
      </c>
      <c r="CH921">
        <f>data[[#This Row],[YrSold]]</f>
        <v>2008</v>
      </c>
      <c r="CI921" s="1"/>
    </row>
    <row r="922" spans="1:87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22">
        <v>2007</v>
      </c>
      <c r="CB922" t="s">
        <v>110</v>
      </c>
      <c r="CC922" t="s">
        <v>111</v>
      </c>
      <c r="CD922">
        <v>201000</v>
      </c>
      <c r="CE922" t="str">
        <f>IF(data[[#This Row],[YearBuilt]]&gt;=1946,"New","Old")</f>
        <v>New</v>
      </c>
      <c r="CF922" s="7" t="str">
        <f>IF(data[[#This Row],[YearRemodAdd]]=data[[#This Row],[YearBuilt]], "-","Remodeled")</f>
        <v>-</v>
      </c>
      <c r="CG922" t="str">
        <f>IF(data[[#This Row],[YrSold]]&gt;=2008,"Post 2008","Pre 2008")</f>
        <v>Pre 2008</v>
      </c>
      <c r="CH922">
        <f>data[[#This Row],[YrSold]]</f>
        <v>2007</v>
      </c>
      <c r="CI922" s="1"/>
    </row>
    <row r="923" spans="1:87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23">
        <v>2008</v>
      </c>
      <c r="CB923" t="s">
        <v>110</v>
      </c>
      <c r="CC923" t="s">
        <v>111</v>
      </c>
      <c r="CD923">
        <v>145900</v>
      </c>
      <c r="CE923" t="str">
        <f>IF(data[[#This Row],[YearBuilt]]&gt;=1946,"New","Old")</f>
        <v>Old</v>
      </c>
      <c r="CF923" s="7" t="str">
        <f>IF(data[[#This Row],[YearRemodAdd]]=data[[#This Row],[YearBuilt]], "-","Remodeled")</f>
        <v>Remodeled</v>
      </c>
      <c r="CG923" t="str">
        <f>IF(data[[#This Row],[YrSold]]&gt;=2008,"Post 2008","Pre 2008")</f>
        <v>Post 2008</v>
      </c>
      <c r="CH923">
        <f>data[[#This Row],[YrSold]]</f>
        <v>2008</v>
      </c>
      <c r="CI923" s="1"/>
    </row>
    <row r="924" spans="1:87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24">
        <v>2006</v>
      </c>
      <c r="CB924" t="s">
        <v>158</v>
      </c>
      <c r="CC924" t="s">
        <v>159</v>
      </c>
      <c r="CD924">
        <v>169990</v>
      </c>
      <c r="CE924" t="str">
        <f>IF(data[[#This Row],[YearBuilt]]&gt;=1946,"New","Old")</f>
        <v>New</v>
      </c>
      <c r="CF924" s="7" t="str">
        <f>IF(data[[#This Row],[YearRemodAdd]]=data[[#This Row],[YearBuilt]], "-","Remodeled")</f>
        <v>Remodeled</v>
      </c>
      <c r="CG924" t="str">
        <f>IF(data[[#This Row],[YrSold]]&gt;=2008,"Post 2008","Pre 2008")</f>
        <v>Pre 2008</v>
      </c>
      <c r="CH924">
        <f>data[[#This Row],[YrSold]]</f>
        <v>2006</v>
      </c>
      <c r="CI924" s="1"/>
    </row>
    <row r="925" spans="1:87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25">
        <v>2008</v>
      </c>
      <c r="CB925" t="s">
        <v>110</v>
      </c>
      <c r="CC925" t="s">
        <v>111</v>
      </c>
      <c r="CD925">
        <v>193000</v>
      </c>
      <c r="CE925" t="str">
        <f>IF(data[[#This Row],[YearBuilt]]&gt;=1946,"New","Old")</f>
        <v>New</v>
      </c>
      <c r="CF925" s="7" t="str">
        <f>IF(data[[#This Row],[YearRemodAdd]]=data[[#This Row],[YearBuilt]], "-","Remodeled")</f>
        <v>Remodeled</v>
      </c>
      <c r="CG925" t="str">
        <f>IF(data[[#This Row],[YrSold]]&gt;=2008,"Post 2008","Pre 2008")</f>
        <v>Post 2008</v>
      </c>
      <c r="CH925">
        <f>data[[#This Row],[YrSold]]</f>
        <v>2008</v>
      </c>
      <c r="CI925" s="1"/>
    </row>
    <row r="926" spans="1:87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26">
        <v>2006</v>
      </c>
      <c r="CB926" t="s">
        <v>110</v>
      </c>
      <c r="CC926" t="s">
        <v>111</v>
      </c>
      <c r="CD926">
        <v>207500</v>
      </c>
      <c r="CE926" t="str">
        <f>IF(data[[#This Row],[YearBuilt]]&gt;=1946,"New","Old")</f>
        <v>New</v>
      </c>
      <c r="CF926" s="7" t="str">
        <f>IF(data[[#This Row],[YearRemodAdd]]=data[[#This Row],[YearBuilt]], "-","Remodeled")</f>
        <v>-</v>
      </c>
      <c r="CG926" t="str">
        <f>IF(data[[#This Row],[YrSold]]&gt;=2008,"Post 2008","Pre 2008")</f>
        <v>Pre 2008</v>
      </c>
      <c r="CH926">
        <f>data[[#This Row],[YrSold]]</f>
        <v>2006</v>
      </c>
      <c r="CI926" s="1"/>
    </row>
    <row r="927" spans="1:87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27">
        <v>2008</v>
      </c>
      <c r="CB927" t="s">
        <v>110</v>
      </c>
      <c r="CC927" t="s">
        <v>128</v>
      </c>
      <c r="CD927">
        <v>175000</v>
      </c>
      <c r="CE927" t="str">
        <f>IF(data[[#This Row],[YearBuilt]]&gt;=1946,"New","Old")</f>
        <v>New</v>
      </c>
      <c r="CF927" s="7" t="str">
        <f>IF(data[[#This Row],[YearRemodAdd]]=data[[#This Row],[YearBuilt]], "-","Remodeled")</f>
        <v>-</v>
      </c>
      <c r="CG927" t="str">
        <f>IF(data[[#This Row],[YrSold]]&gt;=2008,"Post 2008","Pre 2008")</f>
        <v>Post 2008</v>
      </c>
      <c r="CH927">
        <f>data[[#This Row],[YrSold]]</f>
        <v>2008</v>
      </c>
      <c r="CI927" s="1"/>
    </row>
    <row r="928" spans="1:87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28">
        <v>2007</v>
      </c>
      <c r="CB928" t="s">
        <v>110</v>
      </c>
      <c r="CC928" t="s">
        <v>111</v>
      </c>
      <c r="CD928">
        <v>285000</v>
      </c>
      <c r="CE928" t="str">
        <f>IF(data[[#This Row],[YearBuilt]]&gt;=1946,"New","Old")</f>
        <v>New</v>
      </c>
      <c r="CF928" s="7" t="str">
        <f>IF(data[[#This Row],[YearRemodAdd]]=data[[#This Row],[YearBuilt]], "-","Remodeled")</f>
        <v>Remodeled</v>
      </c>
      <c r="CG928" t="str">
        <f>IF(data[[#This Row],[YrSold]]&gt;=2008,"Post 2008","Pre 2008")</f>
        <v>Pre 2008</v>
      </c>
      <c r="CH928">
        <f>data[[#This Row],[YrSold]]</f>
        <v>2007</v>
      </c>
      <c r="CI928" s="1"/>
    </row>
    <row r="929" spans="1:87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29">
        <v>2008</v>
      </c>
      <c r="CB929" t="s">
        <v>110</v>
      </c>
      <c r="CC929" t="s">
        <v>111</v>
      </c>
      <c r="CD929">
        <v>176000</v>
      </c>
      <c r="CE929" t="str">
        <f>IF(data[[#This Row],[YearBuilt]]&gt;=1946,"New","Old")</f>
        <v>New</v>
      </c>
      <c r="CF929" s="7" t="str">
        <f>IF(data[[#This Row],[YearRemodAdd]]=data[[#This Row],[YearBuilt]], "-","Remodeled")</f>
        <v>-</v>
      </c>
      <c r="CG929" t="str">
        <f>IF(data[[#This Row],[YrSold]]&gt;=2008,"Post 2008","Pre 2008")</f>
        <v>Post 2008</v>
      </c>
      <c r="CH929">
        <f>data[[#This Row],[YrSold]]</f>
        <v>2008</v>
      </c>
      <c r="CI929" s="1"/>
    </row>
    <row r="930" spans="1:87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30">
        <v>2009</v>
      </c>
      <c r="CB930" t="s">
        <v>110</v>
      </c>
      <c r="CC930" t="s">
        <v>111</v>
      </c>
      <c r="CD930">
        <v>236500</v>
      </c>
      <c r="CE930" t="str">
        <f>IF(data[[#This Row],[YearBuilt]]&gt;=1946,"New","Old")</f>
        <v>New</v>
      </c>
      <c r="CF930" s="7" t="str">
        <f>IF(data[[#This Row],[YearRemodAdd]]=data[[#This Row],[YearBuilt]], "-","Remodeled")</f>
        <v>-</v>
      </c>
      <c r="CG930" t="str">
        <f>IF(data[[#This Row],[YrSold]]&gt;=2008,"Post 2008","Pre 2008")</f>
        <v>Post 2008</v>
      </c>
      <c r="CH930">
        <f>data[[#This Row],[YrSold]]</f>
        <v>2009</v>
      </c>
      <c r="CI930" s="1"/>
    </row>
    <row r="931" spans="1:87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31">
        <v>2006</v>
      </c>
      <c r="CB931" t="s">
        <v>110</v>
      </c>
      <c r="CC931" t="s">
        <v>111</v>
      </c>
      <c r="CD931">
        <v>222000</v>
      </c>
      <c r="CE931" t="str">
        <f>IF(data[[#This Row],[YearBuilt]]&gt;=1946,"New","Old")</f>
        <v>New</v>
      </c>
      <c r="CF931" s="7" t="str">
        <f>IF(data[[#This Row],[YearRemodAdd]]=data[[#This Row],[YearBuilt]], "-","Remodeled")</f>
        <v>-</v>
      </c>
      <c r="CG931" t="str">
        <f>IF(data[[#This Row],[YrSold]]&gt;=2008,"Post 2008","Pre 2008")</f>
        <v>Pre 2008</v>
      </c>
      <c r="CH931">
        <f>data[[#This Row],[YrSold]]</f>
        <v>2006</v>
      </c>
      <c r="CI931" s="1"/>
    </row>
    <row r="932" spans="1:87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32">
        <v>2009</v>
      </c>
      <c r="CB932" t="s">
        <v>110</v>
      </c>
      <c r="CC932" t="s">
        <v>111</v>
      </c>
      <c r="CD932">
        <v>201000</v>
      </c>
      <c r="CE932" t="str">
        <f>IF(data[[#This Row],[YearBuilt]]&gt;=1946,"New","Old")</f>
        <v>New</v>
      </c>
      <c r="CF932" s="7" t="str">
        <f>IF(data[[#This Row],[YearRemodAdd]]=data[[#This Row],[YearBuilt]], "-","Remodeled")</f>
        <v>-</v>
      </c>
      <c r="CG932" t="str">
        <f>IF(data[[#This Row],[YrSold]]&gt;=2008,"Post 2008","Pre 2008")</f>
        <v>Post 2008</v>
      </c>
      <c r="CH932">
        <f>data[[#This Row],[YrSold]]</f>
        <v>2009</v>
      </c>
      <c r="CI932" s="1"/>
    </row>
    <row r="933" spans="1:87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33">
        <v>2009</v>
      </c>
      <c r="CB933" t="s">
        <v>110</v>
      </c>
      <c r="CC933" t="s">
        <v>111</v>
      </c>
      <c r="CD933">
        <v>117500</v>
      </c>
      <c r="CE933" t="str">
        <f>IF(data[[#This Row],[YearBuilt]]&gt;=1946,"New","Old")</f>
        <v>New</v>
      </c>
      <c r="CF933" s="7" t="str">
        <f>IF(data[[#This Row],[YearRemodAdd]]=data[[#This Row],[YearBuilt]], "-","Remodeled")</f>
        <v>-</v>
      </c>
      <c r="CG933" t="str">
        <f>IF(data[[#This Row],[YrSold]]&gt;=2008,"Post 2008","Pre 2008")</f>
        <v>Post 2008</v>
      </c>
      <c r="CH933">
        <f>data[[#This Row],[YrSold]]</f>
        <v>2009</v>
      </c>
      <c r="CI933" s="1"/>
    </row>
    <row r="934" spans="1:87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34">
        <v>2007</v>
      </c>
      <c r="CB934" t="s">
        <v>110</v>
      </c>
      <c r="CC934" t="s">
        <v>111</v>
      </c>
      <c r="CD934">
        <v>320000</v>
      </c>
      <c r="CE934" t="str">
        <f>IF(data[[#This Row],[YearBuilt]]&gt;=1946,"New","Old")</f>
        <v>New</v>
      </c>
      <c r="CF934" s="7" t="str">
        <f>IF(data[[#This Row],[YearRemodAdd]]=data[[#This Row],[YearBuilt]], "-","Remodeled")</f>
        <v>-</v>
      </c>
      <c r="CG934" t="str">
        <f>IF(data[[#This Row],[YrSold]]&gt;=2008,"Post 2008","Pre 2008")</f>
        <v>Pre 2008</v>
      </c>
      <c r="CH934">
        <f>data[[#This Row],[YrSold]]</f>
        <v>2007</v>
      </c>
      <c r="CI934" s="1"/>
    </row>
    <row r="935" spans="1:87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35">
        <v>2009</v>
      </c>
      <c r="CB935" t="s">
        <v>110</v>
      </c>
      <c r="CC935" t="s">
        <v>111</v>
      </c>
      <c r="CD935">
        <v>190000</v>
      </c>
      <c r="CE935" t="str">
        <f>IF(data[[#This Row],[YearBuilt]]&gt;=1946,"New","Old")</f>
        <v>New</v>
      </c>
      <c r="CF935" s="7" t="str">
        <f>IF(data[[#This Row],[YearRemodAdd]]=data[[#This Row],[YearBuilt]], "-","Remodeled")</f>
        <v>-</v>
      </c>
      <c r="CG935" t="str">
        <f>IF(data[[#This Row],[YrSold]]&gt;=2008,"Post 2008","Pre 2008")</f>
        <v>Post 2008</v>
      </c>
      <c r="CH935">
        <f>data[[#This Row],[YrSold]]</f>
        <v>2009</v>
      </c>
      <c r="CI935" s="1"/>
    </row>
    <row r="936" spans="1:87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36">
        <v>2008</v>
      </c>
      <c r="CB936" t="s">
        <v>110</v>
      </c>
      <c r="CC936" t="s">
        <v>111</v>
      </c>
      <c r="CD936">
        <v>242000</v>
      </c>
      <c r="CE936" t="str">
        <f>IF(data[[#This Row],[YearBuilt]]&gt;=1946,"New","Old")</f>
        <v>New</v>
      </c>
      <c r="CF936" s="7" t="str">
        <f>IF(data[[#This Row],[YearRemodAdd]]=data[[#This Row],[YearBuilt]], "-","Remodeled")</f>
        <v>Remodeled</v>
      </c>
      <c r="CG936" t="str">
        <f>IF(data[[#This Row],[YrSold]]&gt;=2008,"Post 2008","Pre 2008")</f>
        <v>Post 2008</v>
      </c>
      <c r="CH936">
        <f>data[[#This Row],[YrSold]]</f>
        <v>2008</v>
      </c>
      <c r="CI936" s="1"/>
    </row>
    <row r="937" spans="1:87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37">
        <v>2006</v>
      </c>
      <c r="CB937" t="s">
        <v>110</v>
      </c>
      <c r="CC937" t="s">
        <v>111</v>
      </c>
      <c r="CD937">
        <v>79900</v>
      </c>
      <c r="CE937" t="str">
        <f>IF(data[[#This Row],[YearBuilt]]&gt;=1946,"New","Old")</f>
        <v>Old</v>
      </c>
      <c r="CF937" s="7" t="str">
        <f>IF(data[[#This Row],[YearRemodAdd]]=data[[#This Row],[YearBuilt]], "-","Remodeled")</f>
        <v>Remodeled</v>
      </c>
      <c r="CG937" t="str">
        <f>IF(data[[#This Row],[YrSold]]&gt;=2008,"Post 2008","Pre 2008")</f>
        <v>Pre 2008</v>
      </c>
      <c r="CH937">
        <f>data[[#This Row],[YrSold]]</f>
        <v>2006</v>
      </c>
      <c r="CI937" s="1"/>
    </row>
    <row r="938" spans="1:87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38">
        <v>2009</v>
      </c>
      <c r="CB938" t="s">
        <v>110</v>
      </c>
      <c r="CC938" t="s">
        <v>111</v>
      </c>
      <c r="CD938">
        <v>184900</v>
      </c>
      <c r="CE938" t="str">
        <f>IF(data[[#This Row],[YearBuilt]]&gt;=1946,"New","Old")</f>
        <v>New</v>
      </c>
      <c r="CF938" s="7" t="str">
        <f>IF(data[[#This Row],[YearRemodAdd]]=data[[#This Row],[YearBuilt]], "-","Remodeled")</f>
        <v>-</v>
      </c>
      <c r="CG938" t="str">
        <f>IF(data[[#This Row],[YrSold]]&gt;=2008,"Post 2008","Pre 2008")</f>
        <v>Post 2008</v>
      </c>
      <c r="CH938">
        <f>data[[#This Row],[YrSold]]</f>
        <v>2009</v>
      </c>
      <c r="CI938" s="1"/>
    </row>
    <row r="939" spans="1:87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39">
        <v>2009</v>
      </c>
      <c r="CB939" t="s">
        <v>110</v>
      </c>
      <c r="CC939" t="s">
        <v>111</v>
      </c>
      <c r="CD939">
        <v>253000</v>
      </c>
      <c r="CE939" t="str">
        <f>IF(data[[#This Row],[YearBuilt]]&gt;=1946,"New","Old")</f>
        <v>New</v>
      </c>
      <c r="CF939" s="7" t="str">
        <f>IF(data[[#This Row],[YearRemodAdd]]=data[[#This Row],[YearBuilt]], "-","Remodeled")</f>
        <v>-</v>
      </c>
      <c r="CG939" t="str">
        <f>IF(data[[#This Row],[YrSold]]&gt;=2008,"Post 2008","Pre 2008")</f>
        <v>Post 2008</v>
      </c>
      <c r="CH939">
        <f>data[[#This Row],[YrSold]]</f>
        <v>2009</v>
      </c>
      <c r="CI939" s="1"/>
    </row>
    <row r="940" spans="1:87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40">
        <v>2006</v>
      </c>
      <c r="CB940" t="s">
        <v>158</v>
      </c>
      <c r="CC940" t="s">
        <v>159</v>
      </c>
      <c r="CD940">
        <v>239799</v>
      </c>
      <c r="CE940" t="str">
        <f>IF(data[[#This Row],[YearBuilt]]&gt;=1946,"New","Old")</f>
        <v>New</v>
      </c>
      <c r="CF940" s="7" t="str">
        <f>IF(data[[#This Row],[YearRemodAdd]]=data[[#This Row],[YearBuilt]], "-","Remodeled")</f>
        <v>-</v>
      </c>
      <c r="CG940" t="str">
        <f>IF(data[[#This Row],[YrSold]]&gt;=2008,"Post 2008","Pre 2008")</f>
        <v>Pre 2008</v>
      </c>
      <c r="CH940">
        <f>data[[#This Row],[YrSold]]</f>
        <v>2006</v>
      </c>
      <c r="CI940" s="1"/>
    </row>
    <row r="941" spans="1:87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41">
        <v>2010</v>
      </c>
      <c r="CB941" t="s">
        <v>173</v>
      </c>
      <c r="CC941" t="s">
        <v>111</v>
      </c>
      <c r="CD941">
        <v>244400</v>
      </c>
      <c r="CE941" t="str">
        <f>IF(data[[#This Row],[YearBuilt]]&gt;=1946,"New","Old")</f>
        <v>Old</v>
      </c>
      <c r="CF941" s="7" t="str">
        <f>IF(data[[#This Row],[YearRemodAdd]]=data[[#This Row],[YearBuilt]], "-","Remodeled")</f>
        <v>Remodeled</v>
      </c>
      <c r="CG941" t="str">
        <f>IF(data[[#This Row],[YrSold]]&gt;=2008,"Post 2008","Pre 2008")</f>
        <v>Post 2008</v>
      </c>
      <c r="CH941">
        <f>data[[#This Row],[YrSold]]</f>
        <v>2010</v>
      </c>
      <c r="CI941" s="1"/>
    </row>
    <row r="942" spans="1:87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42">
        <v>2006</v>
      </c>
      <c r="CB942" t="s">
        <v>110</v>
      </c>
      <c r="CC942" t="s">
        <v>111</v>
      </c>
      <c r="CD942">
        <v>150900</v>
      </c>
      <c r="CE942" t="str">
        <f>IF(data[[#This Row],[YearBuilt]]&gt;=1946,"New","Old")</f>
        <v>New</v>
      </c>
      <c r="CF942" s="7" t="str">
        <f>IF(data[[#This Row],[YearRemodAdd]]=data[[#This Row],[YearBuilt]], "-","Remodeled")</f>
        <v>-</v>
      </c>
      <c r="CG942" t="str">
        <f>IF(data[[#This Row],[YrSold]]&gt;=2008,"Post 2008","Pre 2008")</f>
        <v>Pre 2008</v>
      </c>
      <c r="CH942">
        <f>data[[#This Row],[YrSold]]</f>
        <v>2006</v>
      </c>
      <c r="CI942" s="1"/>
    </row>
    <row r="943" spans="1:87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43">
        <v>2009</v>
      </c>
      <c r="CB943" t="s">
        <v>110</v>
      </c>
      <c r="CC943" t="s">
        <v>111</v>
      </c>
      <c r="CD943">
        <v>214000</v>
      </c>
      <c r="CE943" t="str">
        <f>IF(data[[#This Row],[YearBuilt]]&gt;=1946,"New","Old")</f>
        <v>New</v>
      </c>
      <c r="CF943" s="7" t="str">
        <f>IF(data[[#This Row],[YearRemodAdd]]=data[[#This Row],[YearBuilt]], "-","Remodeled")</f>
        <v>-</v>
      </c>
      <c r="CG943" t="str">
        <f>IF(data[[#This Row],[YrSold]]&gt;=2008,"Post 2008","Pre 2008")</f>
        <v>Post 2008</v>
      </c>
      <c r="CH943">
        <f>data[[#This Row],[YrSold]]</f>
        <v>2009</v>
      </c>
      <c r="CI943" s="1"/>
    </row>
    <row r="944" spans="1:87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44">
        <v>2007</v>
      </c>
      <c r="CB944" t="s">
        <v>249</v>
      </c>
      <c r="CC944" t="s">
        <v>128</v>
      </c>
      <c r="CD944">
        <v>150000</v>
      </c>
      <c r="CE944" t="str">
        <f>IF(data[[#This Row],[YearBuilt]]&gt;=1946,"New","Old")</f>
        <v>New</v>
      </c>
      <c r="CF944" s="7" t="str">
        <f>IF(data[[#This Row],[YearRemodAdd]]=data[[#This Row],[YearBuilt]], "-","Remodeled")</f>
        <v>-</v>
      </c>
      <c r="CG944" t="str">
        <f>IF(data[[#This Row],[YrSold]]&gt;=2008,"Post 2008","Pre 2008")</f>
        <v>Pre 2008</v>
      </c>
      <c r="CH944">
        <f>data[[#This Row],[YrSold]]</f>
        <v>2007</v>
      </c>
      <c r="CI944" s="1"/>
    </row>
    <row r="945" spans="1:87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45">
        <v>2007</v>
      </c>
      <c r="CB945" t="s">
        <v>110</v>
      </c>
      <c r="CC945" t="s">
        <v>111</v>
      </c>
      <c r="CD945">
        <v>143000</v>
      </c>
      <c r="CE945" t="str">
        <f>IF(data[[#This Row],[YearBuilt]]&gt;=1946,"New","Old")</f>
        <v>New</v>
      </c>
      <c r="CF945" s="7" t="str">
        <f>IF(data[[#This Row],[YearRemodAdd]]=data[[#This Row],[YearBuilt]], "-","Remodeled")</f>
        <v>-</v>
      </c>
      <c r="CG945" t="str">
        <f>IF(data[[#This Row],[YrSold]]&gt;=2008,"Post 2008","Pre 2008")</f>
        <v>Pre 2008</v>
      </c>
      <c r="CH945">
        <f>data[[#This Row],[YrSold]]</f>
        <v>2007</v>
      </c>
      <c r="CI945" s="1"/>
    </row>
    <row r="946" spans="1:87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46">
        <v>2009</v>
      </c>
      <c r="CB946" t="s">
        <v>173</v>
      </c>
      <c r="CC946" t="s">
        <v>128</v>
      </c>
      <c r="CD946">
        <v>137500</v>
      </c>
      <c r="CE946" t="str">
        <f>IF(data[[#This Row],[YearBuilt]]&gt;=1946,"New","Old")</f>
        <v>New</v>
      </c>
      <c r="CF946" s="7" t="str">
        <f>IF(data[[#This Row],[YearRemodAdd]]=data[[#This Row],[YearBuilt]], "-","Remodeled")</f>
        <v>-</v>
      </c>
      <c r="CG946" t="str">
        <f>IF(data[[#This Row],[YrSold]]&gt;=2008,"Post 2008","Pre 2008")</f>
        <v>Post 2008</v>
      </c>
      <c r="CH946">
        <f>data[[#This Row],[YrSold]]</f>
        <v>2009</v>
      </c>
      <c r="CI946" s="1"/>
    </row>
    <row r="947" spans="1:87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47">
        <v>2009</v>
      </c>
      <c r="CB947" t="s">
        <v>110</v>
      </c>
      <c r="CC947" t="s">
        <v>111</v>
      </c>
      <c r="CD947">
        <v>124900</v>
      </c>
      <c r="CE947" t="str">
        <f>IF(data[[#This Row],[YearBuilt]]&gt;=1946,"New","Old")</f>
        <v>Old</v>
      </c>
      <c r="CF947" s="7" t="str">
        <f>IF(data[[#This Row],[YearRemodAdd]]=data[[#This Row],[YearBuilt]], "-","Remodeled")</f>
        <v>Remodeled</v>
      </c>
      <c r="CG947" t="str">
        <f>IF(data[[#This Row],[YrSold]]&gt;=2008,"Post 2008","Pre 2008")</f>
        <v>Post 2008</v>
      </c>
      <c r="CH947">
        <f>data[[#This Row],[YrSold]]</f>
        <v>2009</v>
      </c>
      <c r="CI947" s="1"/>
    </row>
    <row r="948" spans="1:87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48">
        <v>2006</v>
      </c>
      <c r="CB948" t="s">
        <v>110</v>
      </c>
      <c r="CC948" t="s">
        <v>111</v>
      </c>
      <c r="CD948">
        <v>143000</v>
      </c>
      <c r="CE948" t="str">
        <f>IF(data[[#This Row],[YearBuilt]]&gt;=1946,"New","Old")</f>
        <v>New</v>
      </c>
      <c r="CF948" s="7" t="str">
        <f>IF(data[[#This Row],[YearRemodAdd]]=data[[#This Row],[YearBuilt]], "-","Remodeled")</f>
        <v>-</v>
      </c>
      <c r="CG948" t="str">
        <f>IF(data[[#This Row],[YrSold]]&gt;=2008,"Post 2008","Pre 2008")</f>
        <v>Pre 2008</v>
      </c>
      <c r="CH948">
        <f>data[[#This Row],[YrSold]]</f>
        <v>2006</v>
      </c>
      <c r="CI948" s="1"/>
    </row>
    <row r="949" spans="1:87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49">
        <v>2007</v>
      </c>
      <c r="CB949" t="s">
        <v>110</v>
      </c>
      <c r="CC949" t="s">
        <v>111</v>
      </c>
      <c r="CD949">
        <v>270000</v>
      </c>
      <c r="CE949" t="str">
        <f>IF(data[[#This Row],[YearBuilt]]&gt;=1946,"New","Old")</f>
        <v>New</v>
      </c>
      <c r="CF949" s="7" t="str">
        <f>IF(data[[#This Row],[YearRemodAdd]]=data[[#This Row],[YearBuilt]], "-","Remodeled")</f>
        <v>Remodeled</v>
      </c>
      <c r="CG949" t="str">
        <f>IF(data[[#This Row],[YrSold]]&gt;=2008,"Post 2008","Pre 2008")</f>
        <v>Pre 2008</v>
      </c>
      <c r="CH949">
        <f>data[[#This Row],[YrSold]]</f>
        <v>2007</v>
      </c>
      <c r="CI949" s="1"/>
    </row>
    <row r="950" spans="1:87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50">
        <v>2006</v>
      </c>
      <c r="CB950" t="s">
        <v>110</v>
      </c>
      <c r="CC950" t="s">
        <v>111</v>
      </c>
      <c r="CD950">
        <v>192500</v>
      </c>
      <c r="CE950" t="str">
        <f>IF(data[[#This Row],[YearBuilt]]&gt;=1946,"New","Old")</f>
        <v>New</v>
      </c>
      <c r="CF950" s="7" t="str">
        <f>IF(data[[#This Row],[YearRemodAdd]]=data[[#This Row],[YearBuilt]], "-","Remodeled")</f>
        <v>-</v>
      </c>
      <c r="CG950" t="str">
        <f>IF(data[[#This Row],[YrSold]]&gt;=2008,"Post 2008","Pre 2008")</f>
        <v>Pre 2008</v>
      </c>
      <c r="CH950">
        <f>data[[#This Row],[YrSold]]</f>
        <v>2006</v>
      </c>
      <c r="CI950" s="1"/>
    </row>
    <row r="951" spans="1:87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51">
        <v>2010</v>
      </c>
      <c r="CB951" t="s">
        <v>110</v>
      </c>
      <c r="CC951" t="s">
        <v>111</v>
      </c>
      <c r="CD951">
        <v>197500</v>
      </c>
      <c r="CE951" t="str">
        <f>IF(data[[#This Row],[YearBuilt]]&gt;=1946,"New","Old")</f>
        <v>New</v>
      </c>
      <c r="CF951" s="7" t="str">
        <f>IF(data[[#This Row],[YearRemodAdd]]=data[[#This Row],[YearBuilt]], "-","Remodeled")</f>
        <v>Remodeled</v>
      </c>
      <c r="CG951" t="str">
        <f>IF(data[[#This Row],[YrSold]]&gt;=2008,"Post 2008","Pre 2008")</f>
        <v>Post 2008</v>
      </c>
      <c r="CH951">
        <f>data[[#This Row],[YrSold]]</f>
        <v>2010</v>
      </c>
      <c r="CI951" s="1"/>
    </row>
    <row r="952" spans="1:87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52">
        <v>2007</v>
      </c>
      <c r="CB952" t="s">
        <v>110</v>
      </c>
      <c r="CC952" t="s">
        <v>111</v>
      </c>
      <c r="CD952">
        <v>129000</v>
      </c>
      <c r="CE952" t="str">
        <f>IF(data[[#This Row],[YearBuilt]]&gt;=1946,"New","Old")</f>
        <v>New</v>
      </c>
      <c r="CF952" s="7" t="str">
        <f>IF(data[[#This Row],[YearRemodAdd]]=data[[#This Row],[YearBuilt]], "-","Remodeled")</f>
        <v>Remodeled</v>
      </c>
      <c r="CG952" t="str">
        <f>IF(data[[#This Row],[YrSold]]&gt;=2008,"Post 2008","Pre 2008")</f>
        <v>Pre 2008</v>
      </c>
      <c r="CH952">
        <f>data[[#This Row],[YrSold]]</f>
        <v>2007</v>
      </c>
      <c r="CI952" s="1"/>
    </row>
    <row r="953" spans="1:87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53">
        <v>2006</v>
      </c>
      <c r="CB953" t="s">
        <v>110</v>
      </c>
      <c r="CC953" t="s">
        <v>128</v>
      </c>
      <c r="CD953">
        <v>119900</v>
      </c>
      <c r="CE953" t="str">
        <f>IF(data[[#This Row],[YearBuilt]]&gt;=1946,"New","Old")</f>
        <v>New</v>
      </c>
      <c r="CF953" s="7" t="str">
        <f>IF(data[[#This Row],[YearRemodAdd]]=data[[#This Row],[YearBuilt]], "-","Remodeled")</f>
        <v>-</v>
      </c>
      <c r="CG953" t="str">
        <f>IF(data[[#This Row],[YrSold]]&gt;=2008,"Post 2008","Pre 2008")</f>
        <v>Pre 2008</v>
      </c>
      <c r="CH953">
        <f>data[[#This Row],[YrSold]]</f>
        <v>2006</v>
      </c>
      <c r="CI953" s="1"/>
    </row>
    <row r="954" spans="1:87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54">
        <v>2009</v>
      </c>
      <c r="CB954" t="s">
        <v>110</v>
      </c>
      <c r="CC954" t="s">
        <v>111</v>
      </c>
      <c r="CD954">
        <v>133900</v>
      </c>
      <c r="CE954" t="str">
        <f>IF(data[[#This Row],[YearBuilt]]&gt;=1946,"New","Old")</f>
        <v>New</v>
      </c>
      <c r="CF954" s="7" t="str">
        <f>IF(data[[#This Row],[YearRemodAdd]]=data[[#This Row],[YearBuilt]], "-","Remodeled")</f>
        <v>Remodeled</v>
      </c>
      <c r="CG954" t="str">
        <f>IF(data[[#This Row],[YrSold]]&gt;=2008,"Post 2008","Pre 2008")</f>
        <v>Post 2008</v>
      </c>
      <c r="CH954">
        <f>data[[#This Row],[YrSold]]</f>
        <v>2009</v>
      </c>
      <c r="CI954" s="1"/>
    </row>
    <row r="955" spans="1:87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55">
        <v>2008</v>
      </c>
      <c r="CB955" t="s">
        <v>110</v>
      </c>
      <c r="CC955" t="s">
        <v>111</v>
      </c>
      <c r="CD955">
        <v>172000</v>
      </c>
      <c r="CE955" t="str">
        <f>IF(data[[#This Row],[YearBuilt]]&gt;=1946,"New","Old")</f>
        <v>New</v>
      </c>
      <c r="CF955" s="7" t="str">
        <f>IF(data[[#This Row],[YearRemodAdd]]=data[[#This Row],[YearBuilt]], "-","Remodeled")</f>
        <v>-</v>
      </c>
      <c r="CG955" t="str">
        <f>IF(data[[#This Row],[YrSold]]&gt;=2008,"Post 2008","Pre 2008")</f>
        <v>Post 2008</v>
      </c>
      <c r="CH955">
        <f>data[[#This Row],[YrSold]]</f>
        <v>2008</v>
      </c>
      <c r="CI955" s="1"/>
    </row>
    <row r="956" spans="1:87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56">
        <v>2006</v>
      </c>
      <c r="CB956" t="s">
        <v>110</v>
      </c>
      <c r="CC956" t="s">
        <v>188</v>
      </c>
      <c r="CD956">
        <v>127500</v>
      </c>
      <c r="CE956" t="str">
        <f>IF(data[[#This Row],[YearBuilt]]&gt;=1946,"New","Old")</f>
        <v>New</v>
      </c>
      <c r="CF956" s="7" t="str">
        <f>IF(data[[#This Row],[YearRemodAdd]]=data[[#This Row],[YearBuilt]], "-","Remodeled")</f>
        <v>-</v>
      </c>
      <c r="CG956" t="str">
        <f>IF(data[[#This Row],[YrSold]]&gt;=2008,"Post 2008","Pre 2008")</f>
        <v>Pre 2008</v>
      </c>
      <c r="CH956">
        <f>data[[#This Row],[YrSold]]</f>
        <v>2006</v>
      </c>
      <c r="CI956" s="1"/>
    </row>
    <row r="957" spans="1:87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57">
        <v>2007</v>
      </c>
      <c r="CB957" t="s">
        <v>110</v>
      </c>
      <c r="CC957" t="s">
        <v>111</v>
      </c>
      <c r="CD957">
        <v>145000</v>
      </c>
      <c r="CE957" t="str">
        <f>IF(data[[#This Row],[YearBuilt]]&gt;=1946,"New","Old")</f>
        <v>New</v>
      </c>
      <c r="CF957" s="7" t="str">
        <f>IF(data[[#This Row],[YearRemodAdd]]=data[[#This Row],[YearBuilt]], "-","Remodeled")</f>
        <v>Remodeled</v>
      </c>
      <c r="CG957" t="str">
        <f>IF(data[[#This Row],[YrSold]]&gt;=2008,"Post 2008","Pre 2008")</f>
        <v>Pre 2008</v>
      </c>
      <c r="CH957">
        <f>data[[#This Row],[YrSold]]</f>
        <v>2007</v>
      </c>
      <c r="CI957" s="1"/>
    </row>
    <row r="958" spans="1:87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58">
        <v>2009</v>
      </c>
      <c r="CB958" t="s">
        <v>110</v>
      </c>
      <c r="CC958" t="s">
        <v>111</v>
      </c>
      <c r="CD958">
        <v>124000</v>
      </c>
      <c r="CE958" t="str">
        <f>IF(data[[#This Row],[YearBuilt]]&gt;=1946,"New","Old")</f>
        <v>New</v>
      </c>
      <c r="CF958" s="7" t="str">
        <f>IF(data[[#This Row],[YearRemodAdd]]=data[[#This Row],[YearBuilt]], "-","Remodeled")</f>
        <v>-</v>
      </c>
      <c r="CG958" t="str">
        <f>IF(data[[#This Row],[YrSold]]&gt;=2008,"Post 2008","Pre 2008")</f>
        <v>Post 2008</v>
      </c>
      <c r="CH958">
        <f>data[[#This Row],[YrSold]]</f>
        <v>2009</v>
      </c>
      <c r="CI958" s="1"/>
    </row>
    <row r="959" spans="1:87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59">
        <v>2007</v>
      </c>
      <c r="CB959" t="s">
        <v>110</v>
      </c>
      <c r="CC959" t="s">
        <v>111</v>
      </c>
      <c r="CD959">
        <v>132000</v>
      </c>
      <c r="CE959" t="str">
        <f>IF(data[[#This Row],[YearBuilt]]&gt;=1946,"New","Old")</f>
        <v>New</v>
      </c>
      <c r="CF959" s="7" t="str">
        <f>IF(data[[#This Row],[YearRemodAdd]]=data[[#This Row],[YearBuilt]], "-","Remodeled")</f>
        <v>-</v>
      </c>
      <c r="CG959" t="str">
        <f>IF(data[[#This Row],[YrSold]]&gt;=2008,"Post 2008","Pre 2008")</f>
        <v>Pre 2008</v>
      </c>
      <c r="CH959">
        <f>data[[#This Row],[YrSold]]</f>
        <v>2007</v>
      </c>
      <c r="CI959" s="1"/>
    </row>
    <row r="960" spans="1:87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60">
        <v>2007</v>
      </c>
      <c r="CB960" t="s">
        <v>110</v>
      </c>
      <c r="CC960" t="s">
        <v>111</v>
      </c>
      <c r="CD960">
        <v>185000</v>
      </c>
      <c r="CE960" t="str">
        <f>IF(data[[#This Row],[YearBuilt]]&gt;=1946,"New","Old")</f>
        <v>New</v>
      </c>
      <c r="CF960" s="7" t="str">
        <f>IF(data[[#This Row],[YearRemodAdd]]=data[[#This Row],[YearBuilt]], "-","Remodeled")</f>
        <v>-</v>
      </c>
      <c r="CG960" t="str">
        <f>IF(data[[#This Row],[YrSold]]&gt;=2008,"Post 2008","Pre 2008")</f>
        <v>Pre 2008</v>
      </c>
      <c r="CH960">
        <f>data[[#This Row],[YrSold]]</f>
        <v>2007</v>
      </c>
      <c r="CI960" s="1"/>
    </row>
    <row r="961" spans="1:87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61">
        <v>2010</v>
      </c>
      <c r="CB961" t="s">
        <v>110</v>
      </c>
      <c r="CC961" t="s">
        <v>111</v>
      </c>
      <c r="CD961">
        <v>155000</v>
      </c>
      <c r="CE961" t="str">
        <f>IF(data[[#This Row],[YearBuilt]]&gt;=1946,"New","Old")</f>
        <v>New</v>
      </c>
      <c r="CF961" s="7" t="str">
        <f>IF(data[[#This Row],[YearRemodAdd]]=data[[#This Row],[YearBuilt]], "-","Remodeled")</f>
        <v>-</v>
      </c>
      <c r="CG961" t="str">
        <f>IF(data[[#This Row],[YrSold]]&gt;=2008,"Post 2008","Pre 2008")</f>
        <v>Post 2008</v>
      </c>
      <c r="CH961">
        <f>data[[#This Row],[YrSold]]</f>
        <v>2010</v>
      </c>
      <c r="CI961" s="1"/>
    </row>
    <row r="962" spans="1:87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62">
        <v>2010</v>
      </c>
      <c r="CB962" t="s">
        <v>110</v>
      </c>
      <c r="CC962" t="s">
        <v>111</v>
      </c>
      <c r="CD962">
        <v>116500</v>
      </c>
      <c r="CE962" t="str">
        <f>IF(data[[#This Row],[YearBuilt]]&gt;=1946,"New","Old")</f>
        <v>New</v>
      </c>
      <c r="CF962" s="7" t="str">
        <f>IF(data[[#This Row],[YearRemodAdd]]=data[[#This Row],[YearBuilt]], "-","Remodeled")</f>
        <v>Remodeled</v>
      </c>
      <c r="CG962" t="str">
        <f>IF(data[[#This Row],[YrSold]]&gt;=2008,"Post 2008","Pre 2008")</f>
        <v>Post 2008</v>
      </c>
      <c r="CH962">
        <f>data[[#This Row],[YrSold]]</f>
        <v>2010</v>
      </c>
      <c r="CI962" s="1"/>
    </row>
    <row r="963" spans="1:87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63">
        <v>2008</v>
      </c>
      <c r="CB963" t="s">
        <v>110</v>
      </c>
      <c r="CC963" t="s">
        <v>111</v>
      </c>
      <c r="CD963">
        <v>272000</v>
      </c>
      <c r="CE963" t="str">
        <f>IF(data[[#This Row],[YearBuilt]]&gt;=1946,"New","Old")</f>
        <v>New</v>
      </c>
      <c r="CF963" s="7" t="str">
        <f>IF(data[[#This Row],[YearRemodAdd]]=data[[#This Row],[YearBuilt]], "-","Remodeled")</f>
        <v>Remodeled</v>
      </c>
      <c r="CG963" t="str">
        <f>IF(data[[#This Row],[YrSold]]&gt;=2008,"Post 2008","Pre 2008")</f>
        <v>Post 2008</v>
      </c>
      <c r="CH963">
        <f>data[[#This Row],[YrSold]]</f>
        <v>2008</v>
      </c>
      <c r="CI963" s="1"/>
    </row>
    <row r="964" spans="1:87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64">
        <v>2007</v>
      </c>
      <c r="CB964" t="s">
        <v>110</v>
      </c>
      <c r="CC964" t="s">
        <v>111</v>
      </c>
      <c r="CD964">
        <v>155000</v>
      </c>
      <c r="CE964" t="str">
        <f>IF(data[[#This Row],[YearBuilt]]&gt;=1946,"New","Old")</f>
        <v>New</v>
      </c>
      <c r="CF964" s="7" t="str">
        <f>IF(data[[#This Row],[YearRemodAdd]]=data[[#This Row],[YearBuilt]], "-","Remodeled")</f>
        <v>-</v>
      </c>
      <c r="CG964" t="str">
        <f>IF(data[[#This Row],[YrSold]]&gt;=2008,"Post 2008","Pre 2008")</f>
        <v>Pre 2008</v>
      </c>
      <c r="CH964">
        <f>data[[#This Row],[YrSold]]</f>
        <v>2007</v>
      </c>
      <c r="CI964" s="1"/>
    </row>
    <row r="965" spans="1:87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65">
        <v>2009</v>
      </c>
      <c r="CB965" t="s">
        <v>110</v>
      </c>
      <c r="CC965" t="s">
        <v>111</v>
      </c>
      <c r="CD965">
        <v>239000</v>
      </c>
      <c r="CE965" t="str">
        <f>IF(data[[#This Row],[YearBuilt]]&gt;=1946,"New","Old")</f>
        <v>New</v>
      </c>
      <c r="CF965" s="7" t="str">
        <f>IF(data[[#This Row],[YearRemodAdd]]=data[[#This Row],[YearBuilt]], "-","Remodeled")</f>
        <v>-</v>
      </c>
      <c r="CG965" t="str">
        <f>IF(data[[#This Row],[YrSold]]&gt;=2008,"Post 2008","Pre 2008")</f>
        <v>Post 2008</v>
      </c>
      <c r="CH965">
        <f>data[[#This Row],[YrSold]]</f>
        <v>2009</v>
      </c>
      <c r="CI965" s="1"/>
    </row>
    <row r="966" spans="1:87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66">
        <v>2010</v>
      </c>
      <c r="CB966" t="s">
        <v>110</v>
      </c>
      <c r="CC966" t="s">
        <v>111</v>
      </c>
      <c r="CD966">
        <v>214900</v>
      </c>
      <c r="CE966" t="str">
        <f>IF(data[[#This Row],[YearBuilt]]&gt;=1946,"New","Old")</f>
        <v>New</v>
      </c>
      <c r="CF966" s="7" t="str">
        <f>IF(data[[#This Row],[YearRemodAdd]]=data[[#This Row],[YearBuilt]], "-","Remodeled")</f>
        <v>Remodeled</v>
      </c>
      <c r="CG966" t="str">
        <f>IF(data[[#This Row],[YrSold]]&gt;=2008,"Post 2008","Pre 2008")</f>
        <v>Post 2008</v>
      </c>
      <c r="CH966">
        <f>data[[#This Row],[YrSold]]</f>
        <v>2010</v>
      </c>
      <c r="CI966" s="1"/>
    </row>
    <row r="967" spans="1:87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67">
        <v>2007</v>
      </c>
      <c r="CB967" t="s">
        <v>158</v>
      </c>
      <c r="CC967" t="s">
        <v>159</v>
      </c>
      <c r="CD967">
        <v>178900</v>
      </c>
      <c r="CE967" t="str">
        <f>IF(data[[#This Row],[YearBuilt]]&gt;=1946,"New","Old")</f>
        <v>New</v>
      </c>
      <c r="CF967" s="7" t="str">
        <f>IF(data[[#This Row],[YearRemodAdd]]=data[[#This Row],[YearBuilt]], "-","Remodeled")</f>
        <v>Remodeled</v>
      </c>
      <c r="CG967" t="str">
        <f>IF(data[[#This Row],[YrSold]]&gt;=2008,"Post 2008","Pre 2008")</f>
        <v>Pre 2008</v>
      </c>
      <c r="CH967">
        <f>data[[#This Row],[YrSold]]</f>
        <v>2007</v>
      </c>
      <c r="CI967" s="1"/>
    </row>
    <row r="968" spans="1:87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68">
        <v>2009</v>
      </c>
      <c r="CB968" t="s">
        <v>110</v>
      </c>
      <c r="CC968" t="s">
        <v>111</v>
      </c>
      <c r="CD968">
        <v>160000</v>
      </c>
      <c r="CE968" t="str">
        <f>IF(data[[#This Row],[YearBuilt]]&gt;=1946,"New","Old")</f>
        <v>Old</v>
      </c>
      <c r="CF968" s="7" t="str">
        <f>IF(data[[#This Row],[YearRemodAdd]]=data[[#This Row],[YearBuilt]], "-","Remodeled")</f>
        <v>Remodeled</v>
      </c>
      <c r="CG968" t="str">
        <f>IF(data[[#This Row],[YrSold]]&gt;=2008,"Post 2008","Pre 2008")</f>
        <v>Post 2008</v>
      </c>
      <c r="CH968">
        <f>data[[#This Row],[YrSold]]</f>
        <v>2009</v>
      </c>
      <c r="CI968" s="1"/>
    </row>
    <row r="969" spans="1:87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69">
        <v>2008</v>
      </c>
      <c r="CB969" t="s">
        <v>110</v>
      </c>
      <c r="CC969" t="s">
        <v>111</v>
      </c>
      <c r="CD969">
        <v>135000</v>
      </c>
      <c r="CE969" t="str">
        <f>IF(data[[#This Row],[YearBuilt]]&gt;=1946,"New","Old")</f>
        <v>New</v>
      </c>
      <c r="CF969" s="7" t="str">
        <f>IF(data[[#This Row],[YearRemodAdd]]=data[[#This Row],[YearBuilt]], "-","Remodeled")</f>
        <v>-</v>
      </c>
      <c r="CG969" t="str">
        <f>IF(data[[#This Row],[YrSold]]&gt;=2008,"Post 2008","Pre 2008")</f>
        <v>Post 2008</v>
      </c>
      <c r="CH969">
        <f>data[[#This Row],[YrSold]]</f>
        <v>2008</v>
      </c>
      <c r="CI969" s="1"/>
    </row>
    <row r="970" spans="1:87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70">
        <v>2009</v>
      </c>
      <c r="CB970" t="s">
        <v>110</v>
      </c>
      <c r="CC970" t="s">
        <v>128</v>
      </c>
      <c r="CD970">
        <v>37900</v>
      </c>
      <c r="CE970" t="str">
        <f>IF(data[[#This Row],[YearBuilt]]&gt;=1946,"New","Old")</f>
        <v>Old</v>
      </c>
      <c r="CF970" s="7" t="str">
        <f>IF(data[[#This Row],[YearRemodAdd]]=data[[#This Row],[YearBuilt]], "-","Remodeled")</f>
        <v>Remodeled</v>
      </c>
      <c r="CG970" t="str">
        <f>IF(data[[#This Row],[YrSold]]&gt;=2008,"Post 2008","Pre 2008")</f>
        <v>Post 2008</v>
      </c>
      <c r="CH970">
        <f>data[[#This Row],[YrSold]]</f>
        <v>2009</v>
      </c>
      <c r="CI970" s="1"/>
    </row>
    <row r="971" spans="1:87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71">
        <v>2006</v>
      </c>
      <c r="CB971" t="s">
        <v>208</v>
      </c>
      <c r="CC971" t="s">
        <v>111</v>
      </c>
      <c r="CD971">
        <v>140000</v>
      </c>
      <c r="CE971" t="str">
        <f>IF(data[[#This Row],[YearBuilt]]&gt;=1946,"New","Old")</f>
        <v>New</v>
      </c>
      <c r="CF971" s="7" t="str">
        <f>IF(data[[#This Row],[YearRemodAdd]]=data[[#This Row],[YearBuilt]], "-","Remodeled")</f>
        <v>-</v>
      </c>
      <c r="CG971" t="str">
        <f>IF(data[[#This Row],[YrSold]]&gt;=2008,"Post 2008","Pre 2008")</f>
        <v>Pre 2008</v>
      </c>
      <c r="CH971">
        <f>data[[#This Row],[YrSold]]</f>
        <v>2006</v>
      </c>
      <c r="CI971" s="1"/>
    </row>
    <row r="972" spans="1:87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72">
        <v>2006</v>
      </c>
      <c r="CB972" t="s">
        <v>110</v>
      </c>
      <c r="CC972" t="s">
        <v>128</v>
      </c>
      <c r="CD972">
        <v>135000</v>
      </c>
      <c r="CE972" t="str">
        <f>IF(data[[#This Row],[YearBuilt]]&gt;=1946,"New","Old")</f>
        <v>New</v>
      </c>
      <c r="CF972" s="7" t="str">
        <f>IF(data[[#This Row],[YearRemodAdd]]=data[[#This Row],[YearBuilt]], "-","Remodeled")</f>
        <v>Remodeled</v>
      </c>
      <c r="CG972" t="str">
        <f>IF(data[[#This Row],[YrSold]]&gt;=2008,"Post 2008","Pre 2008")</f>
        <v>Pre 2008</v>
      </c>
      <c r="CH972">
        <f>data[[#This Row],[YrSold]]</f>
        <v>2006</v>
      </c>
      <c r="CI972" s="1"/>
    </row>
    <row r="973" spans="1:87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73">
        <v>2009</v>
      </c>
      <c r="CB973" t="s">
        <v>110</v>
      </c>
      <c r="CC973" t="s">
        <v>111</v>
      </c>
      <c r="CD973">
        <v>173000</v>
      </c>
      <c r="CE973" t="str">
        <f>IF(data[[#This Row],[YearBuilt]]&gt;=1946,"New","Old")</f>
        <v>New</v>
      </c>
      <c r="CF973" s="7" t="str">
        <f>IF(data[[#This Row],[YearRemodAdd]]=data[[#This Row],[YearBuilt]], "-","Remodeled")</f>
        <v>Remodeled</v>
      </c>
      <c r="CG973" t="str">
        <f>IF(data[[#This Row],[YrSold]]&gt;=2008,"Post 2008","Pre 2008")</f>
        <v>Post 2008</v>
      </c>
      <c r="CH973">
        <f>data[[#This Row],[YrSold]]</f>
        <v>2009</v>
      </c>
      <c r="CI973" s="1"/>
    </row>
    <row r="974" spans="1:87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74">
        <v>2010</v>
      </c>
      <c r="CB974" t="s">
        <v>110</v>
      </c>
      <c r="CC974" t="s">
        <v>111</v>
      </c>
      <c r="CD974">
        <v>99500</v>
      </c>
      <c r="CE974" t="str">
        <f>IF(data[[#This Row],[YearBuilt]]&gt;=1946,"New","Old")</f>
        <v>New</v>
      </c>
      <c r="CF974" s="7" t="str">
        <f>IF(data[[#This Row],[YearRemodAdd]]=data[[#This Row],[YearBuilt]], "-","Remodeled")</f>
        <v>-</v>
      </c>
      <c r="CG974" t="str">
        <f>IF(data[[#This Row],[YrSold]]&gt;=2008,"Post 2008","Pre 2008")</f>
        <v>Post 2008</v>
      </c>
      <c r="CH974">
        <f>data[[#This Row],[YrSold]]</f>
        <v>2010</v>
      </c>
      <c r="CI974" s="1"/>
    </row>
    <row r="975" spans="1:87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75">
        <v>2008</v>
      </c>
      <c r="CB975" t="s">
        <v>158</v>
      </c>
      <c r="CC975" t="s">
        <v>159</v>
      </c>
      <c r="CD975">
        <v>182000</v>
      </c>
      <c r="CE975" t="str">
        <f>IF(data[[#This Row],[YearBuilt]]&gt;=1946,"New","Old")</f>
        <v>New</v>
      </c>
      <c r="CF975" s="7" t="str">
        <f>IF(data[[#This Row],[YearRemodAdd]]=data[[#This Row],[YearBuilt]], "-","Remodeled")</f>
        <v>Remodeled</v>
      </c>
      <c r="CG975" t="str">
        <f>IF(data[[#This Row],[YrSold]]&gt;=2008,"Post 2008","Pre 2008")</f>
        <v>Post 2008</v>
      </c>
      <c r="CH975">
        <f>data[[#This Row],[YrSold]]</f>
        <v>2008</v>
      </c>
      <c r="CI975" s="1"/>
    </row>
    <row r="976" spans="1:87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76">
        <v>2009</v>
      </c>
      <c r="CB976" t="s">
        <v>110</v>
      </c>
      <c r="CC976" t="s">
        <v>111</v>
      </c>
      <c r="CD976">
        <v>167500</v>
      </c>
      <c r="CE976" t="str">
        <f>IF(data[[#This Row],[YearBuilt]]&gt;=1946,"New","Old")</f>
        <v>Old</v>
      </c>
      <c r="CF976" s="7" t="str">
        <f>IF(data[[#This Row],[YearRemodAdd]]=data[[#This Row],[YearBuilt]], "-","Remodeled")</f>
        <v>Remodeled</v>
      </c>
      <c r="CG976" t="str">
        <f>IF(data[[#This Row],[YrSold]]&gt;=2008,"Post 2008","Pre 2008")</f>
        <v>Post 2008</v>
      </c>
      <c r="CH976">
        <f>data[[#This Row],[YrSold]]</f>
        <v>2009</v>
      </c>
      <c r="CI976" s="1"/>
    </row>
    <row r="977" spans="1:87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77">
        <v>2006</v>
      </c>
      <c r="CB977" t="s">
        <v>110</v>
      </c>
      <c r="CC977" t="s">
        <v>111</v>
      </c>
      <c r="CD977">
        <v>165000</v>
      </c>
      <c r="CE977" t="str">
        <f>IF(data[[#This Row],[YearBuilt]]&gt;=1946,"New","Old")</f>
        <v>New</v>
      </c>
      <c r="CF977" s="7" t="str">
        <f>IF(data[[#This Row],[YearRemodAdd]]=data[[#This Row],[YearBuilt]], "-","Remodeled")</f>
        <v>-</v>
      </c>
      <c r="CG977" t="str">
        <f>IF(data[[#This Row],[YrSold]]&gt;=2008,"Post 2008","Pre 2008")</f>
        <v>Pre 2008</v>
      </c>
      <c r="CH977">
        <f>data[[#This Row],[YrSold]]</f>
        <v>2006</v>
      </c>
      <c r="CI977" s="1"/>
    </row>
    <row r="978" spans="1:87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78">
        <v>2006</v>
      </c>
      <c r="CB978" t="s">
        <v>110</v>
      </c>
      <c r="CC978" t="s">
        <v>111</v>
      </c>
      <c r="CD978">
        <v>85500</v>
      </c>
      <c r="CE978" t="str">
        <f>IF(data[[#This Row],[YearBuilt]]&gt;=1946,"New","Old")</f>
        <v>Old</v>
      </c>
      <c r="CF978" s="7" t="str">
        <f>IF(data[[#This Row],[YearRemodAdd]]=data[[#This Row],[YearBuilt]], "-","Remodeled")</f>
        <v>Remodeled</v>
      </c>
      <c r="CG978" t="str">
        <f>IF(data[[#This Row],[YrSold]]&gt;=2008,"Post 2008","Pre 2008")</f>
        <v>Pre 2008</v>
      </c>
      <c r="CH978">
        <f>data[[#This Row],[YrSold]]</f>
        <v>2006</v>
      </c>
      <c r="CI978" s="1"/>
    </row>
    <row r="979" spans="1:87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79">
        <v>2007</v>
      </c>
      <c r="CB979" t="s">
        <v>158</v>
      </c>
      <c r="CC979" t="s">
        <v>159</v>
      </c>
      <c r="CD979">
        <v>199900</v>
      </c>
      <c r="CE979" t="str">
        <f>IF(data[[#This Row],[YearBuilt]]&gt;=1946,"New","Old")</f>
        <v>New</v>
      </c>
      <c r="CF979" s="7" t="str">
        <f>IF(data[[#This Row],[YearRemodAdd]]=data[[#This Row],[YearBuilt]], "-","Remodeled")</f>
        <v>Remodeled</v>
      </c>
      <c r="CG979" t="str">
        <f>IF(data[[#This Row],[YrSold]]&gt;=2008,"Post 2008","Pre 2008")</f>
        <v>Pre 2008</v>
      </c>
      <c r="CH979">
        <f>data[[#This Row],[YrSold]]</f>
        <v>2007</v>
      </c>
      <c r="CI979" s="1"/>
    </row>
    <row r="980" spans="1:87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80">
        <v>2007</v>
      </c>
      <c r="CB980" t="s">
        <v>110</v>
      </c>
      <c r="CC980" t="s">
        <v>128</v>
      </c>
      <c r="CD980">
        <v>110000</v>
      </c>
      <c r="CE980" t="str">
        <f>IF(data[[#This Row],[YearBuilt]]&gt;=1946,"New","Old")</f>
        <v>New</v>
      </c>
      <c r="CF980" s="7" t="str">
        <f>IF(data[[#This Row],[YearRemodAdd]]=data[[#This Row],[YearBuilt]], "-","Remodeled")</f>
        <v>-</v>
      </c>
      <c r="CG980" t="str">
        <f>IF(data[[#This Row],[YrSold]]&gt;=2008,"Post 2008","Pre 2008")</f>
        <v>Pre 2008</v>
      </c>
      <c r="CH980">
        <f>data[[#This Row],[YrSold]]</f>
        <v>2007</v>
      </c>
      <c r="CI980" s="1"/>
    </row>
    <row r="981" spans="1:87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81">
        <v>2009</v>
      </c>
      <c r="CB981" t="s">
        <v>110</v>
      </c>
      <c r="CC981" t="s">
        <v>111</v>
      </c>
      <c r="CD981">
        <v>139000</v>
      </c>
      <c r="CE981" t="str">
        <f>IF(data[[#This Row],[YearBuilt]]&gt;=1946,"New","Old")</f>
        <v>New</v>
      </c>
      <c r="CF981" s="7" t="str">
        <f>IF(data[[#This Row],[YearRemodAdd]]=data[[#This Row],[YearBuilt]], "-","Remodeled")</f>
        <v>-</v>
      </c>
      <c r="CG981" t="str">
        <f>IF(data[[#This Row],[YrSold]]&gt;=2008,"Post 2008","Pre 2008")</f>
        <v>Post 2008</v>
      </c>
      <c r="CH981">
        <f>data[[#This Row],[YrSold]]</f>
        <v>2009</v>
      </c>
      <c r="CI981" s="1"/>
    </row>
    <row r="982" spans="1:87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82">
        <v>2008</v>
      </c>
      <c r="CB982" t="s">
        <v>110</v>
      </c>
      <c r="CC982" t="s">
        <v>111</v>
      </c>
      <c r="CD982">
        <v>178400</v>
      </c>
      <c r="CE982" t="str">
        <f>IF(data[[#This Row],[YearBuilt]]&gt;=1946,"New","Old")</f>
        <v>New</v>
      </c>
      <c r="CF982" s="7" t="str">
        <f>IF(data[[#This Row],[YearRemodAdd]]=data[[#This Row],[YearBuilt]], "-","Remodeled")</f>
        <v>Remodeled</v>
      </c>
      <c r="CG982" t="str">
        <f>IF(data[[#This Row],[YrSold]]&gt;=2008,"Post 2008","Pre 2008")</f>
        <v>Post 2008</v>
      </c>
      <c r="CH982">
        <f>data[[#This Row],[YrSold]]</f>
        <v>2008</v>
      </c>
      <c r="CI982" s="1"/>
    </row>
    <row r="983" spans="1:87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83">
        <v>2009</v>
      </c>
      <c r="CB983" t="s">
        <v>110</v>
      </c>
      <c r="CC983" t="s">
        <v>111</v>
      </c>
      <c r="CD983">
        <v>336000</v>
      </c>
      <c r="CE983" t="str">
        <f>IF(data[[#This Row],[YearBuilt]]&gt;=1946,"New","Old")</f>
        <v>New</v>
      </c>
      <c r="CF983" s="7" t="str">
        <f>IF(data[[#This Row],[YearRemodAdd]]=data[[#This Row],[YearBuilt]], "-","Remodeled")</f>
        <v>Remodeled</v>
      </c>
      <c r="CG983" t="str">
        <f>IF(data[[#This Row],[YrSold]]&gt;=2008,"Post 2008","Pre 2008")</f>
        <v>Post 2008</v>
      </c>
      <c r="CH983">
        <f>data[[#This Row],[YrSold]]</f>
        <v>2009</v>
      </c>
      <c r="CI983" s="1"/>
    </row>
    <row r="984" spans="1:87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84">
        <v>2008</v>
      </c>
      <c r="CB984" t="s">
        <v>110</v>
      </c>
      <c r="CC984" t="s">
        <v>111</v>
      </c>
      <c r="CD984">
        <v>159895</v>
      </c>
      <c r="CE984" t="str">
        <f>IF(data[[#This Row],[YearBuilt]]&gt;=1946,"New","Old")</f>
        <v>New</v>
      </c>
      <c r="CF984" s="7" t="str">
        <f>IF(data[[#This Row],[YearRemodAdd]]=data[[#This Row],[YearBuilt]], "-","Remodeled")</f>
        <v>-</v>
      </c>
      <c r="CG984" t="str">
        <f>IF(data[[#This Row],[YrSold]]&gt;=2008,"Post 2008","Pre 2008")</f>
        <v>Post 2008</v>
      </c>
      <c r="CH984">
        <f>data[[#This Row],[YrSold]]</f>
        <v>2008</v>
      </c>
      <c r="CI984" s="1"/>
    </row>
    <row r="985" spans="1:87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85">
        <v>2008</v>
      </c>
      <c r="CB985" t="s">
        <v>110</v>
      </c>
      <c r="CC985" t="s">
        <v>111</v>
      </c>
      <c r="CD985">
        <v>255900</v>
      </c>
      <c r="CE985" t="str">
        <f>IF(data[[#This Row],[YearBuilt]]&gt;=1946,"New","Old")</f>
        <v>New</v>
      </c>
      <c r="CF985" s="7" t="str">
        <f>IF(data[[#This Row],[YearRemodAdd]]=data[[#This Row],[YearBuilt]], "-","Remodeled")</f>
        <v>-</v>
      </c>
      <c r="CG985" t="str">
        <f>IF(data[[#This Row],[YrSold]]&gt;=2008,"Post 2008","Pre 2008")</f>
        <v>Post 2008</v>
      </c>
      <c r="CH985">
        <f>data[[#This Row],[YrSold]]</f>
        <v>2008</v>
      </c>
      <c r="CI985" s="1"/>
    </row>
    <row r="986" spans="1:87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86">
        <v>2009</v>
      </c>
      <c r="CB986" t="s">
        <v>173</v>
      </c>
      <c r="CC986" t="s">
        <v>111</v>
      </c>
      <c r="CD986">
        <v>126000</v>
      </c>
      <c r="CE986" t="str">
        <f>IF(data[[#This Row],[YearBuilt]]&gt;=1946,"New","Old")</f>
        <v>New</v>
      </c>
      <c r="CF986" s="7" t="str">
        <f>IF(data[[#This Row],[YearRemodAdd]]=data[[#This Row],[YearBuilt]], "-","Remodeled")</f>
        <v>-</v>
      </c>
      <c r="CG986" t="str">
        <f>IF(data[[#This Row],[YrSold]]&gt;=2008,"Post 2008","Pre 2008")</f>
        <v>Post 2008</v>
      </c>
      <c r="CH986">
        <f>data[[#This Row],[YrSold]]</f>
        <v>2009</v>
      </c>
      <c r="CI986" s="1"/>
    </row>
    <row r="987" spans="1:87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87">
        <v>2008</v>
      </c>
      <c r="CB987" t="s">
        <v>208</v>
      </c>
      <c r="CC987" t="s">
        <v>111</v>
      </c>
      <c r="CD987">
        <v>125000</v>
      </c>
      <c r="CE987" t="str">
        <f>IF(data[[#This Row],[YearBuilt]]&gt;=1946,"New","Old")</f>
        <v>New</v>
      </c>
      <c r="CF987" s="7" t="str">
        <f>IF(data[[#This Row],[YearRemodAdd]]=data[[#This Row],[YearBuilt]], "-","Remodeled")</f>
        <v>-</v>
      </c>
      <c r="CG987" t="str">
        <f>IF(data[[#This Row],[YrSold]]&gt;=2008,"Post 2008","Pre 2008")</f>
        <v>Post 2008</v>
      </c>
      <c r="CH987">
        <f>data[[#This Row],[YrSold]]</f>
        <v>2008</v>
      </c>
      <c r="CI987" s="1"/>
    </row>
    <row r="988" spans="1:87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88">
        <v>2006</v>
      </c>
      <c r="CB988" t="s">
        <v>110</v>
      </c>
      <c r="CC988" t="s">
        <v>111</v>
      </c>
      <c r="CD988">
        <v>117000</v>
      </c>
      <c r="CE988" t="str">
        <f>IF(data[[#This Row],[YearBuilt]]&gt;=1946,"New","Old")</f>
        <v>Old</v>
      </c>
      <c r="CF988" s="7" t="str">
        <f>IF(data[[#This Row],[YearRemodAdd]]=data[[#This Row],[YearBuilt]], "-","Remodeled")</f>
        <v>Remodeled</v>
      </c>
      <c r="CG988" t="str">
        <f>IF(data[[#This Row],[YrSold]]&gt;=2008,"Post 2008","Pre 2008")</f>
        <v>Pre 2008</v>
      </c>
      <c r="CH988">
        <f>data[[#This Row],[YrSold]]</f>
        <v>2006</v>
      </c>
      <c r="CI988" s="1"/>
    </row>
    <row r="989" spans="1:87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89">
        <v>2010</v>
      </c>
      <c r="CB989" t="s">
        <v>158</v>
      </c>
      <c r="CC989" t="s">
        <v>159</v>
      </c>
      <c r="CD989">
        <v>395192</v>
      </c>
      <c r="CE989" t="str">
        <f>IF(data[[#This Row],[YearBuilt]]&gt;=1946,"New","Old")</f>
        <v>New</v>
      </c>
      <c r="CF989" s="7" t="str">
        <f>IF(data[[#This Row],[YearRemodAdd]]=data[[#This Row],[YearBuilt]], "-","Remodeled")</f>
        <v>Remodeled</v>
      </c>
      <c r="CG989" t="str">
        <f>IF(data[[#This Row],[YrSold]]&gt;=2008,"Post 2008","Pre 2008")</f>
        <v>Post 2008</v>
      </c>
      <c r="CH989">
        <f>data[[#This Row],[YrSold]]</f>
        <v>2010</v>
      </c>
      <c r="CI989" s="1"/>
    </row>
    <row r="990" spans="1:87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90">
        <v>2007</v>
      </c>
      <c r="CB990" t="s">
        <v>110</v>
      </c>
      <c r="CC990" t="s">
        <v>111</v>
      </c>
      <c r="CD990">
        <v>195000</v>
      </c>
      <c r="CE990" t="str">
        <f>IF(data[[#This Row],[YearBuilt]]&gt;=1946,"New","Old")</f>
        <v>New</v>
      </c>
      <c r="CF990" s="7" t="str">
        <f>IF(data[[#This Row],[YearRemodAdd]]=data[[#This Row],[YearBuilt]], "-","Remodeled")</f>
        <v>-</v>
      </c>
      <c r="CG990" t="str">
        <f>IF(data[[#This Row],[YrSold]]&gt;=2008,"Post 2008","Pre 2008")</f>
        <v>Pre 2008</v>
      </c>
      <c r="CH990">
        <f>data[[#This Row],[YrSold]]</f>
        <v>2007</v>
      </c>
      <c r="CI990" s="1"/>
    </row>
    <row r="991" spans="1:87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91">
        <v>2006</v>
      </c>
      <c r="CB991" t="s">
        <v>158</v>
      </c>
      <c r="CC991" t="s">
        <v>159</v>
      </c>
      <c r="CD991">
        <v>197000</v>
      </c>
      <c r="CE991" t="str">
        <f>IF(data[[#This Row],[YearBuilt]]&gt;=1946,"New","Old")</f>
        <v>New</v>
      </c>
      <c r="CF991" s="7" t="str">
        <f>IF(data[[#This Row],[YearRemodAdd]]=data[[#This Row],[YearBuilt]], "-","Remodeled")</f>
        <v>-</v>
      </c>
      <c r="CG991" t="str">
        <f>IF(data[[#This Row],[YrSold]]&gt;=2008,"Post 2008","Pre 2008")</f>
        <v>Pre 2008</v>
      </c>
      <c r="CH991">
        <f>data[[#This Row],[YrSold]]</f>
        <v>2006</v>
      </c>
      <c r="CI991" s="1"/>
    </row>
    <row r="992" spans="1:87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992">
        <v>2006</v>
      </c>
      <c r="CB992" t="s">
        <v>110</v>
      </c>
      <c r="CC992" t="s">
        <v>111</v>
      </c>
      <c r="CD992">
        <v>348000</v>
      </c>
      <c r="CE992" t="str">
        <f>IF(data[[#This Row],[YearBuilt]]&gt;=1946,"New","Old")</f>
        <v>New</v>
      </c>
      <c r="CF992" s="7" t="str">
        <f>IF(data[[#This Row],[YearRemodAdd]]=data[[#This Row],[YearBuilt]], "-","Remodeled")</f>
        <v>Remodeled</v>
      </c>
      <c r="CG992" t="str">
        <f>IF(data[[#This Row],[YrSold]]&gt;=2008,"Post 2008","Pre 2008")</f>
        <v>Pre 2008</v>
      </c>
      <c r="CH992">
        <f>data[[#This Row],[YrSold]]</f>
        <v>2006</v>
      </c>
      <c r="CI992" s="1"/>
    </row>
    <row r="993" spans="1:87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993">
        <v>2009</v>
      </c>
      <c r="CB993" t="s">
        <v>110</v>
      </c>
      <c r="CC993" t="s">
        <v>111</v>
      </c>
      <c r="CD993">
        <v>168000</v>
      </c>
      <c r="CE993" t="str">
        <f>IF(data[[#This Row],[YearBuilt]]&gt;=1946,"New","Old")</f>
        <v>Old</v>
      </c>
      <c r="CF993" s="7" t="str">
        <f>IF(data[[#This Row],[YearRemodAdd]]=data[[#This Row],[YearBuilt]], "-","Remodeled")</f>
        <v>Remodeled</v>
      </c>
      <c r="CG993" t="str">
        <f>IF(data[[#This Row],[YrSold]]&gt;=2008,"Post 2008","Pre 2008")</f>
        <v>Post 2008</v>
      </c>
      <c r="CH993">
        <f>data[[#This Row],[YrSold]]</f>
        <v>2009</v>
      </c>
      <c r="CI993" s="1"/>
    </row>
    <row r="994" spans="1:87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94">
        <v>2007</v>
      </c>
      <c r="CB994" t="s">
        <v>110</v>
      </c>
      <c r="CC994" t="s">
        <v>111</v>
      </c>
      <c r="CD994">
        <v>187000</v>
      </c>
      <c r="CE994" t="str">
        <f>IF(data[[#This Row],[YearBuilt]]&gt;=1946,"New","Old")</f>
        <v>New</v>
      </c>
      <c r="CF994" s="7" t="str">
        <f>IF(data[[#This Row],[YearRemodAdd]]=data[[#This Row],[YearBuilt]], "-","Remodeled")</f>
        <v>Remodeled</v>
      </c>
      <c r="CG994" t="str">
        <f>IF(data[[#This Row],[YrSold]]&gt;=2008,"Post 2008","Pre 2008")</f>
        <v>Pre 2008</v>
      </c>
      <c r="CH994">
        <f>data[[#This Row],[YrSold]]</f>
        <v>2007</v>
      </c>
      <c r="CI994" s="1"/>
    </row>
    <row r="995" spans="1:87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95">
        <v>2006</v>
      </c>
      <c r="CB995" t="s">
        <v>158</v>
      </c>
      <c r="CC995" t="s">
        <v>159</v>
      </c>
      <c r="CD995">
        <v>173900</v>
      </c>
      <c r="CE995" t="str">
        <f>IF(data[[#This Row],[YearBuilt]]&gt;=1946,"New","Old")</f>
        <v>New</v>
      </c>
      <c r="CF995" s="7" t="str">
        <f>IF(data[[#This Row],[YearRemodAdd]]=data[[#This Row],[YearBuilt]], "-","Remodeled")</f>
        <v>Remodeled</v>
      </c>
      <c r="CG995" t="str">
        <f>IF(data[[#This Row],[YrSold]]&gt;=2008,"Post 2008","Pre 2008")</f>
        <v>Pre 2008</v>
      </c>
      <c r="CH995">
        <f>data[[#This Row],[YrSold]]</f>
        <v>2006</v>
      </c>
      <c r="CI995" s="1"/>
    </row>
    <row r="996" spans="1:87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96">
        <v>2009</v>
      </c>
      <c r="CB996" t="s">
        <v>110</v>
      </c>
      <c r="CC996" t="s">
        <v>111</v>
      </c>
      <c r="CD996">
        <v>337500</v>
      </c>
      <c r="CE996" t="str">
        <f>IF(data[[#This Row],[YearBuilt]]&gt;=1946,"New","Old")</f>
        <v>New</v>
      </c>
      <c r="CF996" s="7" t="str">
        <f>IF(data[[#This Row],[YearRemodAdd]]=data[[#This Row],[YearBuilt]], "-","Remodeled")</f>
        <v>Remodeled</v>
      </c>
      <c r="CG996" t="str">
        <f>IF(data[[#This Row],[YrSold]]&gt;=2008,"Post 2008","Pre 2008")</f>
        <v>Post 2008</v>
      </c>
      <c r="CH996">
        <f>data[[#This Row],[YrSold]]</f>
        <v>2009</v>
      </c>
      <c r="CI996" s="1"/>
    </row>
    <row r="997" spans="1:87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997">
        <v>2006</v>
      </c>
      <c r="CB997" t="s">
        <v>110</v>
      </c>
      <c r="CC997" t="s">
        <v>128</v>
      </c>
      <c r="CD997">
        <v>121600</v>
      </c>
      <c r="CE997" t="str">
        <f>IF(data[[#This Row],[YearBuilt]]&gt;=1946,"New","Old")</f>
        <v>New</v>
      </c>
      <c r="CF997" s="7" t="str">
        <f>IF(data[[#This Row],[YearRemodAdd]]=data[[#This Row],[YearBuilt]], "-","Remodeled")</f>
        <v>Remodeled</v>
      </c>
      <c r="CG997" t="str">
        <f>IF(data[[#This Row],[YrSold]]&gt;=2008,"Post 2008","Pre 2008")</f>
        <v>Pre 2008</v>
      </c>
      <c r="CH997">
        <f>data[[#This Row],[YrSold]]</f>
        <v>2006</v>
      </c>
      <c r="CI997" s="1"/>
    </row>
    <row r="998" spans="1:87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98">
        <v>2006</v>
      </c>
      <c r="CB998" t="s">
        <v>173</v>
      </c>
      <c r="CC998" t="s">
        <v>111</v>
      </c>
      <c r="CD998">
        <v>136500</v>
      </c>
      <c r="CE998" t="str">
        <f>IF(data[[#This Row],[YearBuilt]]&gt;=1946,"New","Old")</f>
        <v>New</v>
      </c>
      <c r="CF998" s="7" t="str">
        <f>IF(data[[#This Row],[YearRemodAdd]]=data[[#This Row],[YearBuilt]], "-","Remodeled")</f>
        <v>-</v>
      </c>
      <c r="CG998" t="str">
        <f>IF(data[[#This Row],[YrSold]]&gt;=2008,"Post 2008","Pre 2008")</f>
        <v>Pre 2008</v>
      </c>
      <c r="CH998">
        <f>data[[#This Row],[YrSold]]</f>
        <v>2006</v>
      </c>
      <c r="CI998" s="1"/>
    </row>
    <row r="999" spans="1:87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999">
        <v>2009</v>
      </c>
      <c r="CB999" t="s">
        <v>110</v>
      </c>
      <c r="CC999" t="s">
        <v>111</v>
      </c>
      <c r="CD999">
        <v>185000</v>
      </c>
      <c r="CE999" t="str">
        <f>IF(data[[#This Row],[YearBuilt]]&gt;=1946,"New","Old")</f>
        <v>New</v>
      </c>
      <c r="CF999" s="7" t="str">
        <f>IF(data[[#This Row],[YearRemodAdd]]=data[[#This Row],[YearBuilt]], "-","Remodeled")</f>
        <v>-</v>
      </c>
      <c r="CG999" t="str">
        <f>IF(data[[#This Row],[YrSold]]&gt;=2008,"Post 2008","Pre 2008")</f>
        <v>Post 2008</v>
      </c>
      <c r="CH999">
        <f>data[[#This Row],[YrSold]]</f>
        <v>2009</v>
      </c>
      <c r="CI999" s="1"/>
    </row>
    <row r="1000" spans="1:87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00">
        <v>2006</v>
      </c>
      <c r="CB1000" t="s">
        <v>110</v>
      </c>
      <c r="CC1000" t="s">
        <v>111</v>
      </c>
      <c r="CD1000">
        <v>91000</v>
      </c>
      <c r="CE1000" t="str">
        <f>IF(data[[#This Row],[YearBuilt]]&gt;=1946,"New","Old")</f>
        <v>Old</v>
      </c>
      <c r="CF1000" s="7" t="str">
        <f>IF(data[[#This Row],[YearRemodAdd]]=data[[#This Row],[YearBuilt]], "-","Remodeled")</f>
        <v>Remodeled</v>
      </c>
      <c r="CG1000" t="str">
        <f>IF(data[[#This Row],[YrSold]]&gt;=2008,"Post 2008","Pre 2008")</f>
        <v>Pre 2008</v>
      </c>
      <c r="CH1000">
        <f>data[[#This Row],[YrSold]]</f>
        <v>2006</v>
      </c>
      <c r="CI1000" s="1"/>
    </row>
    <row r="1001" spans="1:87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01">
        <v>2010</v>
      </c>
      <c r="CB1001" t="s">
        <v>110</v>
      </c>
      <c r="CC1001" t="s">
        <v>111</v>
      </c>
      <c r="CD1001">
        <v>206000</v>
      </c>
      <c r="CE1001" t="str">
        <f>IF(data[[#This Row],[YearBuilt]]&gt;=1946,"New","Old")</f>
        <v>New</v>
      </c>
      <c r="CF1001" s="7" t="str">
        <f>IF(data[[#This Row],[YearRemodAdd]]=data[[#This Row],[YearBuilt]], "-","Remodeled")</f>
        <v>-</v>
      </c>
      <c r="CG1001" t="str">
        <f>IF(data[[#This Row],[YrSold]]&gt;=2008,"Post 2008","Pre 2008")</f>
        <v>Post 2008</v>
      </c>
      <c r="CH1001">
        <f>data[[#This Row],[YrSold]]</f>
        <v>2010</v>
      </c>
      <c r="CI1001" s="1"/>
    </row>
    <row r="1002" spans="1:87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02">
        <v>2009</v>
      </c>
      <c r="CB1002" t="s">
        <v>110</v>
      </c>
      <c r="CC1002" t="s">
        <v>111</v>
      </c>
      <c r="CD1002">
        <v>82000</v>
      </c>
      <c r="CE1002" t="str">
        <f>IF(data[[#This Row],[YearBuilt]]&gt;=1946,"New","Old")</f>
        <v>New</v>
      </c>
      <c r="CF1002" s="7" t="str">
        <f>IF(data[[#This Row],[YearRemodAdd]]=data[[#This Row],[YearBuilt]], "-","Remodeled")</f>
        <v>-</v>
      </c>
      <c r="CG1002" t="str">
        <f>IF(data[[#This Row],[YrSold]]&gt;=2008,"Post 2008","Pre 2008")</f>
        <v>Post 2008</v>
      </c>
      <c r="CH1002">
        <f>data[[#This Row],[YrSold]]</f>
        <v>2009</v>
      </c>
      <c r="CI1002" s="1"/>
    </row>
    <row r="1003" spans="1:87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03">
        <v>2007</v>
      </c>
      <c r="CB1003" t="s">
        <v>110</v>
      </c>
      <c r="CC1003" t="s">
        <v>128</v>
      </c>
      <c r="CD1003">
        <v>86000</v>
      </c>
      <c r="CE1003" t="str">
        <f>IF(data[[#This Row],[YearBuilt]]&gt;=1946,"New","Old")</f>
        <v>Old</v>
      </c>
      <c r="CF1003" s="7" t="str">
        <f>IF(data[[#This Row],[YearRemodAdd]]=data[[#This Row],[YearBuilt]], "-","Remodeled")</f>
        <v>Remodeled</v>
      </c>
      <c r="CG1003" t="str">
        <f>IF(data[[#This Row],[YrSold]]&gt;=2008,"Post 2008","Pre 2008")</f>
        <v>Pre 2008</v>
      </c>
      <c r="CH1003">
        <f>data[[#This Row],[YrSold]]</f>
        <v>2007</v>
      </c>
      <c r="CI1003" s="1"/>
    </row>
    <row r="1004" spans="1:87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04">
        <v>2008</v>
      </c>
      <c r="CB1004" t="s">
        <v>110</v>
      </c>
      <c r="CC1004" t="s">
        <v>111</v>
      </c>
      <c r="CD1004">
        <v>232000</v>
      </c>
      <c r="CE1004" t="str">
        <f>IF(data[[#This Row],[YearBuilt]]&gt;=1946,"New","Old")</f>
        <v>New</v>
      </c>
      <c r="CF1004" s="7" t="str">
        <f>IF(data[[#This Row],[YearRemodAdd]]=data[[#This Row],[YearBuilt]], "-","Remodeled")</f>
        <v>-</v>
      </c>
      <c r="CG1004" t="str">
        <f>IF(data[[#This Row],[YrSold]]&gt;=2008,"Post 2008","Pre 2008")</f>
        <v>Post 2008</v>
      </c>
      <c r="CH1004">
        <f>data[[#This Row],[YrSold]]</f>
        <v>2008</v>
      </c>
      <c r="CI1004" s="1"/>
    </row>
    <row r="1005" spans="1:87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05">
        <v>2007</v>
      </c>
      <c r="CB1005" t="s">
        <v>110</v>
      </c>
      <c r="CC1005" t="s">
        <v>111</v>
      </c>
      <c r="CD1005">
        <v>136905</v>
      </c>
      <c r="CE1005" t="str">
        <f>IF(data[[#This Row],[YearBuilt]]&gt;=1946,"New","Old")</f>
        <v>New</v>
      </c>
      <c r="CF1005" s="7" t="str">
        <f>IF(data[[#This Row],[YearRemodAdd]]=data[[#This Row],[YearBuilt]], "-","Remodeled")</f>
        <v>-</v>
      </c>
      <c r="CG1005" t="str">
        <f>IF(data[[#This Row],[YrSold]]&gt;=2008,"Post 2008","Pre 2008")</f>
        <v>Pre 2008</v>
      </c>
      <c r="CH1005">
        <f>data[[#This Row],[YrSold]]</f>
        <v>2007</v>
      </c>
      <c r="CI1005" s="1"/>
    </row>
    <row r="1006" spans="1:87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06">
        <v>2009</v>
      </c>
      <c r="CB1006" t="s">
        <v>110</v>
      </c>
      <c r="CC1006" t="s">
        <v>111</v>
      </c>
      <c r="CD1006">
        <v>181000</v>
      </c>
      <c r="CE1006" t="str">
        <f>IF(data[[#This Row],[YearBuilt]]&gt;=1946,"New","Old")</f>
        <v>New</v>
      </c>
      <c r="CF1006" s="7" t="str">
        <f>IF(data[[#This Row],[YearRemodAdd]]=data[[#This Row],[YearBuilt]], "-","Remodeled")</f>
        <v>Remodeled</v>
      </c>
      <c r="CG1006" t="str">
        <f>IF(data[[#This Row],[YrSold]]&gt;=2008,"Post 2008","Pre 2008")</f>
        <v>Post 2008</v>
      </c>
      <c r="CH1006">
        <f>data[[#This Row],[YrSold]]</f>
        <v>2009</v>
      </c>
      <c r="CI1006" s="1"/>
    </row>
    <row r="1007" spans="1:87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07">
        <v>2008</v>
      </c>
      <c r="CB1007" t="s">
        <v>110</v>
      </c>
      <c r="CC1007" t="s">
        <v>111</v>
      </c>
      <c r="CD1007">
        <v>149900</v>
      </c>
      <c r="CE1007" t="str">
        <f>IF(data[[#This Row],[YearBuilt]]&gt;=1946,"New","Old")</f>
        <v>New</v>
      </c>
      <c r="CF1007" s="7" t="str">
        <f>IF(data[[#This Row],[YearRemodAdd]]=data[[#This Row],[YearBuilt]], "-","Remodeled")</f>
        <v>-</v>
      </c>
      <c r="CG1007" t="str">
        <f>IF(data[[#This Row],[YrSold]]&gt;=2008,"Post 2008","Pre 2008")</f>
        <v>Post 2008</v>
      </c>
      <c r="CH1007">
        <f>data[[#This Row],[YrSold]]</f>
        <v>2008</v>
      </c>
      <c r="CI1007" s="1"/>
    </row>
    <row r="1008" spans="1:87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08">
        <v>2007</v>
      </c>
      <c r="CB1008" t="s">
        <v>110</v>
      </c>
      <c r="CC1008" t="s">
        <v>111</v>
      </c>
      <c r="CD1008">
        <v>163500</v>
      </c>
      <c r="CE1008" t="str">
        <f>IF(data[[#This Row],[YearBuilt]]&gt;=1946,"New","Old")</f>
        <v>New</v>
      </c>
      <c r="CF1008" s="7" t="str">
        <f>IF(data[[#This Row],[YearRemodAdd]]=data[[#This Row],[YearBuilt]], "-","Remodeled")</f>
        <v>-</v>
      </c>
      <c r="CG1008" t="str">
        <f>IF(data[[#This Row],[YrSold]]&gt;=2008,"Post 2008","Pre 2008")</f>
        <v>Pre 2008</v>
      </c>
      <c r="CH1008">
        <f>data[[#This Row],[YrSold]]</f>
        <v>2007</v>
      </c>
      <c r="CI1008" s="1"/>
    </row>
    <row r="1009" spans="1:87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09">
        <v>2009</v>
      </c>
      <c r="CB1009" t="s">
        <v>110</v>
      </c>
      <c r="CC1009" t="s">
        <v>111</v>
      </c>
      <c r="CD1009">
        <v>88000</v>
      </c>
      <c r="CE1009" t="str">
        <f>IF(data[[#This Row],[YearBuilt]]&gt;=1946,"New","Old")</f>
        <v>New</v>
      </c>
      <c r="CF1009" s="7" t="str">
        <f>IF(data[[#This Row],[YearRemodAdd]]=data[[#This Row],[YearBuilt]], "-","Remodeled")</f>
        <v>-</v>
      </c>
      <c r="CG1009" t="str">
        <f>IF(data[[#This Row],[YrSold]]&gt;=2008,"Post 2008","Pre 2008")</f>
        <v>Post 2008</v>
      </c>
      <c r="CH1009">
        <f>data[[#This Row],[YrSold]]</f>
        <v>2009</v>
      </c>
      <c r="CI1009" s="1"/>
    </row>
    <row r="1010" spans="1:87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10">
        <v>2009</v>
      </c>
      <c r="CB1010" t="s">
        <v>110</v>
      </c>
      <c r="CC1010" t="s">
        <v>111</v>
      </c>
      <c r="CD1010">
        <v>240000</v>
      </c>
      <c r="CE1010" t="str">
        <f>IF(data[[#This Row],[YearBuilt]]&gt;=1946,"New","Old")</f>
        <v>New</v>
      </c>
      <c r="CF1010" s="7" t="str">
        <f>IF(data[[#This Row],[YearRemodAdd]]=data[[#This Row],[YearBuilt]], "-","Remodeled")</f>
        <v>Remodeled</v>
      </c>
      <c r="CG1010" t="str">
        <f>IF(data[[#This Row],[YrSold]]&gt;=2008,"Post 2008","Pre 2008")</f>
        <v>Post 2008</v>
      </c>
      <c r="CH1010">
        <f>data[[#This Row],[YrSold]]</f>
        <v>2009</v>
      </c>
      <c r="CI1010" s="1"/>
    </row>
    <row r="1011" spans="1:87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11">
        <v>2006</v>
      </c>
      <c r="CB1011" t="s">
        <v>110</v>
      </c>
      <c r="CC1011" t="s">
        <v>111</v>
      </c>
      <c r="CD1011">
        <v>102000</v>
      </c>
      <c r="CE1011" t="str">
        <f>IF(data[[#This Row],[YearBuilt]]&gt;=1946,"New","Old")</f>
        <v>Old</v>
      </c>
      <c r="CF1011" s="7" t="str">
        <f>IF(data[[#This Row],[YearRemodAdd]]=data[[#This Row],[YearBuilt]], "-","Remodeled")</f>
        <v>Remodeled</v>
      </c>
      <c r="CG1011" t="str">
        <f>IF(data[[#This Row],[YrSold]]&gt;=2008,"Post 2008","Pre 2008")</f>
        <v>Pre 2008</v>
      </c>
      <c r="CH1011">
        <f>data[[#This Row],[YrSold]]</f>
        <v>2006</v>
      </c>
      <c r="CI1011" s="1"/>
    </row>
    <row r="1012" spans="1:87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12">
        <v>2008</v>
      </c>
      <c r="CB1012" t="s">
        <v>110</v>
      </c>
      <c r="CC1012" t="s">
        <v>111</v>
      </c>
      <c r="CD1012">
        <v>135000</v>
      </c>
      <c r="CE1012" t="str">
        <f>IF(data[[#This Row],[YearBuilt]]&gt;=1946,"New","Old")</f>
        <v>New</v>
      </c>
      <c r="CF1012" s="7" t="str">
        <f>IF(data[[#This Row],[YearRemodAdd]]=data[[#This Row],[YearBuilt]], "-","Remodeled")</f>
        <v>Remodeled</v>
      </c>
      <c r="CG1012" t="str">
        <f>IF(data[[#This Row],[YrSold]]&gt;=2008,"Post 2008","Pre 2008")</f>
        <v>Post 2008</v>
      </c>
      <c r="CH1012">
        <f>data[[#This Row],[YrSold]]</f>
        <v>2008</v>
      </c>
      <c r="CI1012" s="1"/>
    </row>
    <row r="1013" spans="1:87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13">
        <v>2010</v>
      </c>
      <c r="CB1013" t="s">
        <v>110</v>
      </c>
      <c r="CC1013" t="s">
        <v>111</v>
      </c>
      <c r="CD1013">
        <v>100000</v>
      </c>
      <c r="CE1013" t="str">
        <f>IF(data[[#This Row],[YearBuilt]]&gt;=1946,"New","Old")</f>
        <v>New</v>
      </c>
      <c r="CF1013" s="7" t="str">
        <f>IF(data[[#This Row],[YearRemodAdd]]=data[[#This Row],[YearBuilt]], "-","Remodeled")</f>
        <v>-</v>
      </c>
      <c r="CG1013" t="str">
        <f>IF(data[[#This Row],[YrSold]]&gt;=2008,"Post 2008","Pre 2008")</f>
        <v>Post 2008</v>
      </c>
      <c r="CH1013">
        <f>data[[#This Row],[YrSold]]</f>
        <v>2010</v>
      </c>
      <c r="CI1013" s="1"/>
    </row>
    <row r="1014" spans="1:87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14">
        <v>2007</v>
      </c>
      <c r="CB1014" t="s">
        <v>110</v>
      </c>
      <c r="CC1014" t="s">
        <v>111</v>
      </c>
      <c r="CD1014">
        <v>165000</v>
      </c>
      <c r="CE1014" t="str">
        <f>IF(data[[#This Row],[YearBuilt]]&gt;=1946,"New","Old")</f>
        <v>Old</v>
      </c>
      <c r="CF1014" s="7" t="str">
        <f>IF(data[[#This Row],[YearRemodAdd]]=data[[#This Row],[YearBuilt]], "-","Remodeled")</f>
        <v>Remodeled</v>
      </c>
      <c r="CG1014" t="str">
        <f>IF(data[[#This Row],[YrSold]]&gt;=2008,"Post 2008","Pre 2008")</f>
        <v>Pre 2008</v>
      </c>
      <c r="CH1014">
        <f>data[[#This Row],[YrSold]]</f>
        <v>2007</v>
      </c>
      <c r="CI1014" s="1"/>
    </row>
    <row r="1015" spans="1:87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15">
        <v>2009</v>
      </c>
      <c r="CB1015" t="s">
        <v>110</v>
      </c>
      <c r="CC1015" t="s">
        <v>111</v>
      </c>
      <c r="CD1015">
        <v>85000</v>
      </c>
      <c r="CE1015" t="str">
        <f>IF(data[[#This Row],[YearBuilt]]&gt;=1946,"New","Old")</f>
        <v>Old</v>
      </c>
      <c r="CF1015" s="7" t="str">
        <f>IF(data[[#This Row],[YearRemodAdd]]=data[[#This Row],[YearBuilt]], "-","Remodeled")</f>
        <v>Remodeled</v>
      </c>
      <c r="CG1015" t="str">
        <f>IF(data[[#This Row],[YrSold]]&gt;=2008,"Post 2008","Pre 2008")</f>
        <v>Post 2008</v>
      </c>
      <c r="CH1015">
        <f>data[[#This Row],[YrSold]]</f>
        <v>2009</v>
      </c>
      <c r="CI1015" s="1"/>
    </row>
    <row r="1016" spans="1:87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16">
        <v>2007</v>
      </c>
      <c r="CB1016" t="s">
        <v>110</v>
      </c>
      <c r="CC1016" t="s">
        <v>111</v>
      </c>
      <c r="CD1016">
        <v>119200</v>
      </c>
      <c r="CE1016" t="str">
        <f>IF(data[[#This Row],[YearBuilt]]&gt;=1946,"New","Old")</f>
        <v>New</v>
      </c>
      <c r="CF1016" s="7" t="str">
        <f>IF(data[[#This Row],[YearRemodAdd]]=data[[#This Row],[YearBuilt]], "-","Remodeled")</f>
        <v>Remodeled</v>
      </c>
      <c r="CG1016" t="str">
        <f>IF(data[[#This Row],[YrSold]]&gt;=2008,"Post 2008","Pre 2008")</f>
        <v>Pre 2008</v>
      </c>
      <c r="CH1016">
        <f>data[[#This Row],[YrSold]]</f>
        <v>2007</v>
      </c>
      <c r="CI1016" s="1"/>
    </row>
    <row r="1017" spans="1:87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17">
        <v>2009</v>
      </c>
      <c r="CB1017" t="s">
        <v>110</v>
      </c>
      <c r="CC1017" t="s">
        <v>111</v>
      </c>
      <c r="CD1017">
        <v>227000</v>
      </c>
      <c r="CE1017" t="str">
        <f>IF(data[[#This Row],[YearBuilt]]&gt;=1946,"New","Old")</f>
        <v>New</v>
      </c>
      <c r="CF1017" s="7" t="str">
        <f>IF(data[[#This Row],[YearRemodAdd]]=data[[#This Row],[YearBuilt]], "-","Remodeled")</f>
        <v>-</v>
      </c>
      <c r="CG1017" t="str">
        <f>IF(data[[#This Row],[YrSold]]&gt;=2008,"Post 2008","Pre 2008")</f>
        <v>Post 2008</v>
      </c>
      <c r="CH1017">
        <f>data[[#This Row],[YrSold]]</f>
        <v>2009</v>
      </c>
      <c r="CI1017" s="1"/>
    </row>
    <row r="1018" spans="1:87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18">
        <v>2009</v>
      </c>
      <c r="CB1018" t="s">
        <v>110</v>
      </c>
      <c r="CC1018" t="s">
        <v>111</v>
      </c>
      <c r="CD1018">
        <v>203000</v>
      </c>
      <c r="CE1018" t="str">
        <f>IF(data[[#This Row],[YearBuilt]]&gt;=1946,"New","Old")</f>
        <v>New</v>
      </c>
      <c r="CF1018" s="7" t="str">
        <f>IF(data[[#This Row],[YearRemodAdd]]=data[[#This Row],[YearBuilt]], "-","Remodeled")</f>
        <v>-</v>
      </c>
      <c r="CG1018" t="str">
        <f>IF(data[[#This Row],[YrSold]]&gt;=2008,"Post 2008","Pre 2008")</f>
        <v>Post 2008</v>
      </c>
      <c r="CH1018">
        <f>data[[#This Row],[YrSold]]</f>
        <v>2009</v>
      </c>
      <c r="CI1018" s="1"/>
    </row>
    <row r="1019" spans="1:87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19">
        <v>2009</v>
      </c>
      <c r="CB1019" t="s">
        <v>173</v>
      </c>
      <c r="CC1019" t="s">
        <v>128</v>
      </c>
      <c r="CD1019">
        <v>187500</v>
      </c>
      <c r="CE1019" t="str">
        <f>IF(data[[#This Row],[YearBuilt]]&gt;=1946,"New","Old")</f>
        <v>New</v>
      </c>
      <c r="CF1019" s="7" t="str">
        <f>IF(data[[#This Row],[YearRemodAdd]]=data[[#This Row],[YearBuilt]], "-","Remodeled")</f>
        <v>-</v>
      </c>
      <c r="CG1019" t="str">
        <f>IF(data[[#This Row],[YrSold]]&gt;=2008,"Post 2008","Pre 2008")</f>
        <v>Post 2008</v>
      </c>
      <c r="CH1019">
        <f>data[[#This Row],[YrSold]]</f>
        <v>2009</v>
      </c>
      <c r="CI1019" s="1"/>
    </row>
    <row r="1020" spans="1:87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0">
        <v>2007</v>
      </c>
      <c r="CB1020" t="s">
        <v>110</v>
      </c>
      <c r="CC1020" t="s">
        <v>111</v>
      </c>
      <c r="CD1020">
        <v>160000</v>
      </c>
      <c r="CE1020" t="str">
        <f>IF(data[[#This Row],[YearBuilt]]&gt;=1946,"New","Old")</f>
        <v>New</v>
      </c>
      <c r="CF1020" s="7" t="str">
        <f>IF(data[[#This Row],[YearRemodAdd]]=data[[#This Row],[YearBuilt]], "-","Remodeled")</f>
        <v>Remodeled</v>
      </c>
      <c r="CG1020" t="str">
        <f>IF(data[[#This Row],[YrSold]]&gt;=2008,"Post 2008","Pre 2008")</f>
        <v>Pre 2008</v>
      </c>
      <c r="CH1020">
        <f>data[[#This Row],[YrSold]]</f>
        <v>2007</v>
      </c>
      <c r="CI1020" s="1"/>
    </row>
    <row r="1021" spans="1:87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1">
        <v>2006</v>
      </c>
      <c r="CB1021" t="s">
        <v>110</v>
      </c>
      <c r="CC1021" t="s">
        <v>111</v>
      </c>
      <c r="CD1021">
        <v>213490</v>
      </c>
      <c r="CE1021" t="str">
        <f>IF(data[[#This Row],[YearBuilt]]&gt;=1946,"New","Old")</f>
        <v>New</v>
      </c>
      <c r="CF1021" s="7" t="str">
        <f>IF(data[[#This Row],[YearRemodAdd]]=data[[#This Row],[YearBuilt]], "-","Remodeled")</f>
        <v>-</v>
      </c>
      <c r="CG1021" t="str">
        <f>IF(data[[#This Row],[YrSold]]&gt;=2008,"Post 2008","Pre 2008")</f>
        <v>Pre 2008</v>
      </c>
      <c r="CH1021">
        <f>data[[#This Row],[YrSold]]</f>
        <v>2006</v>
      </c>
      <c r="CI1021" s="1"/>
    </row>
    <row r="1022" spans="1:87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2">
        <v>2008</v>
      </c>
      <c r="CB1022" t="s">
        <v>110</v>
      </c>
      <c r="CC1022" t="s">
        <v>111</v>
      </c>
      <c r="CD1022">
        <v>176000</v>
      </c>
      <c r="CE1022" t="str">
        <f>IF(data[[#This Row],[YearBuilt]]&gt;=1946,"New","Old")</f>
        <v>New</v>
      </c>
      <c r="CF1022" s="7" t="str">
        <f>IF(data[[#This Row],[YearRemodAdd]]=data[[#This Row],[YearBuilt]], "-","Remodeled")</f>
        <v>-</v>
      </c>
      <c r="CG1022" t="str">
        <f>IF(data[[#This Row],[YrSold]]&gt;=2008,"Post 2008","Pre 2008")</f>
        <v>Post 2008</v>
      </c>
      <c r="CH1022">
        <f>data[[#This Row],[YrSold]]</f>
        <v>2008</v>
      </c>
      <c r="CI1022" s="1"/>
    </row>
    <row r="1023" spans="1:87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23">
        <v>2006</v>
      </c>
      <c r="CB1023" t="s">
        <v>158</v>
      </c>
      <c r="CC1023" t="s">
        <v>159</v>
      </c>
      <c r="CD1023">
        <v>194000</v>
      </c>
      <c r="CE1023" t="str">
        <f>IF(data[[#This Row],[YearBuilt]]&gt;=1946,"New","Old")</f>
        <v>New</v>
      </c>
      <c r="CF1023" s="7" t="str">
        <f>IF(data[[#This Row],[YearRemodAdd]]=data[[#This Row],[YearBuilt]], "-","Remodeled")</f>
        <v>-</v>
      </c>
      <c r="CG1023" t="str">
        <f>IF(data[[#This Row],[YrSold]]&gt;=2008,"Post 2008","Pre 2008")</f>
        <v>Pre 2008</v>
      </c>
      <c r="CH1023">
        <f>data[[#This Row],[YrSold]]</f>
        <v>2006</v>
      </c>
      <c r="CI1023" s="1"/>
    </row>
    <row r="1024" spans="1:87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24">
        <v>2007</v>
      </c>
      <c r="CB1024" t="s">
        <v>110</v>
      </c>
      <c r="CC1024" t="s">
        <v>111</v>
      </c>
      <c r="CD1024">
        <v>87000</v>
      </c>
      <c r="CE1024" t="str">
        <f>IF(data[[#This Row],[YearBuilt]]&gt;=1946,"New","Old")</f>
        <v>Old</v>
      </c>
      <c r="CF1024" s="7" t="str">
        <f>IF(data[[#This Row],[YearRemodAdd]]=data[[#This Row],[YearBuilt]], "-","Remodeled")</f>
        <v>Remodeled</v>
      </c>
      <c r="CG1024" t="str">
        <f>IF(data[[#This Row],[YrSold]]&gt;=2008,"Post 2008","Pre 2008")</f>
        <v>Pre 2008</v>
      </c>
      <c r="CH1024">
        <f>data[[#This Row],[YrSold]]</f>
        <v>2007</v>
      </c>
      <c r="CI1024" s="1"/>
    </row>
    <row r="1025" spans="1:87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5">
        <v>2008</v>
      </c>
      <c r="CB1025" t="s">
        <v>110</v>
      </c>
      <c r="CC1025" t="s">
        <v>111</v>
      </c>
      <c r="CD1025">
        <v>191000</v>
      </c>
      <c r="CE1025" t="str">
        <f>IF(data[[#This Row],[YearBuilt]]&gt;=1946,"New","Old")</f>
        <v>New</v>
      </c>
      <c r="CF1025" s="7" t="str">
        <f>IF(data[[#This Row],[YearRemodAdd]]=data[[#This Row],[YearBuilt]], "-","Remodeled")</f>
        <v>Remodeled</v>
      </c>
      <c r="CG1025" t="str">
        <f>IF(data[[#This Row],[YrSold]]&gt;=2008,"Post 2008","Pre 2008")</f>
        <v>Post 2008</v>
      </c>
      <c r="CH1025">
        <f>data[[#This Row],[YrSold]]</f>
        <v>2008</v>
      </c>
      <c r="CI1025" s="1"/>
    </row>
    <row r="1026" spans="1:87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6">
        <v>2008</v>
      </c>
      <c r="CB1026" t="s">
        <v>173</v>
      </c>
      <c r="CC1026" t="s">
        <v>128</v>
      </c>
      <c r="CD1026">
        <v>287000</v>
      </c>
      <c r="CE1026" t="str">
        <f>IF(data[[#This Row],[YearBuilt]]&gt;=1946,"New","Old")</f>
        <v>New</v>
      </c>
      <c r="CF1026" s="7" t="str">
        <f>IF(data[[#This Row],[YearRemodAdd]]=data[[#This Row],[YearBuilt]], "-","Remodeled")</f>
        <v>-</v>
      </c>
      <c r="CG1026" t="str">
        <f>IF(data[[#This Row],[YrSold]]&gt;=2008,"Post 2008","Pre 2008")</f>
        <v>Post 2008</v>
      </c>
      <c r="CH1026">
        <f>data[[#This Row],[YrSold]]</f>
        <v>2008</v>
      </c>
      <c r="CI1026" s="1"/>
    </row>
    <row r="1027" spans="1:87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27">
        <v>2007</v>
      </c>
      <c r="CB1027" t="s">
        <v>110</v>
      </c>
      <c r="CC1027" t="s">
        <v>111</v>
      </c>
      <c r="CD1027">
        <v>112500</v>
      </c>
      <c r="CE1027" t="str">
        <f>IF(data[[#This Row],[YearBuilt]]&gt;=1946,"New","Old")</f>
        <v>New</v>
      </c>
      <c r="CF1027" s="7" t="str">
        <f>IF(data[[#This Row],[YearRemodAdd]]=data[[#This Row],[YearBuilt]], "-","Remodeled")</f>
        <v>-</v>
      </c>
      <c r="CG1027" t="str">
        <f>IF(data[[#This Row],[YrSold]]&gt;=2008,"Post 2008","Pre 2008")</f>
        <v>Pre 2008</v>
      </c>
      <c r="CH1027">
        <f>data[[#This Row],[YrSold]]</f>
        <v>2007</v>
      </c>
      <c r="CI1027" s="1"/>
    </row>
    <row r="1028" spans="1:87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8">
        <v>2010</v>
      </c>
      <c r="CB1028" t="s">
        <v>110</v>
      </c>
      <c r="CC1028" t="s">
        <v>111</v>
      </c>
      <c r="CD1028">
        <v>167500</v>
      </c>
      <c r="CE1028" t="str">
        <f>IF(data[[#This Row],[YearBuilt]]&gt;=1946,"New","Old")</f>
        <v>New</v>
      </c>
      <c r="CF1028" s="7" t="str">
        <f>IF(data[[#This Row],[YearRemodAdd]]=data[[#This Row],[YearBuilt]], "-","Remodeled")</f>
        <v>-</v>
      </c>
      <c r="CG1028" t="str">
        <f>IF(data[[#This Row],[YrSold]]&gt;=2008,"Post 2008","Pre 2008")</f>
        <v>Post 2008</v>
      </c>
      <c r="CH1028">
        <f>data[[#This Row],[YrSold]]</f>
        <v>2010</v>
      </c>
      <c r="CI1028" s="1"/>
    </row>
    <row r="1029" spans="1:87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29">
        <v>2008</v>
      </c>
      <c r="CB1029" t="s">
        <v>158</v>
      </c>
      <c r="CC1029" t="s">
        <v>159</v>
      </c>
      <c r="CD1029">
        <v>293077</v>
      </c>
      <c r="CE1029" t="str">
        <f>IF(data[[#This Row],[YearBuilt]]&gt;=1946,"New","Old")</f>
        <v>New</v>
      </c>
      <c r="CF1029" s="7" t="str">
        <f>IF(data[[#This Row],[YearRemodAdd]]=data[[#This Row],[YearBuilt]], "-","Remodeled")</f>
        <v>Remodeled</v>
      </c>
      <c r="CG1029" t="str">
        <f>IF(data[[#This Row],[YrSold]]&gt;=2008,"Post 2008","Pre 2008")</f>
        <v>Post 2008</v>
      </c>
      <c r="CH1029">
        <f>data[[#This Row],[YrSold]]</f>
        <v>2008</v>
      </c>
      <c r="CI1029" s="1"/>
    </row>
    <row r="1030" spans="1:87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30">
        <v>2007</v>
      </c>
      <c r="CB1030" t="s">
        <v>110</v>
      </c>
      <c r="CC1030" t="s">
        <v>111</v>
      </c>
      <c r="CD1030">
        <v>105000</v>
      </c>
      <c r="CE1030" t="str">
        <f>IF(data[[#This Row],[YearBuilt]]&gt;=1946,"New","Old")</f>
        <v>Old</v>
      </c>
      <c r="CF1030" s="7" t="str">
        <f>IF(data[[#This Row],[YearRemodAdd]]=data[[#This Row],[YearBuilt]], "-","Remodeled")</f>
        <v>Remodeled</v>
      </c>
      <c r="CG1030" t="str">
        <f>IF(data[[#This Row],[YrSold]]&gt;=2008,"Post 2008","Pre 2008")</f>
        <v>Pre 2008</v>
      </c>
      <c r="CH1030">
        <f>data[[#This Row],[YrSold]]</f>
        <v>2007</v>
      </c>
      <c r="CI1030" s="1"/>
    </row>
    <row r="1031" spans="1:87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31">
        <v>2006</v>
      </c>
      <c r="CB1031" t="s">
        <v>110</v>
      </c>
      <c r="CC1031" t="s">
        <v>111</v>
      </c>
      <c r="CD1031">
        <v>118000</v>
      </c>
      <c r="CE1031" t="str">
        <f>IF(data[[#This Row],[YearBuilt]]&gt;=1946,"New","Old")</f>
        <v>New</v>
      </c>
      <c r="CF1031" s="7" t="str">
        <f>IF(data[[#This Row],[YearRemodAdd]]=data[[#This Row],[YearBuilt]], "-","Remodeled")</f>
        <v>-</v>
      </c>
      <c r="CG1031" t="str">
        <f>IF(data[[#This Row],[YrSold]]&gt;=2008,"Post 2008","Pre 2008")</f>
        <v>Pre 2008</v>
      </c>
      <c r="CH1031">
        <f>data[[#This Row],[YrSold]]</f>
        <v>2006</v>
      </c>
      <c r="CI1031" s="1"/>
    </row>
    <row r="1032" spans="1:87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32">
        <v>2006</v>
      </c>
      <c r="CB1032" t="s">
        <v>110</v>
      </c>
      <c r="CC1032" t="s">
        <v>111</v>
      </c>
      <c r="CD1032">
        <v>160000</v>
      </c>
      <c r="CE1032" t="str">
        <f>IF(data[[#This Row],[YearBuilt]]&gt;=1946,"New","Old")</f>
        <v>Old</v>
      </c>
      <c r="CF1032" s="7" t="str">
        <f>IF(data[[#This Row],[YearRemodAdd]]=data[[#This Row],[YearBuilt]], "-","Remodeled")</f>
        <v>Remodeled</v>
      </c>
      <c r="CG1032" t="str">
        <f>IF(data[[#This Row],[YrSold]]&gt;=2008,"Post 2008","Pre 2008")</f>
        <v>Pre 2008</v>
      </c>
      <c r="CH1032">
        <f>data[[#This Row],[YrSold]]</f>
        <v>2006</v>
      </c>
      <c r="CI1032" s="1"/>
    </row>
    <row r="1033" spans="1:87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33">
        <v>2009</v>
      </c>
      <c r="CB1033" t="s">
        <v>110</v>
      </c>
      <c r="CC1033" t="s">
        <v>111</v>
      </c>
      <c r="CD1033">
        <v>197000</v>
      </c>
      <c r="CE1033" t="str">
        <f>IF(data[[#This Row],[YearBuilt]]&gt;=1946,"New","Old")</f>
        <v>Old</v>
      </c>
      <c r="CF1033" s="7" t="str">
        <f>IF(data[[#This Row],[YearRemodAdd]]=data[[#This Row],[YearBuilt]], "-","Remodeled")</f>
        <v>Remodeled</v>
      </c>
      <c r="CG1033" t="str">
        <f>IF(data[[#This Row],[YrSold]]&gt;=2008,"Post 2008","Pre 2008")</f>
        <v>Post 2008</v>
      </c>
      <c r="CH1033">
        <f>data[[#This Row],[YrSold]]</f>
        <v>2009</v>
      </c>
      <c r="CI1033" s="1"/>
    </row>
    <row r="1034" spans="1:87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34">
        <v>2006</v>
      </c>
      <c r="CB1034" t="s">
        <v>110</v>
      </c>
      <c r="CC1034" t="s">
        <v>128</v>
      </c>
      <c r="CD1034">
        <v>310000</v>
      </c>
      <c r="CE1034" t="str">
        <f>IF(data[[#This Row],[YearBuilt]]&gt;=1946,"New","Old")</f>
        <v>New</v>
      </c>
      <c r="CF1034" s="7" t="str">
        <f>IF(data[[#This Row],[YearRemodAdd]]=data[[#This Row],[YearBuilt]], "-","Remodeled")</f>
        <v>-</v>
      </c>
      <c r="CG1034" t="str">
        <f>IF(data[[#This Row],[YrSold]]&gt;=2008,"Post 2008","Pre 2008")</f>
        <v>Pre 2008</v>
      </c>
      <c r="CH1034">
        <f>data[[#This Row],[YrSold]]</f>
        <v>2006</v>
      </c>
      <c r="CI1034" s="1"/>
    </row>
    <row r="1035" spans="1:87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35">
        <v>2006</v>
      </c>
      <c r="CB1035" t="s">
        <v>110</v>
      </c>
      <c r="CC1035" t="s">
        <v>111</v>
      </c>
      <c r="CD1035">
        <v>230000</v>
      </c>
      <c r="CE1035" t="str">
        <f>IF(data[[#This Row],[YearBuilt]]&gt;=1946,"New","Old")</f>
        <v>New</v>
      </c>
      <c r="CF1035" s="7" t="str">
        <f>IF(data[[#This Row],[YearRemodAdd]]=data[[#This Row],[YearBuilt]], "-","Remodeled")</f>
        <v>-</v>
      </c>
      <c r="CG1035" t="str">
        <f>IF(data[[#This Row],[YrSold]]&gt;=2008,"Post 2008","Pre 2008")</f>
        <v>Pre 2008</v>
      </c>
      <c r="CH1035">
        <f>data[[#This Row],[YrSold]]</f>
        <v>2006</v>
      </c>
      <c r="CI1035" s="1"/>
    </row>
    <row r="1036" spans="1:87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36">
        <v>2007</v>
      </c>
      <c r="CB1036" t="s">
        <v>110</v>
      </c>
      <c r="CC1036" t="s">
        <v>111</v>
      </c>
      <c r="CD1036">
        <v>119750</v>
      </c>
      <c r="CE1036" t="str">
        <f>IF(data[[#This Row],[YearBuilt]]&gt;=1946,"New","Old")</f>
        <v>Old</v>
      </c>
      <c r="CF1036" s="7" t="str">
        <f>IF(data[[#This Row],[YearRemodAdd]]=data[[#This Row],[YearBuilt]], "-","Remodeled")</f>
        <v>Remodeled</v>
      </c>
      <c r="CG1036" t="str">
        <f>IF(data[[#This Row],[YrSold]]&gt;=2008,"Post 2008","Pre 2008")</f>
        <v>Pre 2008</v>
      </c>
      <c r="CH1036">
        <f>data[[#This Row],[YrSold]]</f>
        <v>2007</v>
      </c>
      <c r="CI1036" s="1"/>
    </row>
    <row r="1037" spans="1:87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37">
        <v>2009</v>
      </c>
      <c r="CB1037" t="s">
        <v>110</v>
      </c>
      <c r="CC1037" t="s">
        <v>111</v>
      </c>
      <c r="CD1037">
        <v>84000</v>
      </c>
      <c r="CE1037" t="str">
        <f>IF(data[[#This Row],[YearBuilt]]&gt;=1946,"New","Old")</f>
        <v>New</v>
      </c>
      <c r="CF1037" s="7" t="str">
        <f>IF(data[[#This Row],[YearRemodAdd]]=data[[#This Row],[YearBuilt]], "-","Remodeled")</f>
        <v>-</v>
      </c>
      <c r="CG1037" t="str">
        <f>IF(data[[#This Row],[YrSold]]&gt;=2008,"Post 2008","Pre 2008")</f>
        <v>Post 2008</v>
      </c>
      <c r="CH1037">
        <f>data[[#This Row],[YrSold]]</f>
        <v>2009</v>
      </c>
      <c r="CI1037" s="1"/>
    </row>
    <row r="1038" spans="1:87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38">
        <v>2009</v>
      </c>
      <c r="CB1038" t="s">
        <v>110</v>
      </c>
      <c r="CC1038" t="s">
        <v>111</v>
      </c>
      <c r="CD1038">
        <v>315500</v>
      </c>
      <c r="CE1038" t="str">
        <f>IF(data[[#This Row],[YearBuilt]]&gt;=1946,"New","Old")</f>
        <v>New</v>
      </c>
      <c r="CF1038" s="7" t="str">
        <f>IF(data[[#This Row],[YearRemodAdd]]=data[[#This Row],[YearBuilt]], "-","Remodeled")</f>
        <v>Remodeled</v>
      </c>
      <c r="CG1038" t="str">
        <f>IF(data[[#This Row],[YrSold]]&gt;=2008,"Post 2008","Pre 2008")</f>
        <v>Post 2008</v>
      </c>
      <c r="CH1038">
        <f>data[[#This Row],[YrSold]]</f>
        <v>2009</v>
      </c>
      <c r="CI1038" s="1"/>
    </row>
    <row r="1039" spans="1:87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39">
        <v>2008</v>
      </c>
      <c r="CB1039" t="s">
        <v>110</v>
      </c>
      <c r="CC1039" t="s">
        <v>111</v>
      </c>
      <c r="CD1039">
        <v>287000</v>
      </c>
      <c r="CE1039" t="str">
        <f>IF(data[[#This Row],[YearBuilt]]&gt;=1946,"New","Old")</f>
        <v>New</v>
      </c>
      <c r="CF1039" s="7" t="str">
        <f>IF(data[[#This Row],[YearRemodAdd]]=data[[#This Row],[YearBuilt]], "-","Remodeled")</f>
        <v>Remodeled</v>
      </c>
      <c r="CG1039" t="str">
        <f>IF(data[[#This Row],[YrSold]]&gt;=2008,"Post 2008","Pre 2008")</f>
        <v>Post 2008</v>
      </c>
      <c r="CH1039">
        <f>data[[#This Row],[YrSold]]</f>
        <v>2008</v>
      </c>
      <c r="CI1039" s="1"/>
    </row>
    <row r="1040" spans="1:87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40">
        <v>2009</v>
      </c>
      <c r="CB1040" t="s">
        <v>110</v>
      </c>
      <c r="CC1040" t="s">
        <v>111</v>
      </c>
      <c r="CD1040">
        <v>97000</v>
      </c>
      <c r="CE1040" t="str">
        <f>IF(data[[#This Row],[YearBuilt]]&gt;=1946,"New","Old")</f>
        <v>New</v>
      </c>
      <c r="CF1040" s="7" t="str">
        <f>IF(data[[#This Row],[YearRemodAdd]]=data[[#This Row],[YearBuilt]], "-","Remodeled")</f>
        <v>Remodeled</v>
      </c>
      <c r="CG1040" t="str">
        <f>IF(data[[#This Row],[YrSold]]&gt;=2008,"Post 2008","Pre 2008")</f>
        <v>Post 2008</v>
      </c>
      <c r="CH1040">
        <f>data[[#This Row],[YrSold]]</f>
        <v>2009</v>
      </c>
      <c r="CI1040" s="1"/>
    </row>
    <row r="1041" spans="1:87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41">
        <v>2009</v>
      </c>
      <c r="CB1041" t="s">
        <v>110</v>
      </c>
      <c r="CC1041" t="s">
        <v>111</v>
      </c>
      <c r="CD1041">
        <v>80000</v>
      </c>
      <c r="CE1041" t="str">
        <f>IF(data[[#This Row],[YearBuilt]]&gt;=1946,"New","Old")</f>
        <v>New</v>
      </c>
      <c r="CF1041" s="7" t="str">
        <f>IF(data[[#This Row],[YearRemodAdd]]=data[[#This Row],[YearBuilt]], "-","Remodeled")</f>
        <v>-</v>
      </c>
      <c r="CG1041" t="str">
        <f>IF(data[[#This Row],[YrSold]]&gt;=2008,"Post 2008","Pre 2008")</f>
        <v>Post 2008</v>
      </c>
      <c r="CH1041">
        <f>data[[#This Row],[YrSold]]</f>
        <v>2009</v>
      </c>
      <c r="CI1041" s="1"/>
    </row>
    <row r="1042" spans="1:87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42">
        <v>2006</v>
      </c>
      <c r="CB1042" t="s">
        <v>110</v>
      </c>
      <c r="CC1042" t="s">
        <v>111</v>
      </c>
      <c r="CD1042">
        <v>155000</v>
      </c>
      <c r="CE1042" t="str">
        <f>IF(data[[#This Row],[YearBuilt]]&gt;=1946,"New","Old")</f>
        <v>New</v>
      </c>
      <c r="CF1042" s="7" t="str">
        <f>IF(data[[#This Row],[YearRemodAdd]]=data[[#This Row],[YearBuilt]], "-","Remodeled")</f>
        <v>Remodeled</v>
      </c>
      <c r="CG1042" t="str">
        <f>IF(data[[#This Row],[YrSold]]&gt;=2008,"Post 2008","Pre 2008")</f>
        <v>Pre 2008</v>
      </c>
      <c r="CH1042">
        <f>data[[#This Row],[YrSold]]</f>
        <v>2006</v>
      </c>
      <c r="CI1042" s="1"/>
    </row>
    <row r="1043" spans="1:87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43">
        <v>2008</v>
      </c>
      <c r="CB1043" t="s">
        <v>110</v>
      </c>
      <c r="CC1043" t="s">
        <v>111</v>
      </c>
      <c r="CD1043">
        <v>173000</v>
      </c>
      <c r="CE1043" t="str">
        <f>IF(data[[#This Row],[YearBuilt]]&gt;=1946,"New","Old")</f>
        <v>New</v>
      </c>
      <c r="CF1043" s="7" t="str">
        <f>IF(data[[#This Row],[YearRemodAdd]]=data[[#This Row],[YearBuilt]], "-","Remodeled")</f>
        <v>Remodeled</v>
      </c>
      <c r="CG1043" t="str">
        <f>IF(data[[#This Row],[YrSold]]&gt;=2008,"Post 2008","Pre 2008")</f>
        <v>Post 2008</v>
      </c>
      <c r="CH1043">
        <f>data[[#This Row],[YrSold]]</f>
        <v>2008</v>
      </c>
      <c r="CI1043" s="1"/>
    </row>
    <row r="1044" spans="1:87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44">
        <v>2009</v>
      </c>
      <c r="CB1044" t="s">
        <v>110</v>
      </c>
      <c r="CC1044" t="s">
        <v>111</v>
      </c>
      <c r="CD1044">
        <v>196000</v>
      </c>
      <c r="CE1044" t="str">
        <f>IF(data[[#This Row],[YearBuilt]]&gt;=1946,"New","Old")</f>
        <v>New</v>
      </c>
      <c r="CF1044" s="7" t="str">
        <f>IF(data[[#This Row],[YearRemodAdd]]=data[[#This Row],[YearBuilt]], "-","Remodeled")</f>
        <v>-</v>
      </c>
      <c r="CG1044" t="str">
        <f>IF(data[[#This Row],[YrSold]]&gt;=2008,"Post 2008","Pre 2008")</f>
        <v>Post 2008</v>
      </c>
      <c r="CH1044">
        <f>data[[#This Row],[YrSold]]</f>
        <v>2009</v>
      </c>
      <c r="CI1044" s="1"/>
    </row>
    <row r="1045" spans="1:87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45">
        <v>2008</v>
      </c>
      <c r="CB1045" t="s">
        <v>110</v>
      </c>
      <c r="CC1045" t="s">
        <v>111</v>
      </c>
      <c r="CD1045">
        <v>262280</v>
      </c>
      <c r="CE1045" t="str">
        <f>IF(data[[#This Row],[YearBuilt]]&gt;=1946,"New","Old")</f>
        <v>New</v>
      </c>
      <c r="CF1045" s="7" t="str">
        <f>IF(data[[#This Row],[YearRemodAdd]]=data[[#This Row],[YearBuilt]], "-","Remodeled")</f>
        <v>-</v>
      </c>
      <c r="CG1045" t="str">
        <f>IF(data[[#This Row],[YrSold]]&gt;=2008,"Post 2008","Pre 2008")</f>
        <v>Post 2008</v>
      </c>
      <c r="CH1045">
        <f>data[[#This Row],[YrSold]]</f>
        <v>2008</v>
      </c>
      <c r="CI1045" s="1"/>
    </row>
    <row r="1046" spans="1:87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46">
        <v>2009</v>
      </c>
      <c r="CB1046" t="s">
        <v>110</v>
      </c>
      <c r="CC1046" t="s">
        <v>111</v>
      </c>
      <c r="CD1046">
        <v>278000</v>
      </c>
      <c r="CE1046" t="str">
        <f>IF(data[[#This Row],[YearBuilt]]&gt;=1946,"New","Old")</f>
        <v>New</v>
      </c>
      <c r="CF1046" s="7" t="str">
        <f>IF(data[[#This Row],[YearRemodAdd]]=data[[#This Row],[YearBuilt]], "-","Remodeled")</f>
        <v>-</v>
      </c>
      <c r="CG1046" t="str">
        <f>IF(data[[#This Row],[YrSold]]&gt;=2008,"Post 2008","Pre 2008")</f>
        <v>Post 2008</v>
      </c>
      <c r="CH1046">
        <f>data[[#This Row],[YrSold]]</f>
        <v>2009</v>
      </c>
      <c r="CI1046" s="1"/>
    </row>
    <row r="1047" spans="1:87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47">
        <v>2009</v>
      </c>
      <c r="CB1047" t="s">
        <v>110</v>
      </c>
      <c r="CC1047" t="s">
        <v>111</v>
      </c>
      <c r="CD1047">
        <v>139600</v>
      </c>
      <c r="CE1047" t="str">
        <f>IF(data[[#This Row],[YearBuilt]]&gt;=1946,"New","Old")</f>
        <v>New</v>
      </c>
      <c r="CF1047" s="7" t="str">
        <f>IF(data[[#This Row],[YearRemodAdd]]=data[[#This Row],[YearBuilt]], "-","Remodeled")</f>
        <v>-</v>
      </c>
      <c r="CG1047" t="str">
        <f>IF(data[[#This Row],[YrSold]]&gt;=2008,"Post 2008","Pre 2008")</f>
        <v>Post 2008</v>
      </c>
      <c r="CH1047">
        <f>data[[#This Row],[YrSold]]</f>
        <v>2009</v>
      </c>
      <c r="CI1047" s="1"/>
    </row>
    <row r="1048" spans="1:87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48">
        <v>2006</v>
      </c>
      <c r="CB1048" t="s">
        <v>158</v>
      </c>
      <c r="CC1048" t="s">
        <v>159</v>
      </c>
      <c r="CD1048">
        <v>556581</v>
      </c>
      <c r="CE1048" t="str">
        <f>IF(data[[#This Row],[YearBuilt]]&gt;=1946,"New","Old")</f>
        <v>New</v>
      </c>
      <c r="CF1048" s="7" t="str">
        <f>IF(data[[#This Row],[YearRemodAdd]]=data[[#This Row],[YearBuilt]], "-","Remodeled")</f>
        <v>Remodeled</v>
      </c>
      <c r="CG1048" t="str">
        <f>IF(data[[#This Row],[YrSold]]&gt;=2008,"Post 2008","Pre 2008")</f>
        <v>Pre 2008</v>
      </c>
      <c r="CH1048">
        <f>data[[#This Row],[YrSold]]</f>
        <v>2006</v>
      </c>
      <c r="CI1048" s="1"/>
    </row>
    <row r="1049" spans="1:87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49">
        <v>2008</v>
      </c>
      <c r="CB1049" t="s">
        <v>110</v>
      </c>
      <c r="CC1049" t="s">
        <v>111</v>
      </c>
      <c r="CD1049">
        <v>145000</v>
      </c>
      <c r="CE1049" t="str">
        <f>IF(data[[#This Row],[YearBuilt]]&gt;=1946,"New","Old")</f>
        <v>New</v>
      </c>
      <c r="CF1049" s="7" t="str">
        <f>IF(data[[#This Row],[YearRemodAdd]]=data[[#This Row],[YearBuilt]], "-","Remodeled")</f>
        <v>Remodeled</v>
      </c>
      <c r="CG1049" t="str">
        <f>IF(data[[#This Row],[YrSold]]&gt;=2008,"Post 2008","Pre 2008")</f>
        <v>Post 2008</v>
      </c>
      <c r="CH1049">
        <f>data[[#This Row],[YrSold]]</f>
        <v>2008</v>
      </c>
      <c r="CI1049" s="1"/>
    </row>
    <row r="1050" spans="1:87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50">
        <v>2009</v>
      </c>
      <c r="CB1050" t="s">
        <v>110</v>
      </c>
      <c r="CC1050" t="s">
        <v>111</v>
      </c>
      <c r="CD1050">
        <v>115000</v>
      </c>
      <c r="CE1050" t="str">
        <f>IF(data[[#This Row],[YearBuilt]]&gt;=1946,"New","Old")</f>
        <v>New</v>
      </c>
      <c r="CF1050" s="7" t="str">
        <f>IF(data[[#This Row],[YearRemodAdd]]=data[[#This Row],[YearBuilt]], "-","Remodeled")</f>
        <v>Remodeled</v>
      </c>
      <c r="CG1050" t="str">
        <f>IF(data[[#This Row],[YrSold]]&gt;=2008,"Post 2008","Pre 2008")</f>
        <v>Post 2008</v>
      </c>
      <c r="CH1050">
        <f>data[[#This Row],[YrSold]]</f>
        <v>2009</v>
      </c>
      <c r="CI1050" s="1"/>
    </row>
    <row r="1051" spans="1:87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1">
        <v>2010</v>
      </c>
      <c r="CB1051" t="s">
        <v>110</v>
      </c>
      <c r="CC1051" t="s">
        <v>128</v>
      </c>
      <c r="CD1051">
        <v>84900</v>
      </c>
      <c r="CE1051" t="str">
        <f>IF(data[[#This Row],[YearBuilt]]&gt;=1946,"New","Old")</f>
        <v>New</v>
      </c>
      <c r="CF1051" s="7" t="str">
        <f>IF(data[[#This Row],[YearRemodAdd]]=data[[#This Row],[YearBuilt]], "-","Remodeled")</f>
        <v>Remodeled</v>
      </c>
      <c r="CG1051" t="str">
        <f>IF(data[[#This Row],[YrSold]]&gt;=2008,"Post 2008","Pre 2008")</f>
        <v>Post 2008</v>
      </c>
      <c r="CH1051">
        <f>data[[#This Row],[YrSold]]</f>
        <v>2010</v>
      </c>
      <c r="CI1051" s="1"/>
    </row>
    <row r="1052" spans="1:87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52">
        <v>2007</v>
      </c>
      <c r="CB1052" t="s">
        <v>158</v>
      </c>
      <c r="CC1052" t="s">
        <v>159</v>
      </c>
      <c r="CD1052">
        <v>176485</v>
      </c>
      <c r="CE1052" t="str">
        <f>IF(data[[#This Row],[YearBuilt]]&gt;=1946,"New","Old")</f>
        <v>New</v>
      </c>
      <c r="CF1052" s="7" t="str">
        <f>IF(data[[#This Row],[YearRemodAdd]]=data[[#This Row],[YearBuilt]], "-","Remodeled")</f>
        <v>-</v>
      </c>
      <c r="CG1052" t="str">
        <f>IF(data[[#This Row],[YrSold]]&gt;=2008,"Post 2008","Pre 2008")</f>
        <v>Pre 2008</v>
      </c>
      <c r="CH1052">
        <f>data[[#This Row],[YrSold]]</f>
        <v>2007</v>
      </c>
      <c r="CI1052" s="1"/>
    </row>
    <row r="1053" spans="1:87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53">
        <v>2007</v>
      </c>
      <c r="CB1053" t="s">
        <v>158</v>
      </c>
      <c r="CC1053" t="s">
        <v>159</v>
      </c>
      <c r="CD1053">
        <v>200141</v>
      </c>
      <c r="CE1053" t="str">
        <f>IF(data[[#This Row],[YearBuilt]]&gt;=1946,"New","Old")</f>
        <v>New</v>
      </c>
      <c r="CF1053" s="7" t="str">
        <f>IF(data[[#This Row],[YearRemodAdd]]=data[[#This Row],[YearBuilt]], "-","Remodeled")</f>
        <v>-</v>
      </c>
      <c r="CG1053" t="str">
        <f>IF(data[[#This Row],[YrSold]]&gt;=2008,"Post 2008","Pre 2008")</f>
        <v>Pre 2008</v>
      </c>
      <c r="CH1053">
        <f>data[[#This Row],[YrSold]]</f>
        <v>2007</v>
      </c>
      <c r="CI1053" s="1"/>
    </row>
    <row r="1054" spans="1:87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4">
        <v>2007</v>
      </c>
      <c r="CB1054" t="s">
        <v>110</v>
      </c>
      <c r="CC1054" t="s">
        <v>111</v>
      </c>
      <c r="CD1054">
        <v>165000</v>
      </c>
      <c r="CE1054" t="str">
        <f>IF(data[[#This Row],[YearBuilt]]&gt;=1946,"New","Old")</f>
        <v>New</v>
      </c>
      <c r="CF1054" s="7" t="str">
        <f>IF(data[[#This Row],[YearRemodAdd]]=data[[#This Row],[YearBuilt]], "-","Remodeled")</f>
        <v>Remodeled</v>
      </c>
      <c r="CG1054" t="str">
        <f>IF(data[[#This Row],[YrSold]]&gt;=2008,"Post 2008","Pre 2008")</f>
        <v>Pre 2008</v>
      </c>
      <c r="CH1054">
        <f>data[[#This Row],[YrSold]]</f>
        <v>2007</v>
      </c>
      <c r="CI1054" s="1"/>
    </row>
    <row r="1055" spans="1:87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5">
        <v>2010</v>
      </c>
      <c r="CB1055" t="s">
        <v>110</v>
      </c>
      <c r="CC1055" t="s">
        <v>111</v>
      </c>
      <c r="CD1055">
        <v>144500</v>
      </c>
      <c r="CE1055" t="str">
        <f>IF(data[[#This Row],[YearBuilt]]&gt;=1946,"New","Old")</f>
        <v>New</v>
      </c>
      <c r="CF1055" s="7" t="str">
        <f>IF(data[[#This Row],[YearRemodAdd]]=data[[#This Row],[YearBuilt]], "-","Remodeled")</f>
        <v>Remodeled</v>
      </c>
      <c r="CG1055" t="str">
        <f>IF(data[[#This Row],[YrSold]]&gt;=2008,"Post 2008","Pre 2008")</f>
        <v>Post 2008</v>
      </c>
      <c r="CH1055">
        <f>data[[#This Row],[YrSold]]</f>
        <v>2010</v>
      </c>
      <c r="CI1055" s="1"/>
    </row>
    <row r="1056" spans="1:87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56">
        <v>2006</v>
      </c>
      <c r="CB1056" t="s">
        <v>110</v>
      </c>
      <c r="CC1056" t="s">
        <v>111</v>
      </c>
      <c r="CD1056">
        <v>255000</v>
      </c>
      <c r="CE1056" t="str">
        <f>IF(data[[#This Row],[YearBuilt]]&gt;=1946,"New","Old")</f>
        <v>New</v>
      </c>
      <c r="CF1056" s="7" t="str">
        <f>IF(data[[#This Row],[YearRemodAdd]]=data[[#This Row],[YearBuilt]], "-","Remodeled")</f>
        <v>-</v>
      </c>
      <c r="CG1056" t="str">
        <f>IF(data[[#This Row],[YrSold]]&gt;=2008,"Post 2008","Pre 2008")</f>
        <v>Pre 2008</v>
      </c>
      <c r="CH1056">
        <f>data[[#This Row],[YrSold]]</f>
        <v>2006</v>
      </c>
      <c r="CI1056" s="1"/>
    </row>
    <row r="1057" spans="1:87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7">
        <v>2008</v>
      </c>
      <c r="CB1057" t="s">
        <v>173</v>
      </c>
      <c r="CC1057" t="s">
        <v>128</v>
      </c>
      <c r="CD1057">
        <v>180000</v>
      </c>
      <c r="CE1057" t="str">
        <f>IF(data[[#This Row],[YearBuilt]]&gt;=1946,"New","Old")</f>
        <v>New</v>
      </c>
      <c r="CF1057" s="7" t="str">
        <f>IF(data[[#This Row],[YearRemodAdd]]=data[[#This Row],[YearBuilt]], "-","Remodeled")</f>
        <v>-</v>
      </c>
      <c r="CG1057" t="str">
        <f>IF(data[[#This Row],[YrSold]]&gt;=2008,"Post 2008","Pre 2008")</f>
        <v>Post 2008</v>
      </c>
      <c r="CH1057">
        <f>data[[#This Row],[YrSold]]</f>
        <v>2008</v>
      </c>
      <c r="CI1057" s="1"/>
    </row>
    <row r="1058" spans="1:87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58">
        <v>2006</v>
      </c>
      <c r="CB1058" t="s">
        <v>110</v>
      </c>
      <c r="CC1058" t="s">
        <v>111</v>
      </c>
      <c r="CD1058">
        <v>185850</v>
      </c>
      <c r="CE1058" t="str">
        <f>IF(data[[#This Row],[YearBuilt]]&gt;=1946,"New","Old")</f>
        <v>New</v>
      </c>
      <c r="CF1058" s="7" t="str">
        <f>IF(data[[#This Row],[YearRemodAdd]]=data[[#This Row],[YearBuilt]], "-","Remodeled")</f>
        <v>-</v>
      </c>
      <c r="CG1058" t="str">
        <f>IF(data[[#This Row],[YrSold]]&gt;=2008,"Post 2008","Pre 2008")</f>
        <v>Pre 2008</v>
      </c>
      <c r="CH1058">
        <f>data[[#This Row],[YrSold]]</f>
        <v>2006</v>
      </c>
      <c r="CI1058" s="1"/>
    </row>
    <row r="1059" spans="1:87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59">
        <v>2009</v>
      </c>
      <c r="CB1059" t="s">
        <v>110</v>
      </c>
      <c r="CC1059" t="s">
        <v>111</v>
      </c>
      <c r="CD1059">
        <v>248000</v>
      </c>
      <c r="CE1059" t="str">
        <f>IF(data[[#This Row],[YearBuilt]]&gt;=1946,"New","Old")</f>
        <v>New</v>
      </c>
      <c r="CF1059" s="7" t="str">
        <f>IF(data[[#This Row],[YearRemodAdd]]=data[[#This Row],[YearBuilt]], "-","Remodeled")</f>
        <v>-</v>
      </c>
      <c r="CG1059" t="str">
        <f>IF(data[[#This Row],[YrSold]]&gt;=2008,"Post 2008","Pre 2008")</f>
        <v>Post 2008</v>
      </c>
      <c r="CH1059">
        <f>data[[#This Row],[YrSold]]</f>
        <v>2009</v>
      </c>
      <c r="CI1059" s="1"/>
    </row>
    <row r="1060" spans="1:87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60">
        <v>2009</v>
      </c>
      <c r="CB1060" t="s">
        <v>110</v>
      </c>
      <c r="CC1060" t="s">
        <v>111</v>
      </c>
      <c r="CD1060">
        <v>335000</v>
      </c>
      <c r="CE1060" t="str">
        <f>IF(data[[#This Row],[YearBuilt]]&gt;=1946,"New","Old")</f>
        <v>New</v>
      </c>
      <c r="CF1060" s="7" t="str">
        <f>IF(data[[#This Row],[YearRemodAdd]]=data[[#This Row],[YearBuilt]], "-","Remodeled")</f>
        <v>-</v>
      </c>
      <c r="CG1060" t="str">
        <f>IF(data[[#This Row],[YrSold]]&gt;=2008,"Post 2008","Pre 2008")</f>
        <v>Post 2008</v>
      </c>
      <c r="CH1060">
        <f>data[[#This Row],[YrSold]]</f>
        <v>2009</v>
      </c>
      <c r="CI1060" s="1"/>
    </row>
    <row r="1061" spans="1:87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61">
        <v>2007</v>
      </c>
      <c r="CB1061" t="s">
        <v>110</v>
      </c>
      <c r="CC1061" t="s">
        <v>111</v>
      </c>
      <c r="CD1061">
        <v>220000</v>
      </c>
      <c r="CE1061" t="str">
        <f>IF(data[[#This Row],[YearBuilt]]&gt;=1946,"New","Old")</f>
        <v>Old</v>
      </c>
      <c r="CF1061" s="7" t="str">
        <f>IF(data[[#This Row],[YearRemodAdd]]=data[[#This Row],[YearBuilt]], "-","Remodeled")</f>
        <v>Remodeled</v>
      </c>
      <c r="CG1061" t="str">
        <f>IF(data[[#This Row],[YrSold]]&gt;=2008,"Post 2008","Pre 2008")</f>
        <v>Pre 2008</v>
      </c>
      <c r="CH1061">
        <f>data[[#This Row],[YrSold]]</f>
        <v>2007</v>
      </c>
      <c r="CI1061" s="1"/>
    </row>
    <row r="1062" spans="1:87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62">
        <v>2010</v>
      </c>
      <c r="CB1062" t="s">
        <v>110</v>
      </c>
      <c r="CC1062" t="s">
        <v>111</v>
      </c>
      <c r="CD1062">
        <v>213500</v>
      </c>
      <c r="CE1062" t="str">
        <f>IF(data[[#This Row],[YearBuilt]]&gt;=1946,"New","Old")</f>
        <v>New</v>
      </c>
      <c r="CF1062" s="7" t="str">
        <f>IF(data[[#This Row],[YearRemodAdd]]=data[[#This Row],[YearBuilt]], "-","Remodeled")</f>
        <v>-</v>
      </c>
      <c r="CG1062" t="str">
        <f>IF(data[[#This Row],[YrSold]]&gt;=2008,"Post 2008","Pre 2008")</f>
        <v>Post 2008</v>
      </c>
      <c r="CH1062">
        <f>data[[#This Row],[YrSold]]</f>
        <v>2010</v>
      </c>
      <c r="CI1062" s="1"/>
    </row>
    <row r="1063" spans="1:87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63">
        <v>2008</v>
      </c>
      <c r="CB1063" t="s">
        <v>208</v>
      </c>
      <c r="CC1063" t="s">
        <v>111</v>
      </c>
      <c r="CD1063">
        <v>81000</v>
      </c>
      <c r="CE1063" t="str">
        <f>IF(data[[#This Row],[YearBuilt]]&gt;=1946,"New","Old")</f>
        <v>Old</v>
      </c>
      <c r="CF1063" s="7" t="str">
        <f>IF(data[[#This Row],[YearRemodAdd]]=data[[#This Row],[YearBuilt]], "-","Remodeled")</f>
        <v>Remodeled</v>
      </c>
      <c r="CG1063" t="str">
        <f>IF(data[[#This Row],[YrSold]]&gt;=2008,"Post 2008","Pre 2008")</f>
        <v>Post 2008</v>
      </c>
      <c r="CH1063">
        <f>data[[#This Row],[YrSold]]</f>
        <v>2008</v>
      </c>
      <c r="CI1063" s="1"/>
    </row>
    <row r="1064" spans="1:87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64">
        <v>2007</v>
      </c>
      <c r="CB1064" t="s">
        <v>110</v>
      </c>
      <c r="CC1064" t="s">
        <v>111</v>
      </c>
      <c r="CD1064">
        <v>90000</v>
      </c>
      <c r="CE1064" t="str">
        <f>IF(data[[#This Row],[YearBuilt]]&gt;=1946,"New","Old")</f>
        <v>Old</v>
      </c>
      <c r="CF1064" s="7" t="str">
        <f>IF(data[[#This Row],[YearRemodAdd]]=data[[#This Row],[YearBuilt]], "-","Remodeled")</f>
        <v>Remodeled</v>
      </c>
      <c r="CG1064" t="str">
        <f>IF(data[[#This Row],[YrSold]]&gt;=2008,"Post 2008","Pre 2008")</f>
        <v>Pre 2008</v>
      </c>
      <c r="CH1064">
        <f>data[[#This Row],[YrSold]]</f>
        <v>2007</v>
      </c>
      <c r="CI1064" s="1"/>
    </row>
    <row r="1065" spans="1:87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65">
        <v>2006</v>
      </c>
      <c r="CB1065" t="s">
        <v>110</v>
      </c>
      <c r="CC1065" t="s">
        <v>111</v>
      </c>
      <c r="CD1065">
        <v>110500</v>
      </c>
      <c r="CE1065" t="str">
        <f>IF(data[[#This Row],[YearBuilt]]&gt;=1946,"New","Old")</f>
        <v>Old</v>
      </c>
      <c r="CF1065" s="7" t="str">
        <f>IF(data[[#This Row],[YearRemodAdd]]=data[[#This Row],[YearBuilt]], "-","Remodeled")</f>
        <v>Remodeled</v>
      </c>
      <c r="CG1065" t="str">
        <f>IF(data[[#This Row],[YrSold]]&gt;=2008,"Post 2008","Pre 2008")</f>
        <v>Pre 2008</v>
      </c>
      <c r="CH1065">
        <f>data[[#This Row],[YrSold]]</f>
        <v>2006</v>
      </c>
      <c r="CI1065" s="1"/>
    </row>
    <row r="1066" spans="1:87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66">
        <v>2009</v>
      </c>
      <c r="CB1066" t="s">
        <v>110</v>
      </c>
      <c r="CC1066" t="s">
        <v>111</v>
      </c>
      <c r="CD1066">
        <v>154000</v>
      </c>
      <c r="CE1066" t="str">
        <f>IF(data[[#This Row],[YearBuilt]]&gt;=1946,"New","Old")</f>
        <v>New</v>
      </c>
      <c r="CF1066" s="7" t="str">
        <f>IF(data[[#This Row],[YearRemodAdd]]=data[[#This Row],[YearBuilt]], "-","Remodeled")</f>
        <v>-</v>
      </c>
      <c r="CG1066" t="str">
        <f>IF(data[[#This Row],[YrSold]]&gt;=2008,"Post 2008","Pre 2008")</f>
        <v>Post 2008</v>
      </c>
      <c r="CH1066">
        <f>data[[#This Row],[YrSold]]</f>
        <v>2009</v>
      </c>
      <c r="CI1066" s="1"/>
    </row>
    <row r="1067" spans="1:87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67">
        <v>2010</v>
      </c>
      <c r="CB1067" t="s">
        <v>110</v>
      </c>
      <c r="CC1067" t="s">
        <v>111</v>
      </c>
      <c r="CD1067">
        <v>328000</v>
      </c>
      <c r="CE1067" t="str">
        <f>IF(data[[#This Row],[YearBuilt]]&gt;=1946,"New","Old")</f>
        <v>New</v>
      </c>
      <c r="CF1067" s="7" t="str">
        <f>IF(data[[#This Row],[YearRemodAdd]]=data[[#This Row],[YearBuilt]], "-","Remodeled")</f>
        <v>Remodeled</v>
      </c>
      <c r="CG1067" t="str">
        <f>IF(data[[#This Row],[YrSold]]&gt;=2008,"Post 2008","Pre 2008")</f>
        <v>Post 2008</v>
      </c>
      <c r="CH1067">
        <f>data[[#This Row],[YrSold]]</f>
        <v>2010</v>
      </c>
      <c r="CI1067" s="1"/>
    </row>
    <row r="1068" spans="1:87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68">
        <v>2009</v>
      </c>
      <c r="CB1068" t="s">
        <v>110</v>
      </c>
      <c r="CC1068" t="s">
        <v>111</v>
      </c>
      <c r="CD1068">
        <v>178000</v>
      </c>
      <c r="CE1068" t="str">
        <f>IF(data[[#This Row],[YearBuilt]]&gt;=1946,"New","Old")</f>
        <v>New</v>
      </c>
      <c r="CF1068" s="7" t="str">
        <f>IF(data[[#This Row],[YearRemodAdd]]=data[[#This Row],[YearBuilt]], "-","Remodeled")</f>
        <v>Remodeled</v>
      </c>
      <c r="CG1068" t="str">
        <f>IF(data[[#This Row],[YrSold]]&gt;=2008,"Post 2008","Pre 2008")</f>
        <v>Post 2008</v>
      </c>
      <c r="CH1068">
        <f>data[[#This Row],[YrSold]]</f>
        <v>2009</v>
      </c>
      <c r="CI1068" s="1"/>
    </row>
    <row r="1069" spans="1:87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69">
        <v>2008</v>
      </c>
      <c r="CB1069" t="s">
        <v>110</v>
      </c>
      <c r="CC1069" t="s">
        <v>111</v>
      </c>
      <c r="CD1069">
        <v>167900</v>
      </c>
      <c r="CE1069" t="str">
        <f>IF(data[[#This Row],[YearBuilt]]&gt;=1946,"New","Old")</f>
        <v>New</v>
      </c>
      <c r="CF1069" s="7" t="str">
        <f>IF(data[[#This Row],[YearRemodAdd]]=data[[#This Row],[YearBuilt]], "-","Remodeled")</f>
        <v>-</v>
      </c>
      <c r="CG1069" t="str">
        <f>IF(data[[#This Row],[YrSold]]&gt;=2008,"Post 2008","Pre 2008")</f>
        <v>Post 2008</v>
      </c>
      <c r="CH1069">
        <f>data[[#This Row],[YrSold]]</f>
        <v>2008</v>
      </c>
      <c r="CI1069" s="1"/>
    </row>
    <row r="1070" spans="1:87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0">
        <v>2006</v>
      </c>
      <c r="CB1070" t="s">
        <v>110</v>
      </c>
      <c r="CC1070" t="s">
        <v>111</v>
      </c>
      <c r="CD1070">
        <v>151400</v>
      </c>
      <c r="CE1070" t="str">
        <f>IF(data[[#This Row],[YearBuilt]]&gt;=1946,"New","Old")</f>
        <v>New</v>
      </c>
      <c r="CF1070" s="7" t="str">
        <f>IF(data[[#This Row],[YearRemodAdd]]=data[[#This Row],[YearBuilt]], "-","Remodeled")</f>
        <v>-</v>
      </c>
      <c r="CG1070" t="str">
        <f>IF(data[[#This Row],[YrSold]]&gt;=2008,"Post 2008","Pre 2008")</f>
        <v>Pre 2008</v>
      </c>
      <c r="CH1070">
        <f>data[[#This Row],[YrSold]]</f>
        <v>2006</v>
      </c>
      <c r="CI1070" s="1"/>
    </row>
    <row r="1071" spans="1:87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1">
        <v>2007</v>
      </c>
      <c r="CB1071" t="s">
        <v>110</v>
      </c>
      <c r="CC1071" t="s">
        <v>111</v>
      </c>
      <c r="CD1071">
        <v>135000</v>
      </c>
      <c r="CE1071" t="str">
        <f>IF(data[[#This Row],[YearBuilt]]&gt;=1946,"New","Old")</f>
        <v>New</v>
      </c>
      <c r="CF1071" s="7" t="str">
        <f>IF(data[[#This Row],[YearRemodAdd]]=data[[#This Row],[YearBuilt]], "-","Remodeled")</f>
        <v>Remodeled</v>
      </c>
      <c r="CG1071" t="str">
        <f>IF(data[[#This Row],[YrSold]]&gt;=2008,"Post 2008","Pre 2008")</f>
        <v>Pre 2008</v>
      </c>
      <c r="CH1071">
        <f>data[[#This Row],[YrSold]]</f>
        <v>2007</v>
      </c>
      <c r="CI1071" s="1"/>
    </row>
    <row r="1072" spans="1:87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2">
        <v>2007</v>
      </c>
      <c r="CB1072" t="s">
        <v>110</v>
      </c>
      <c r="CC1072" t="s">
        <v>111</v>
      </c>
      <c r="CD1072">
        <v>135000</v>
      </c>
      <c r="CE1072" t="str">
        <f>IF(data[[#This Row],[YearBuilt]]&gt;=1946,"New","Old")</f>
        <v>New</v>
      </c>
      <c r="CF1072" s="7" t="str">
        <f>IF(data[[#This Row],[YearRemodAdd]]=data[[#This Row],[YearBuilt]], "-","Remodeled")</f>
        <v>-</v>
      </c>
      <c r="CG1072" t="str">
        <f>IF(data[[#This Row],[YrSold]]&gt;=2008,"Post 2008","Pre 2008")</f>
        <v>Pre 2008</v>
      </c>
      <c r="CH1072">
        <f>data[[#This Row],[YrSold]]</f>
        <v>2007</v>
      </c>
      <c r="CI1072" s="1"/>
    </row>
    <row r="1073" spans="1:87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3">
        <v>2009</v>
      </c>
      <c r="CB1073" t="s">
        <v>110</v>
      </c>
      <c r="CC1073" t="s">
        <v>111</v>
      </c>
      <c r="CD1073">
        <v>154000</v>
      </c>
      <c r="CE1073" t="str">
        <f>IF(data[[#This Row],[YearBuilt]]&gt;=1946,"New","Old")</f>
        <v>New</v>
      </c>
      <c r="CF1073" s="7" t="str">
        <f>IF(data[[#This Row],[YearRemodAdd]]=data[[#This Row],[YearBuilt]], "-","Remodeled")</f>
        <v>-</v>
      </c>
      <c r="CG1073" t="str">
        <f>IF(data[[#This Row],[YrSold]]&gt;=2008,"Post 2008","Pre 2008")</f>
        <v>Post 2008</v>
      </c>
      <c r="CH1073">
        <f>data[[#This Row],[YrSold]]</f>
        <v>2009</v>
      </c>
      <c r="CI1073" s="1"/>
    </row>
    <row r="1074" spans="1:87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74">
        <v>2006</v>
      </c>
      <c r="CB1074" t="s">
        <v>110</v>
      </c>
      <c r="CC1074" t="s">
        <v>111</v>
      </c>
      <c r="CD1074">
        <v>91500</v>
      </c>
      <c r="CE1074" t="str">
        <f>IF(data[[#This Row],[YearBuilt]]&gt;=1946,"New","Old")</f>
        <v>New</v>
      </c>
      <c r="CF1074" s="7" t="str">
        <f>IF(data[[#This Row],[YearRemodAdd]]=data[[#This Row],[YearBuilt]], "-","Remodeled")</f>
        <v>Remodeled</v>
      </c>
      <c r="CG1074" t="str">
        <f>IF(data[[#This Row],[YrSold]]&gt;=2008,"Post 2008","Pre 2008")</f>
        <v>Pre 2008</v>
      </c>
      <c r="CH1074">
        <f>data[[#This Row],[YrSold]]</f>
        <v>2006</v>
      </c>
      <c r="CI1074" s="1"/>
    </row>
    <row r="1075" spans="1:87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75">
        <v>2009</v>
      </c>
      <c r="CB1075" t="s">
        <v>110</v>
      </c>
      <c r="CC1075" t="s">
        <v>111</v>
      </c>
      <c r="CD1075">
        <v>159500</v>
      </c>
      <c r="CE1075" t="str">
        <f>IF(data[[#This Row],[YearBuilt]]&gt;=1946,"New","Old")</f>
        <v>New</v>
      </c>
      <c r="CF1075" s="7" t="str">
        <f>IF(data[[#This Row],[YearRemodAdd]]=data[[#This Row],[YearBuilt]], "-","Remodeled")</f>
        <v>-</v>
      </c>
      <c r="CG1075" t="str">
        <f>IF(data[[#This Row],[YrSold]]&gt;=2008,"Post 2008","Pre 2008")</f>
        <v>Post 2008</v>
      </c>
      <c r="CH1075">
        <f>data[[#This Row],[YrSold]]</f>
        <v>2009</v>
      </c>
      <c r="CI1075" s="1"/>
    </row>
    <row r="1076" spans="1:87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6">
        <v>2007</v>
      </c>
      <c r="CB1076" t="s">
        <v>110</v>
      </c>
      <c r="CC1076" t="s">
        <v>111</v>
      </c>
      <c r="CD1076">
        <v>194000</v>
      </c>
      <c r="CE1076" t="str">
        <f>IF(data[[#This Row],[YearBuilt]]&gt;=1946,"New","Old")</f>
        <v>New</v>
      </c>
      <c r="CF1076" s="7" t="str">
        <f>IF(data[[#This Row],[YearRemodAdd]]=data[[#This Row],[YearBuilt]], "-","Remodeled")</f>
        <v>-</v>
      </c>
      <c r="CG1076" t="str">
        <f>IF(data[[#This Row],[YrSold]]&gt;=2008,"Post 2008","Pre 2008")</f>
        <v>Pre 2008</v>
      </c>
      <c r="CH1076">
        <f>data[[#This Row],[YrSold]]</f>
        <v>2007</v>
      </c>
      <c r="CI1076" s="1"/>
    </row>
    <row r="1077" spans="1:87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77">
        <v>2007</v>
      </c>
      <c r="CB1077" t="s">
        <v>230</v>
      </c>
      <c r="CC1077" t="s">
        <v>111</v>
      </c>
      <c r="CD1077">
        <v>219500</v>
      </c>
      <c r="CE1077" t="str">
        <f>IF(data[[#This Row],[YearBuilt]]&gt;=1946,"New","Old")</f>
        <v>Old</v>
      </c>
      <c r="CF1077" s="7" t="str">
        <f>IF(data[[#This Row],[YearRemodAdd]]=data[[#This Row],[YearBuilt]], "-","Remodeled")</f>
        <v>Remodeled</v>
      </c>
      <c r="CG1077" t="str">
        <f>IF(data[[#This Row],[YrSold]]&gt;=2008,"Post 2008","Pre 2008")</f>
        <v>Pre 2008</v>
      </c>
      <c r="CH1077">
        <f>data[[#This Row],[YrSold]]</f>
        <v>2007</v>
      </c>
      <c r="CI1077" s="1"/>
    </row>
    <row r="1078" spans="1:87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78">
        <v>2006</v>
      </c>
      <c r="CB1078" t="s">
        <v>110</v>
      </c>
      <c r="CC1078" t="s">
        <v>111</v>
      </c>
      <c r="CD1078">
        <v>170000</v>
      </c>
      <c r="CE1078" t="str">
        <f>IF(data[[#This Row],[YearBuilt]]&gt;=1946,"New","Old")</f>
        <v>Old</v>
      </c>
      <c r="CF1078" s="7" t="str">
        <f>IF(data[[#This Row],[YearRemodAdd]]=data[[#This Row],[YearBuilt]], "-","Remodeled")</f>
        <v>Remodeled</v>
      </c>
      <c r="CG1078" t="str">
        <f>IF(data[[#This Row],[YrSold]]&gt;=2008,"Post 2008","Pre 2008")</f>
        <v>Pre 2008</v>
      </c>
      <c r="CH1078">
        <f>data[[#This Row],[YrSold]]</f>
        <v>2006</v>
      </c>
      <c r="CI1078" s="1"/>
    </row>
    <row r="1079" spans="1:87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79">
        <v>2006</v>
      </c>
      <c r="CB1079" t="s">
        <v>110</v>
      </c>
      <c r="CC1079" t="s">
        <v>128</v>
      </c>
      <c r="CD1079">
        <v>138800</v>
      </c>
      <c r="CE1079" t="str">
        <f>IF(data[[#This Row],[YearBuilt]]&gt;=1946,"New","Old")</f>
        <v>New</v>
      </c>
      <c r="CF1079" s="7" t="str">
        <f>IF(data[[#This Row],[YearRemodAdd]]=data[[#This Row],[YearBuilt]], "-","Remodeled")</f>
        <v>-</v>
      </c>
      <c r="CG1079" t="str">
        <f>IF(data[[#This Row],[YrSold]]&gt;=2008,"Post 2008","Pre 2008")</f>
        <v>Pre 2008</v>
      </c>
      <c r="CH1079">
        <f>data[[#This Row],[YrSold]]</f>
        <v>2006</v>
      </c>
      <c r="CI1079" s="1"/>
    </row>
    <row r="1080" spans="1:87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0">
        <v>2006</v>
      </c>
      <c r="CB1080" t="s">
        <v>110</v>
      </c>
      <c r="CC1080" t="s">
        <v>111</v>
      </c>
      <c r="CD1080">
        <v>155900</v>
      </c>
      <c r="CE1080" t="str">
        <f>IF(data[[#This Row],[YearBuilt]]&gt;=1946,"New","Old")</f>
        <v>New</v>
      </c>
      <c r="CF1080" s="7" t="str">
        <f>IF(data[[#This Row],[YearRemodAdd]]=data[[#This Row],[YearBuilt]], "-","Remodeled")</f>
        <v>-</v>
      </c>
      <c r="CG1080" t="str">
        <f>IF(data[[#This Row],[YrSold]]&gt;=2008,"Post 2008","Pre 2008")</f>
        <v>Pre 2008</v>
      </c>
      <c r="CH1080">
        <f>data[[#This Row],[YrSold]]</f>
        <v>2006</v>
      </c>
      <c r="CI1080" s="1"/>
    </row>
    <row r="1081" spans="1:87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1">
        <v>2007</v>
      </c>
      <c r="CB1081" t="s">
        <v>110</v>
      </c>
      <c r="CC1081" t="s">
        <v>111</v>
      </c>
      <c r="CD1081">
        <v>126000</v>
      </c>
      <c r="CE1081" t="str">
        <f>IF(data[[#This Row],[YearBuilt]]&gt;=1946,"New","Old")</f>
        <v>New</v>
      </c>
      <c r="CF1081" s="7" t="str">
        <f>IF(data[[#This Row],[YearRemodAdd]]=data[[#This Row],[YearBuilt]], "-","Remodeled")</f>
        <v>-</v>
      </c>
      <c r="CG1081" t="str">
        <f>IF(data[[#This Row],[YrSold]]&gt;=2008,"Post 2008","Pre 2008")</f>
        <v>Pre 2008</v>
      </c>
      <c r="CH1081">
        <f>data[[#This Row],[YrSold]]</f>
        <v>2007</v>
      </c>
      <c r="CI1081" s="1"/>
    </row>
    <row r="1082" spans="1:87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82">
        <v>2008</v>
      </c>
      <c r="CB1082" t="s">
        <v>173</v>
      </c>
      <c r="CC1082" t="s">
        <v>128</v>
      </c>
      <c r="CD1082">
        <v>145000</v>
      </c>
      <c r="CE1082" t="str">
        <f>IF(data[[#This Row],[YearBuilt]]&gt;=1946,"New","Old")</f>
        <v>New</v>
      </c>
      <c r="CF1082" s="7" t="str">
        <f>IF(data[[#This Row],[YearRemodAdd]]=data[[#This Row],[YearBuilt]], "-","Remodeled")</f>
        <v>Remodeled</v>
      </c>
      <c r="CG1082" t="str">
        <f>IF(data[[#This Row],[YrSold]]&gt;=2008,"Post 2008","Pre 2008")</f>
        <v>Post 2008</v>
      </c>
      <c r="CH1082">
        <f>data[[#This Row],[YrSold]]</f>
        <v>2008</v>
      </c>
      <c r="CI1082" s="1"/>
    </row>
    <row r="1083" spans="1:87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3">
        <v>2010</v>
      </c>
      <c r="CB1083" t="s">
        <v>110</v>
      </c>
      <c r="CC1083" t="s">
        <v>111</v>
      </c>
      <c r="CD1083">
        <v>133000</v>
      </c>
      <c r="CE1083" t="str">
        <f>IF(data[[#This Row],[YearBuilt]]&gt;=1946,"New","Old")</f>
        <v>New</v>
      </c>
      <c r="CF1083" s="7" t="str">
        <f>IF(data[[#This Row],[YearRemodAdd]]=data[[#This Row],[YearBuilt]], "-","Remodeled")</f>
        <v>-</v>
      </c>
      <c r="CG1083" t="str">
        <f>IF(data[[#This Row],[YrSold]]&gt;=2008,"Post 2008","Pre 2008")</f>
        <v>Post 2008</v>
      </c>
      <c r="CH1083">
        <f>data[[#This Row],[YrSold]]</f>
        <v>2010</v>
      </c>
      <c r="CI1083" s="1"/>
    </row>
    <row r="1084" spans="1:87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84">
        <v>2007</v>
      </c>
      <c r="CB1084" t="s">
        <v>110</v>
      </c>
      <c r="CC1084" t="s">
        <v>111</v>
      </c>
      <c r="CD1084">
        <v>192000</v>
      </c>
      <c r="CE1084" t="str">
        <f>IF(data[[#This Row],[YearBuilt]]&gt;=1946,"New","Old")</f>
        <v>New</v>
      </c>
      <c r="CF1084" s="7" t="str">
        <f>IF(data[[#This Row],[YearRemodAdd]]=data[[#This Row],[YearBuilt]], "-","Remodeled")</f>
        <v>-</v>
      </c>
      <c r="CG1084" t="str">
        <f>IF(data[[#This Row],[YrSold]]&gt;=2008,"Post 2008","Pre 2008")</f>
        <v>Pre 2008</v>
      </c>
      <c r="CH1084">
        <f>data[[#This Row],[YrSold]]</f>
        <v>2007</v>
      </c>
      <c r="CI1084" s="1"/>
    </row>
    <row r="1085" spans="1:87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85">
        <v>2006</v>
      </c>
      <c r="CB1085" t="s">
        <v>110</v>
      </c>
      <c r="CC1085" t="s">
        <v>111</v>
      </c>
      <c r="CD1085">
        <v>160000</v>
      </c>
      <c r="CE1085" t="str">
        <f>IF(data[[#This Row],[YearBuilt]]&gt;=1946,"New","Old")</f>
        <v>New</v>
      </c>
      <c r="CF1085" s="7" t="str">
        <f>IF(data[[#This Row],[YearRemodAdd]]=data[[#This Row],[YearBuilt]], "-","Remodeled")</f>
        <v>-</v>
      </c>
      <c r="CG1085" t="str">
        <f>IF(data[[#This Row],[YrSold]]&gt;=2008,"Post 2008","Pre 2008")</f>
        <v>Pre 2008</v>
      </c>
      <c r="CH1085">
        <f>data[[#This Row],[YrSold]]</f>
        <v>2006</v>
      </c>
      <c r="CI1085" s="1"/>
    </row>
    <row r="1086" spans="1:87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086">
        <v>2006</v>
      </c>
      <c r="CB1086" t="s">
        <v>110</v>
      </c>
      <c r="CC1086" t="s">
        <v>111</v>
      </c>
      <c r="CD1086">
        <v>187500</v>
      </c>
      <c r="CE1086" t="str">
        <f>IF(data[[#This Row],[YearBuilt]]&gt;=1946,"New","Old")</f>
        <v>New</v>
      </c>
      <c r="CF1086" s="7" t="str">
        <f>IF(data[[#This Row],[YearRemodAdd]]=data[[#This Row],[YearBuilt]], "-","Remodeled")</f>
        <v>Remodeled</v>
      </c>
      <c r="CG1086" t="str">
        <f>IF(data[[#This Row],[YrSold]]&gt;=2008,"Post 2008","Pre 2008")</f>
        <v>Pre 2008</v>
      </c>
      <c r="CH1086">
        <f>data[[#This Row],[YrSold]]</f>
        <v>2006</v>
      </c>
      <c r="CI1086" s="1"/>
    </row>
    <row r="1087" spans="1:87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7">
        <v>2010</v>
      </c>
      <c r="CB1087" t="s">
        <v>110</v>
      </c>
      <c r="CC1087" t="s">
        <v>111</v>
      </c>
      <c r="CD1087">
        <v>147000</v>
      </c>
      <c r="CE1087" t="str">
        <f>IF(data[[#This Row],[YearBuilt]]&gt;=1946,"New","Old")</f>
        <v>New</v>
      </c>
      <c r="CF1087" s="7" t="str">
        <f>IF(data[[#This Row],[YearRemodAdd]]=data[[#This Row],[YearBuilt]], "-","Remodeled")</f>
        <v>-</v>
      </c>
      <c r="CG1087" t="str">
        <f>IF(data[[#This Row],[YrSold]]&gt;=2008,"Post 2008","Pre 2008")</f>
        <v>Post 2008</v>
      </c>
      <c r="CH1087">
        <f>data[[#This Row],[YrSold]]</f>
        <v>2010</v>
      </c>
      <c r="CI1087" s="1"/>
    </row>
    <row r="1088" spans="1:87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8">
        <v>2010</v>
      </c>
      <c r="CB1088" t="s">
        <v>110</v>
      </c>
      <c r="CC1088" t="s">
        <v>111</v>
      </c>
      <c r="CD1088">
        <v>83500</v>
      </c>
      <c r="CE1088" t="str">
        <f>IF(data[[#This Row],[YearBuilt]]&gt;=1946,"New","Old")</f>
        <v>New</v>
      </c>
      <c r="CF1088" s="7" t="str">
        <f>IF(data[[#This Row],[YearRemodAdd]]=data[[#This Row],[YearBuilt]], "-","Remodeled")</f>
        <v>-</v>
      </c>
      <c r="CG1088" t="str">
        <f>IF(data[[#This Row],[YrSold]]&gt;=2008,"Post 2008","Pre 2008")</f>
        <v>Post 2008</v>
      </c>
      <c r="CH1088">
        <f>data[[#This Row],[YrSold]]</f>
        <v>2010</v>
      </c>
      <c r="CI1088" s="1"/>
    </row>
    <row r="1089" spans="1:87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89">
        <v>2009</v>
      </c>
      <c r="CB1089" t="s">
        <v>110</v>
      </c>
      <c r="CC1089" t="s">
        <v>111</v>
      </c>
      <c r="CD1089">
        <v>252000</v>
      </c>
      <c r="CE1089" t="str">
        <f>IF(data[[#This Row],[YearBuilt]]&gt;=1946,"New","Old")</f>
        <v>New</v>
      </c>
      <c r="CF1089" s="7" t="str">
        <f>IF(data[[#This Row],[YearRemodAdd]]=data[[#This Row],[YearBuilt]], "-","Remodeled")</f>
        <v>Remodeled</v>
      </c>
      <c r="CG1089" t="str">
        <f>IF(data[[#This Row],[YrSold]]&gt;=2008,"Post 2008","Pre 2008")</f>
        <v>Post 2008</v>
      </c>
      <c r="CH1089">
        <f>data[[#This Row],[YrSold]]</f>
        <v>2009</v>
      </c>
      <c r="CI1089" s="1"/>
    </row>
    <row r="1090" spans="1:87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0">
        <v>2006</v>
      </c>
      <c r="CB1090" t="s">
        <v>110</v>
      </c>
      <c r="CC1090" t="s">
        <v>111</v>
      </c>
      <c r="CD1090">
        <v>137500</v>
      </c>
      <c r="CE1090" t="str">
        <f>IF(data[[#This Row],[YearBuilt]]&gt;=1946,"New","Old")</f>
        <v>New</v>
      </c>
      <c r="CF1090" s="7" t="str">
        <f>IF(data[[#This Row],[YearRemodAdd]]=data[[#This Row],[YearBuilt]], "-","Remodeled")</f>
        <v>-</v>
      </c>
      <c r="CG1090" t="str">
        <f>IF(data[[#This Row],[YrSold]]&gt;=2008,"Post 2008","Pre 2008")</f>
        <v>Pre 2008</v>
      </c>
      <c r="CH1090">
        <f>data[[#This Row],[YrSold]]</f>
        <v>2006</v>
      </c>
      <c r="CI1090" s="1"/>
    </row>
    <row r="1091" spans="1:87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1">
        <v>2006</v>
      </c>
      <c r="CB1091" t="s">
        <v>110</v>
      </c>
      <c r="CC1091" t="s">
        <v>111</v>
      </c>
      <c r="CD1091">
        <v>197000</v>
      </c>
      <c r="CE1091" t="str">
        <f>IF(data[[#This Row],[YearBuilt]]&gt;=1946,"New","Old")</f>
        <v>New</v>
      </c>
      <c r="CF1091" s="7" t="str">
        <f>IF(data[[#This Row],[YearRemodAdd]]=data[[#This Row],[YearBuilt]], "-","Remodeled")</f>
        <v>-</v>
      </c>
      <c r="CG1091" t="str">
        <f>IF(data[[#This Row],[YrSold]]&gt;=2008,"Post 2008","Pre 2008")</f>
        <v>Pre 2008</v>
      </c>
      <c r="CH1091">
        <f>data[[#This Row],[YrSold]]</f>
        <v>2006</v>
      </c>
      <c r="CI1091" s="1"/>
    </row>
    <row r="1092" spans="1:87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2">
        <v>2009</v>
      </c>
      <c r="CB1092" t="s">
        <v>110</v>
      </c>
      <c r="CC1092" t="s">
        <v>111</v>
      </c>
      <c r="CD1092">
        <v>92900</v>
      </c>
      <c r="CE1092" t="str">
        <f>IF(data[[#This Row],[YearBuilt]]&gt;=1946,"New","Old")</f>
        <v>New</v>
      </c>
      <c r="CF1092" s="7" t="str">
        <f>IF(data[[#This Row],[YearRemodAdd]]=data[[#This Row],[YearBuilt]], "-","Remodeled")</f>
        <v>-</v>
      </c>
      <c r="CG1092" t="str">
        <f>IF(data[[#This Row],[YrSold]]&gt;=2008,"Post 2008","Pre 2008")</f>
        <v>Post 2008</v>
      </c>
      <c r="CH1092">
        <f>data[[#This Row],[YrSold]]</f>
        <v>2009</v>
      </c>
      <c r="CI1092" s="1"/>
    </row>
    <row r="1093" spans="1:87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93">
        <v>2008</v>
      </c>
      <c r="CB1093" t="s">
        <v>110</v>
      </c>
      <c r="CC1093" t="s">
        <v>111</v>
      </c>
      <c r="CD1093">
        <v>160000</v>
      </c>
      <c r="CE1093" t="str">
        <f>IF(data[[#This Row],[YearBuilt]]&gt;=1946,"New","Old")</f>
        <v>New</v>
      </c>
      <c r="CF1093" s="7" t="str">
        <f>IF(data[[#This Row],[YearRemodAdd]]=data[[#This Row],[YearBuilt]], "-","Remodeled")</f>
        <v>Remodeled</v>
      </c>
      <c r="CG1093" t="str">
        <f>IF(data[[#This Row],[YrSold]]&gt;=2008,"Post 2008","Pre 2008")</f>
        <v>Post 2008</v>
      </c>
      <c r="CH1093">
        <f>data[[#This Row],[YrSold]]</f>
        <v>2008</v>
      </c>
      <c r="CI1093" s="1"/>
    </row>
    <row r="1094" spans="1:87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4">
        <v>2008</v>
      </c>
      <c r="CB1094" t="s">
        <v>110</v>
      </c>
      <c r="CC1094" t="s">
        <v>111</v>
      </c>
      <c r="CD1094">
        <v>136500</v>
      </c>
      <c r="CE1094" t="str">
        <f>IF(data[[#This Row],[YearBuilt]]&gt;=1946,"New","Old")</f>
        <v>Old</v>
      </c>
      <c r="CF1094" s="7" t="str">
        <f>IF(data[[#This Row],[YearRemodAdd]]=data[[#This Row],[YearBuilt]], "-","Remodeled")</f>
        <v>Remodeled</v>
      </c>
      <c r="CG1094" t="str">
        <f>IF(data[[#This Row],[YrSold]]&gt;=2008,"Post 2008","Pre 2008")</f>
        <v>Post 2008</v>
      </c>
      <c r="CH1094">
        <f>data[[#This Row],[YrSold]]</f>
        <v>2008</v>
      </c>
      <c r="CI1094" s="1"/>
    </row>
    <row r="1095" spans="1:87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95">
        <v>2006</v>
      </c>
      <c r="CB1095" t="s">
        <v>110</v>
      </c>
      <c r="CC1095" t="s">
        <v>111</v>
      </c>
      <c r="CD1095">
        <v>146000</v>
      </c>
      <c r="CE1095" t="str">
        <f>IF(data[[#This Row],[YearBuilt]]&gt;=1946,"New","Old")</f>
        <v>New</v>
      </c>
      <c r="CF1095" s="7" t="str">
        <f>IF(data[[#This Row],[YearRemodAdd]]=data[[#This Row],[YearBuilt]], "-","Remodeled")</f>
        <v>Remodeled</v>
      </c>
      <c r="CG1095" t="str">
        <f>IF(data[[#This Row],[YrSold]]&gt;=2008,"Post 2008","Pre 2008")</f>
        <v>Pre 2008</v>
      </c>
      <c r="CH1095">
        <f>data[[#This Row],[YrSold]]</f>
        <v>2006</v>
      </c>
      <c r="CI1095" s="1"/>
    </row>
    <row r="1096" spans="1:87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096">
        <v>2010</v>
      </c>
      <c r="CB1096" t="s">
        <v>110</v>
      </c>
      <c r="CC1096" t="s">
        <v>111</v>
      </c>
      <c r="CD1096">
        <v>129000</v>
      </c>
      <c r="CE1096" t="str">
        <f>IF(data[[#This Row],[YearBuilt]]&gt;=1946,"New","Old")</f>
        <v>New</v>
      </c>
      <c r="CF1096" s="7" t="str">
        <f>IF(data[[#This Row],[YearRemodAdd]]=data[[#This Row],[YearBuilt]], "-","Remodeled")</f>
        <v>Remodeled</v>
      </c>
      <c r="CG1096" t="str">
        <f>IF(data[[#This Row],[YrSold]]&gt;=2008,"Post 2008","Pre 2008")</f>
        <v>Post 2008</v>
      </c>
      <c r="CH1096">
        <f>data[[#This Row],[YrSold]]</f>
        <v>2010</v>
      </c>
      <c r="CI1096" s="1"/>
    </row>
    <row r="1097" spans="1:87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97">
        <v>2007</v>
      </c>
      <c r="CB1097" t="s">
        <v>110</v>
      </c>
      <c r="CC1097" t="s">
        <v>111</v>
      </c>
      <c r="CD1097">
        <v>176432</v>
      </c>
      <c r="CE1097" t="str">
        <f>IF(data[[#This Row],[YearBuilt]]&gt;=1946,"New","Old")</f>
        <v>New</v>
      </c>
      <c r="CF1097" s="7" t="str">
        <f>IF(data[[#This Row],[YearRemodAdd]]=data[[#This Row],[YearBuilt]], "-","Remodeled")</f>
        <v>-</v>
      </c>
      <c r="CG1097" t="str">
        <f>IF(data[[#This Row],[YrSold]]&gt;=2008,"Post 2008","Pre 2008")</f>
        <v>Pre 2008</v>
      </c>
      <c r="CH1097">
        <f>data[[#This Row],[YrSold]]</f>
        <v>2007</v>
      </c>
      <c r="CI1097" s="1"/>
    </row>
    <row r="1098" spans="1:87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098">
        <v>2007</v>
      </c>
      <c r="CB1098" t="s">
        <v>110</v>
      </c>
      <c r="CC1098" t="s">
        <v>111</v>
      </c>
      <c r="CD1098">
        <v>127000</v>
      </c>
      <c r="CE1098" t="str">
        <f>IF(data[[#This Row],[YearBuilt]]&gt;=1946,"New","Old")</f>
        <v>Old</v>
      </c>
      <c r="CF1098" s="7" t="str">
        <f>IF(data[[#This Row],[YearRemodAdd]]=data[[#This Row],[YearBuilt]], "-","Remodeled")</f>
        <v>Remodeled</v>
      </c>
      <c r="CG1098" t="str">
        <f>IF(data[[#This Row],[YrSold]]&gt;=2008,"Post 2008","Pre 2008")</f>
        <v>Pre 2008</v>
      </c>
      <c r="CH1098">
        <f>data[[#This Row],[YrSold]]</f>
        <v>2007</v>
      </c>
      <c r="CI1098" s="1"/>
    </row>
    <row r="1099" spans="1:87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099">
        <v>2007</v>
      </c>
      <c r="CB1099" t="s">
        <v>110</v>
      </c>
      <c r="CC1099" t="s">
        <v>111</v>
      </c>
      <c r="CD1099">
        <v>170000</v>
      </c>
      <c r="CE1099" t="str">
        <f>IF(data[[#This Row],[YearBuilt]]&gt;=1946,"New","Old")</f>
        <v>New</v>
      </c>
      <c r="CF1099" s="7" t="str">
        <f>IF(data[[#This Row],[YearRemodAdd]]=data[[#This Row],[YearBuilt]], "-","Remodeled")</f>
        <v>-</v>
      </c>
      <c r="CG1099" t="str">
        <f>IF(data[[#This Row],[YrSold]]&gt;=2008,"Post 2008","Pre 2008")</f>
        <v>Pre 2008</v>
      </c>
      <c r="CH1099">
        <f>data[[#This Row],[YrSold]]</f>
        <v>2007</v>
      </c>
      <c r="CI1099" s="1"/>
    </row>
    <row r="1100" spans="1:87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00">
        <v>2009</v>
      </c>
      <c r="CB1100" t="s">
        <v>110</v>
      </c>
      <c r="CC1100" t="s">
        <v>111</v>
      </c>
      <c r="CD1100">
        <v>128000</v>
      </c>
      <c r="CE1100" t="str">
        <f>IF(data[[#This Row],[YearBuilt]]&gt;=1946,"New","Old")</f>
        <v>Old</v>
      </c>
      <c r="CF1100" s="7" t="str">
        <f>IF(data[[#This Row],[YearRemodAdd]]=data[[#This Row],[YearBuilt]], "-","Remodeled")</f>
        <v>Remodeled</v>
      </c>
      <c r="CG1100" t="str">
        <f>IF(data[[#This Row],[YrSold]]&gt;=2008,"Post 2008","Pre 2008")</f>
        <v>Post 2008</v>
      </c>
      <c r="CH1100">
        <f>data[[#This Row],[YrSold]]</f>
        <v>2009</v>
      </c>
      <c r="CI1100" s="1"/>
    </row>
    <row r="1101" spans="1:87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01">
        <v>2009</v>
      </c>
      <c r="CB1101" t="s">
        <v>173</v>
      </c>
      <c r="CC1101" t="s">
        <v>128</v>
      </c>
      <c r="CD1101">
        <v>157000</v>
      </c>
      <c r="CE1101" t="str">
        <f>IF(data[[#This Row],[YearBuilt]]&gt;=1946,"New","Old")</f>
        <v>New</v>
      </c>
      <c r="CF1101" s="7" t="str">
        <f>IF(data[[#This Row],[YearRemodAdd]]=data[[#This Row],[YearBuilt]], "-","Remodeled")</f>
        <v>-</v>
      </c>
      <c r="CG1101" t="str">
        <f>IF(data[[#This Row],[YrSold]]&gt;=2008,"Post 2008","Pre 2008")</f>
        <v>Post 2008</v>
      </c>
      <c r="CH1101">
        <f>data[[#This Row],[YrSold]]</f>
        <v>2009</v>
      </c>
      <c r="CI1101" s="1"/>
    </row>
    <row r="1102" spans="1:87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02">
        <v>2009</v>
      </c>
      <c r="CB1102" t="s">
        <v>110</v>
      </c>
      <c r="CC1102" t="s">
        <v>111</v>
      </c>
      <c r="CD1102">
        <v>60000</v>
      </c>
      <c r="CE1102" t="str">
        <f>IF(data[[#This Row],[YearBuilt]]&gt;=1946,"New","Old")</f>
        <v>Old</v>
      </c>
      <c r="CF1102" s="7" t="str">
        <f>IF(data[[#This Row],[YearRemodAdd]]=data[[#This Row],[YearBuilt]], "-","Remodeled")</f>
        <v>Remodeled</v>
      </c>
      <c r="CG1102" t="str">
        <f>IF(data[[#This Row],[YrSold]]&gt;=2008,"Post 2008","Pre 2008")</f>
        <v>Post 2008</v>
      </c>
      <c r="CH1102">
        <f>data[[#This Row],[YrSold]]</f>
        <v>2009</v>
      </c>
      <c r="CI1102" s="1"/>
    </row>
    <row r="1103" spans="1:87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03">
        <v>2007</v>
      </c>
      <c r="CB1103" t="s">
        <v>110</v>
      </c>
      <c r="CC1103" t="s">
        <v>111</v>
      </c>
      <c r="CD1103">
        <v>119500</v>
      </c>
      <c r="CE1103" t="str">
        <f>IF(data[[#This Row],[YearBuilt]]&gt;=1946,"New","Old")</f>
        <v>New</v>
      </c>
      <c r="CF1103" s="7" t="str">
        <f>IF(data[[#This Row],[YearRemodAdd]]=data[[#This Row],[YearBuilt]], "-","Remodeled")</f>
        <v>-</v>
      </c>
      <c r="CG1103" t="str">
        <f>IF(data[[#This Row],[YrSold]]&gt;=2008,"Post 2008","Pre 2008")</f>
        <v>Pre 2008</v>
      </c>
      <c r="CH1103">
        <f>data[[#This Row],[YrSold]]</f>
        <v>2007</v>
      </c>
      <c r="CI1103" s="1"/>
    </row>
    <row r="1104" spans="1:87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04">
        <v>2007</v>
      </c>
      <c r="CB1104" t="s">
        <v>110</v>
      </c>
      <c r="CC1104" t="s">
        <v>219</v>
      </c>
      <c r="CD1104">
        <v>135000</v>
      </c>
      <c r="CE1104" t="str">
        <f>IF(data[[#This Row],[YearBuilt]]&gt;=1946,"New","Old")</f>
        <v>New</v>
      </c>
      <c r="CF1104" s="7" t="str">
        <f>IF(data[[#This Row],[YearRemodAdd]]=data[[#This Row],[YearBuilt]], "-","Remodeled")</f>
        <v>Remodeled</v>
      </c>
      <c r="CG1104" t="str">
        <f>IF(data[[#This Row],[YrSold]]&gt;=2008,"Post 2008","Pre 2008")</f>
        <v>Pre 2008</v>
      </c>
      <c r="CH1104">
        <f>data[[#This Row],[YrSold]]</f>
        <v>2007</v>
      </c>
      <c r="CI1104" s="1"/>
    </row>
    <row r="1105" spans="1:87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05">
        <v>2006</v>
      </c>
      <c r="CB1105" t="s">
        <v>110</v>
      </c>
      <c r="CC1105" t="s">
        <v>111</v>
      </c>
      <c r="CD1105">
        <v>159500</v>
      </c>
      <c r="CE1105" t="str">
        <f>IF(data[[#This Row],[YearBuilt]]&gt;=1946,"New","Old")</f>
        <v>New</v>
      </c>
      <c r="CF1105" s="7" t="str">
        <f>IF(data[[#This Row],[YearRemodAdd]]=data[[#This Row],[YearBuilt]], "-","Remodeled")</f>
        <v>-</v>
      </c>
      <c r="CG1105" t="str">
        <f>IF(data[[#This Row],[YrSold]]&gt;=2008,"Post 2008","Pre 2008")</f>
        <v>Pre 2008</v>
      </c>
      <c r="CH1105">
        <f>data[[#This Row],[YrSold]]</f>
        <v>2006</v>
      </c>
      <c r="CI1105" s="1"/>
    </row>
    <row r="1106" spans="1:87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06">
        <v>2007</v>
      </c>
      <c r="CB1106" t="s">
        <v>110</v>
      </c>
      <c r="CC1106" t="s">
        <v>111</v>
      </c>
      <c r="CD1106">
        <v>106000</v>
      </c>
      <c r="CE1106" t="str">
        <f>IF(data[[#This Row],[YearBuilt]]&gt;=1946,"New","Old")</f>
        <v>New</v>
      </c>
      <c r="CF1106" s="7" t="str">
        <f>IF(data[[#This Row],[YearRemodAdd]]=data[[#This Row],[YearBuilt]], "-","Remodeled")</f>
        <v>-</v>
      </c>
      <c r="CG1106" t="str">
        <f>IF(data[[#This Row],[YrSold]]&gt;=2008,"Post 2008","Pre 2008")</f>
        <v>Pre 2008</v>
      </c>
      <c r="CH1106">
        <f>data[[#This Row],[YrSold]]</f>
        <v>2007</v>
      </c>
      <c r="CI1106" s="1"/>
    </row>
    <row r="1107" spans="1:87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07">
        <v>2010</v>
      </c>
      <c r="CB1107" t="s">
        <v>110</v>
      </c>
      <c r="CC1107" t="s">
        <v>111</v>
      </c>
      <c r="CD1107">
        <v>325000</v>
      </c>
      <c r="CE1107" t="str">
        <f>IF(data[[#This Row],[YearBuilt]]&gt;=1946,"New","Old")</f>
        <v>New</v>
      </c>
      <c r="CF1107" s="7" t="str">
        <f>IF(data[[#This Row],[YearRemodAdd]]=data[[#This Row],[YearBuilt]], "-","Remodeled")</f>
        <v>Remodeled</v>
      </c>
      <c r="CG1107" t="str">
        <f>IF(data[[#This Row],[YrSold]]&gt;=2008,"Post 2008","Pre 2008")</f>
        <v>Post 2008</v>
      </c>
      <c r="CH1107">
        <f>data[[#This Row],[YrSold]]</f>
        <v>2010</v>
      </c>
      <c r="CI1107" s="1"/>
    </row>
    <row r="1108" spans="1:87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08">
        <v>2007</v>
      </c>
      <c r="CB1108" t="s">
        <v>110</v>
      </c>
      <c r="CC1108" t="s">
        <v>111</v>
      </c>
      <c r="CD1108">
        <v>179900</v>
      </c>
      <c r="CE1108" t="str">
        <f>IF(data[[#This Row],[YearBuilt]]&gt;=1946,"New","Old")</f>
        <v>New</v>
      </c>
      <c r="CF1108" s="7" t="str">
        <f>IF(data[[#This Row],[YearRemodAdd]]=data[[#This Row],[YearBuilt]], "-","Remodeled")</f>
        <v>Remodeled</v>
      </c>
      <c r="CG1108" t="str">
        <f>IF(data[[#This Row],[YrSold]]&gt;=2008,"Post 2008","Pre 2008")</f>
        <v>Pre 2008</v>
      </c>
      <c r="CH1108">
        <f>data[[#This Row],[YrSold]]</f>
        <v>2007</v>
      </c>
      <c r="CI1108" s="1"/>
    </row>
    <row r="1109" spans="1:87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09">
        <v>2006</v>
      </c>
      <c r="CB1109" t="s">
        <v>158</v>
      </c>
      <c r="CC1109" t="s">
        <v>159</v>
      </c>
      <c r="CD1109">
        <v>274725</v>
      </c>
      <c r="CE1109" t="str">
        <f>IF(data[[#This Row],[YearBuilt]]&gt;=1946,"New","Old")</f>
        <v>New</v>
      </c>
      <c r="CF1109" s="7" t="str">
        <f>IF(data[[#This Row],[YearRemodAdd]]=data[[#This Row],[YearBuilt]], "-","Remodeled")</f>
        <v>-</v>
      </c>
      <c r="CG1109" t="str">
        <f>IF(data[[#This Row],[YrSold]]&gt;=2008,"Post 2008","Pre 2008")</f>
        <v>Pre 2008</v>
      </c>
      <c r="CH1109">
        <f>data[[#This Row],[YrSold]]</f>
        <v>2006</v>
      </c>
      <c r="CI1109" s="1"/>
    </row>
    <row r="1110" spans="1:87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10">
        <v>2007</v>
      </c>
      <c r="CB1110" t="s">
        <v>110</v>
      </c>
      <c r="CC1110" t="s">
        <v>128</v>
      </c>
      <c r="CD1110">
        <v>181000</v>
      </c>
      <c r="CE1110" t="str">
        <f>IF(data[[#This Row],[YearBuilt]]&gt;=1946,"New","Old")</f>
        <v>New</v>
      </c>
      <c r="CF1110" s="7" t="str">
        <f>IF(data[[#This Row],[YearRemodAdd]]=data[[#This Row],[YearBuilt]], "-","Remodeled")</f>
        <v>-</v>
      </c>
      <c r="CG1110" t="str">
        <f>IF(data[[#This Row],[YrSold]]&gt;=2008,"Post 2008","Pre 2008")</f>
        <v>Pre 2008</v>
      </c>
      <c r="CH1110">
        <f>data[[#This Row],[YrSold]]</f>
        <v>2007</v>
      </c>
      <c r="CI1110" s="1"/>
    </row>
    <row r="1111" spans="1:87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11">
        <v>2009</v>
      </c>
      <c r="CB1111" t="s">
        <v>110</v>
      </c>
      <c r="CC1111" t="s">
        <v>111</v>
      </c>
      <c r="CD1111">
        <v>280000</v>
      </c>
      <c r="CE1111" t="str">
        <f>IF(data[[#This Row],[YearBuilt]]&gt;=1946,"New","Old")</f>
        <v>New</v>
      </c>
      <c r="CF1111" s="7" t="str">
        <f>IF(data[[#This Row],[YearRemodAdd]]=data[[#This Row],[YearBuilt]], "-","Remodeled")</f>
        <v>Remodeled</v>
      </c>
      <c r="CG1111" t="str">
        <f>IF(data[[#This Row],[YrSold]]&gt;=2008,"Post 2008","Pre 2008")</f>
        <v>Post 2008</v>
      </c>
      <c r="CH1111">
        <f>data[[#This Row],[YrSold]]</f>
        <v>2009</v>
      </c>
      <c r="CI1111" s="1"/>
    </row>
    <row r="1112" spans="1:87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12">
        <v>2008</v>
      </c>
      <c r="CB1112" t="s">
        <v>110</v>
      </c>
      <c r="CC1112" t="s">
        <v>111</v>
      </c>
      <c r="CD1112">
        <v>188000</v>
      </c>
      <c r="CE1112" t="str">
        <f>IF(data[[#This Row],[YearBuilt]]&gt;=1946,"New","Old")</f>
        <v>New</v>
      </c>
      <c r="CF1112" s="7" t="str">
        <f>IF(data[[#This Row],[YearRemodAdd]]=data[[#This Row],[YearBuilt]], "-","Remodeled")</f>
        <v>Remodeled</v>
      </c>
      <c r="CG1112" t="str">
        <f>IF(data[[#This Row],[YrSold]]&gt;=2008,"Post 2008","Pre 2008")</f>
        <v>Post 2008</v>
      </c>
      <c r="CH1112">
        <f>data[[#This Row],[YrSold]]</f>
        <v>2008</v>
      </c>
      <c r="CI1112" s="1"/>
    </row>
    <row r="1113" spans="1:87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13">
        <v>2008</v>
      </c>
      <c r="CB1113" t="s">
        <v>110</v>
      </c>
      <c r="CC1113" t="s">
        <v>111</v>
      </c>
      <c r="CD1113">
        <v>205000</v>
      </c>
      <c r="CE1113" t="str">
        <f>IF(data[[#This Row],[YearBuilt]]&gt;=1946,"New","Old")</f>
        <v>New</v>
      </c>
      <c r="CF1113" s="7" t="str">
        <f>IF(data[[#This Row],[YearRemodAdd]]=data[[#This Row],[YearBuilt]], "-","Remodeled")</f>
        <v>-</v>
      </c>
      <c r="CG1113" t="str">
        <f>IF(data[[#This Row],[YrSold]]&gt;=2008,"Post 2008","Pre 2008")</f>
        <v>Post 2008</v>
      </c>
      <c r="CH1113">
        <f>data[[#This Row],[YrSold]]</f>
        <v>2008</v>
      </c>
      <c r="CI1113" s="1"/>
    </row>
    <row r="1114" spans="1:87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14">
        <v>2006</v>
      </c>
      <c r="CB1114" t="s">
        <v>110</v>
      </c>
      <c r="CC1114" t="s">
        <v>111</v>
      </c>
      <c r="CD1114">
        <v>129900</v>
      </c>
      <c r="CE1114" t="str">
        <f>IF(data[[#This Row],[YearBuilt]]&gt;=1946,"New","Old")</f>
        <v>New</v>
      </c>
      <c r="CF1114" s="7" t="str">
        <f>IF(data[[#This Row],[YearRemodAdd]]=data[[#This Row],[YearBuilt]], "-","Remodeled")</f>
        <v>-</v>
      </c>
      <c r="CG1114" t="str">
        <f>IF(data[[#This Row],[YrSold]]&gt;=2008,"Post 2008","Pre 2008")</f>
        <v>Pre 2008</v>
      </c>
      <c r="CH1114">
        <f>data[[#This Row],[YrSold]]</f>
        <v>2006</v>
      </c>
      <c r="CI1114" s="1"/>
    </row>
    <row r="1115" spans="1:87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15">
        <v>2007</v>
      </c>
      <c r="CB1115" t="s">
        <v>110</v>
      </c>
      <c r="CC1115" t="s">
        <v>111</v>
      </c>
      <c r="CD1115">
        <v>134500</v>
      </c>
      <c r="CE1115" t="str">
        <f>IF(data[[#This Row],[YearBuilt]]&gt;=1946,"New","Old")</f>
        <v>New</v>
      </c>
      <c r="CF1115" s="7" t="str">
        <f>IF(data[[#This Row],[YearRemodAdd]]=data[[#This Row],[YearBuilt]], "-","Remodeled")</f>
        <v>Remodeled</v>
      </c>
      <c r="CG1115" t="str">
        <f>IF(data[[#This Row],[YrSold]]&gt;=2008,"Post 2008","Pre 2008")</f>
        <v>Pre 2008</v>
      </c>
      <c r="CH1115">
        <f>data[[#This Row],[YrSold]]</f>
        <v>2007</v>
      </c>
      <c r="CI1115" s="1"/>
    </row>
    <row r="1116" spans="1:87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16">
        <v>2006</v>
      </c>
      <c r="CB1116" t="s">
        <v>110</v>
      </c>
      <c r="CC1116" t="s">
        <v>111</v>
      </c>
      <c r="CD1116">
        <v>117000</v>
      </c>
      <c r="CE1116" t="str">
        <f>IF(data[[#This Row],[YearBuilt]]&gt;=1946,"New","Old")</f>
        <v>New</v>
      </c>
      <c r="CF1116" s="7" t="str">
        <f>IF(data[[#This Row],[YearRemodAdd]]=data[[#This Row],[YearBuilt]], "-","Remodeled")</f>
        <v>Remodeled</v>
      </c>
      <c r="CG1116" t="str">
        <f>IF(data[[#This Row],[YrSold]]&gt;=2008,"Post 2008","Pre 2008")</f>
        <v>Pre 2008</v>
      </c>
      <c r="CH1116">
        <f>data[[#This Row],[YrSold]]</f>
        <v>2006</v>
      </c>
      <c r="CI1116" s="1"/>
    </row>
    <row r="1117" spans="1:87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17">
        <v>2007</v>
      </c>
      <c r="CB1117" t="s">
        <v>158</v>
      </c>
      <c r="CC1117" t="s">
        <v>159</v>
      </c>
      <c r="CD1117">
        <v>318000</v>
      </c>
      <c r="CE1117" t="str">
        <f>IF(data[[#This Row],[YearBuilt]]&gt;=1946,"New","Old")</f>
        <v>New</v>
      </c>
      <c r="CF1117" s="7" t="str">
        <f>IF(data[[#This Row],[YearRemodAdd]]=data[[#This Row],[YearBuilt]], "-","Remodeled")</f>
        <v>-</v>
      </c>
      <c r="CG1117" t="str">
        <f>IF(data[[#This Row],[YrSold]]&gt;=2008,"Post 2008","Pre 2008")</f>
        <v>Pre 2008</v>
      </c>
      <c r="CH1117">
        <f>data[[#This Row],[YrSold]]</f>
        <v>2007</v>
      </c>
      <c r="CI1117" s="1"/>
    </row>
    <row r="1118" spans="1:87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18">
        <v>2009</v>
      </c>
      <c r="CB1118" t="s">
        <v>110</v>
      </c>
      <c r="CC1118" t="s">
        <v>111</v>
      </c>
      <c r="CD1118">
        <v>184100</v>
      </c>
      <c r="CE1118" t="str">
        <f>IF(data[[#This Row],[YearBuilt]]&gt;=1946,"New","Old")</f>
        <v>New</v>
      </c>
      <c r="CF1118" s="7" t="str">
        <f>IF(data[[#This Row],[YearRemodAdd]]=data[[#This Row],[YearBuilt]], "-","Remodeled")</f>
        <v>-</v>
      </c>
      <c r="CG1118" t="str">
        <f>IF(data[[#This Row],[YrSold]]&gt;=2008,"Post 2008","Pre 2008")</f>
        <v>Post 2008</v>
      </c>
      <c r="CH1118">
        <f>data[[#This Row],[YrSold]]</f>
        <v>2009</v>
      </c>
      <c r="CI1118" s="1"/>
    </row>
    <row r="1119" spans="1:87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19">
        <v>2008</v>
      </c>
      <c r="CB1119" t="s">
        <v>110</v>
      </c>
      <c r="CC1119" t="s">
        <v>111</v>
      </c>
      <c r="CD1119">
        <v>130000</v>
      </c>
      <c r="CE1119" t="str">
        <f>IF(data[[#This Row],[YearBuilt]]&gt;=1946,"New","Old")</f>
        <v>New</v>
      </c>
      <c r="CF1119" s="7" t="str">
        <f>IF(data[[#This Row],[YearRemodAdd]]=data[[#This Row],[YearBuilt]], "-","Remodeled")</f>
        <v>Remodeled</v>
      </c>
      <c r="CG1119" t="str">
        <f>IF(data[[#This Row],[YrSold]]&gt;=2008,"Post 2008","Pre 2008")</f>
        <v>Post 2008</v>
      </c>
      <c r="CH1119">
        <f>data[[#This Row],[YrSold]]</f>
        <v>2008</v>
      </c>
      <c r="CI1119" s="1"/>
    </row>
    <row r="1120" spans="1:87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20">
        <v>2008</v>
      </c>
      <c r="CB1120" t="s">
        <v>110</v>
      </c>
      <c r="CC1120" t="s">
        <v>111</v>
      </c>
      <c r="CD1120">
        <v>140000</v>
      </c>
      <c r="CE1120" t="str">
        <f>IF(data[[#This Row],[YearBuilt]]&gt;=1946,"New","Old")</f>
        <v>New</v>
      </c>
      <c r="CF1120" s="7" t="str">
        <f>IF(data[[#This Row],[YearRemodAdd]]=data[[#This Row],[YearBuilt]], "-","Remodeled")</f>
        <v>Remodeled</v>
      </c>
      <c r="CG1120" t="str">
        <f>IF(data[[#This Row],[YrSold]]&gt;=2008,"Post 2008","Pre 2008")</f>
        <v>Post 2008</v>
      </c>
      <c r="CH1120">
        <f>data[[#This Row],[YrSold]]</f>
        <v>2008</v>
      </c>
      <c r="CI1120" s="1"/>
    </row>
    <row r="1121" spans="1:87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21">
        <v>2006</v>
      </c>
      <c r="CB1121" t="s">
        <v>110</v>
      </c>
      <c r="CC1121" t="s">
        <v>111</v>
      </c>
      <c r="CD1121">
        <v>133700</v>
      </c>
      <c r="CE1121" t="str">
        <f>IF(data[[#This Row],[YearBuilt]]&gt;=1946,"New","Old")</f>
        <v>New</v>
      </c>
      <c r="CF1121" s="7" t="str">
        <f>IF(data[[#This Row],[YearRemodAdd]]=data[[#This Row],[YearBuilt]], "-","Remodeled")</f>
        <v>-</v>
      </c>
      <c r="CG1121" t="str">
        <f>IF(data[[#This Row],[YrSold]]&gt;=2008,"Post 2008","Pre 2008")</f>
        <v>Pre 2008</v>
      </c>
      <c r="CH1121">
        <f>data[[#This Row],[YrSold]]</f>
        <v>2006</v>
      </c>
      <c r="CI1121" s="1"/>
    </row>
    <row r="1122" spans="1:87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22">
        <v>2007</v>
      </c>
      <c r="CB1122" t="s">
        <v>110</v>
      </c>
      <c r="CC1122" t="s">
        <v>111</v>
      </c>
      <c r="CD1122">
        <v>118400</v>
      </c>
      <c r="CE1122" t="str">
        <f>IF(data[[#This Row],[YearBuilt]]&gt;=1946,"New","Old")</f>
        <v>Old</v>
      </c>
      <c r="CF1122" s="7" t="str">
        <f>IF(data[[#This Row],[YearRemodAdd]]=data[[#This Row],[YearBuilt]], "-","Remodeled")</f>
        <v>Remodeled</v>
      </c>
      <c r="CG1122" t="str">
        <f>IF(data[[#This Row],[YrSold]]&gt;=2008,"Post 2008","Pre 2008")</f>
        <v>Pre 2008</v>
      </c>
      <c r="CH1122">
        <f>data[[#This Row],[YrSold]]</f>
        <v>2007</v>
      </c>
      <c r="CI1122" s="1"/>
    </row>
    <row r="1123" spans="1:87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23">
        <v>2006</v>
      </c>
      <c r="CB1123" t="s">
        <v>158</v>
      </c>
      <c r="CC1123" t="s">
        <v>159</v>
      </c>
      <c r="CD1123">
        <v>212900</v>
      </c>
      <c r="CE1123" t="str">
        <f>IF(data[[#This Row],[YearBuilt]]&gt;=1946,"New","Old")</f>
        <v>New</v>
      </c>
      <c r="CF1123" s="7" t="str">
        <f>IF(data[[#This Row],[YearRemodAdd]]=data[[#This Row],[YearBuilt]], "-","Remodeled")</f>
        <v>Remodeled</v>
      </c>
      <c r="CG1123" t="str">
        <f>IF(data[[#This Row],[YrSold]]&gt;=2008,"Post 2008","Pre 2008")</f>
        <v>Pre 2008</v>
      </c>
      <c r="CH1123">
        <f>data[[#This Row],[YrSold]]</f>
        <v>2006</v>
      </c>
      <c r="CI1123" s="1"/>
    </row>
    <row r="1124" spans="1:87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24">
        <v>2009</v>
      </c>
      <c r="CB1124" t="s">
        <v>173</v>
      </c>
      <c r="CC1124" t="s">
        <v>128</v>
      </c>
      <c r="CD1124">
        <v>112000</v>
      </c>
      <c r="CE1124" t="str">
        <f>IF(data[[#This Row],[YearBuilt]]&gt;=1946,"New","Old")</f>
        <v>New</v>
      </c>
      <c r="CF1124" s="7" t="str">
        <f>IF(data[[#This Row],[YearRemodAdd]]=data[[#This Row],[YearBuilt]], "-","Remodeled")</f>
        <v>-</v>
      </c>
      <c r="CG1124" t="str">
        <f>IF(data[[#This Row],[YrSold]]&gt;=2008,"Post 2008","Pre 2008")</f>
        <v>Post 2008</v>
      </c>
      <c r="CH1124">
        <f>data[[#This Row],[YrSold]]</f>
        <v>2009</v>
      </c>
      <c r="CI1124" s="1"/>
    </row>
    <row r="1125" spans="1:87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25">
        <v>2009</v>
      </c>
      <c r="CB1125" t="s">
        <v>110</v>
      </c>
      <c r="CC1125" t="s">
        <v>111</v>
      </c>
      <c r="CD1125">
        <v>118000</v>
      </c>
      <c r="CE1125" t="str">
        <f>IF(data[[#This Row],[YearBuilt]]&gt;=1946,"New","Old")</f>
        <v>New</v>
      </c>
      <c r="CF1125" s="7" t="str">
        <f>IF(data[[#This Row],[YearRemodAdd]]=data[[#This Row],[YearBuilt]], "-","Remodeled")</f>
        <v>Remodeled</v>
      </c>
      <c r="CG1125" t="str">
        <f>IF(data[[#This Row],[YrSold]]&gt;=2008,"Post 2008","Pre 2008")</f>
        <v>Post 2008</v>
      </c>
      <c r="CH1125">
        <f>data[[#This Row],[YrSold]]</f>
        <v>2009</v>
      </c>
      <c r="CI1125" s="1"/>
    </row>
    <row r="1126" spans="1:87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26">
        <v>2007</v>
      </c>
      <c r="CB1126" t="s">
        <v>110</v>
      </c>
      <c r="CC1126" t="s">
        <v>111</v>
      </c>
      <c r="CD1126">
        <v>163900</v>
      </c>
      <c r="CE1126" t="str">
        <f>IF(data[[#This Row],[YearBuilt]]&gt;=1946,"New","Old")</f>
        <v>New</v>
      </c>
      <c r="CF1126" s="7" t="str">
        <f>IF(data[[#This Row],[YearRemodAdd]]=data[[#This Row],[YearBuilt]], "-","Remodeled")</f>
        <v>-</v>
      </c>
      <c r="CG1126" t="str">
        <f>IF(data[[#This Row],[YrSold]]&gt;=2008,"Post 2008","Pre 2008")</f>
        <v>Pre 2008</v>
      </c>
      <c r="CH1126">
        <f>data[[#This Row],[YrSold]]</f>
        <v>2007</v>
      </c>
      <c r="CI1126" s="1"/>
    </row>
    <row r="1127" spans="1:87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27">
        <v>2009</v>
      </c>
      <c r="CB1127" t="s">
        <v>110</v>
      </c>
      <c r="CC1127" t="s">
        <v>111</v>
      </c>
      <c r="CD1127">
        <v>115000</v>
      </c>
      <c r="CE1127" t="str">
        <f>IF(data[[#This Row],[YearBuilt]]&gt;=1946,"New","Old")</f>
        <v>New</v>
      </c>
      <c r="CF1127" s="7" t="str">
        <f>IF(data[[#This Row],[YearRemodAdd]]=data[[#This Row],[YearBuilt]], "-","Remodeled")</f>
        <v>-</v>
      </c>
      <c r="CG1127" t="str">
        <f>IF(data[[#This Row],[YrSold]]&gt;=2008,"Post 2008","Pre 2008")</f>
        <v>Post 2008</v>
      </c>
      <c r="CH1127">
        <f>data[[#This Row],[YrSold]]</f>
        <v>2009</v>
      </c>
      <c r="CI1127" s="1"/>
    </row>
    <row r="1128" spans="1:87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28">
        <v>2009</v>
      </c>
      <c r="CB1128" t="s">
        <v>110</v>
      </c>
      <c r="CC1128" t="s">
        <v>111</v>
      </c>
      <c r="CD1128">
        <v>174000</v>
      </c>
      <c r="CE1128" t="str">
        <f>IF(data[[#This Row],[YearBuilt]]&gt;=1946,"New","Old")</f>
        <v>New</v>
      </c>
      <c r="CF1128" s="7" t="str">
        <f>IF(data[[#This Row],[YearRemodAdd]]=data[[#This Row],[YearBuilt]], "-","Remodeled")</f>
        <v>-</v>
      </c>
      <c r="CG1128" t="str">
        <f>IF(data[[#This Row],[YrSold]]&gt;=2008,"Post 2008","Pre 2008")</f>
        <v>Post 2008</v>
      </c>
      <c r="CH1128">
        <f>data[[#This Row],[YrSold]]</f>
        <v>2009</v>
      </c>
      <c r="CI1128" s="1"/>
    </row>
    <row r="1129" spans="1:87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29">
        <v>2007</v>
      </c>
      <c r="CB1129" t="s">
        <v>110</v>
      </c>
      <c r="CC1129" t="s">
        <v>219</v>
      </c>
      <c r="CD1129">
        <v>259000</v>
      </c>
      <c r="CE1129" t="str">
        <f>IF(data[[#This Row],[YearBuilt]]&gt;=1946,"New","Old")</f>
        <v>New</v>
      </c>
      <c r="CF1129" s="7" t="str">
        <f>IF(data[[#This Row],[YearRemodAdd]]=data[[#This Row],[YearBuilt]], "-","Remodeled")</f>
        <v>-</v>
      </c>
      <c r="CG1129" t="str">
        <f>IF(data[[#This Row],[YrSold]]&gt;=2008,"Post 2008","Pre 2008")</f>
        <v>Pre 2008</v>
      </c>
      <c r="CH1129">
        <f>data[[#This Row],[YrSold]]</f>
        <v>2007</v>
      </c>
      <c r="CI1129" s="1"/>
    </row>
    <row r="1130" spans="1:87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30">
        <v>2007</v>
      </c>
      <c r="CB1130" t="s">
        <v>110</v>
      </c>
      <c r="CC1130" t="s">
        <v>111</v>
      </c>
      <c r="CD1130">
        <v>215000</v>
      </c>
      <c r="CE1130" t="str">
        <f>IF(data[[#This Row],[YearBuilt]]&gt;=1946,"New","Old")</f>
        <v>New</v>
      </c>
      <c r="CF1130" s="7" t="str">
        <f>IF(data[[#This Row],[YearRemodAdd]]=data[[#This Row],[YearBuilt]], "-","Remodeled")</f>
        <v>Remodeled</v>
      </c>
      <c r="CG1130" t="str">
        <f>IF(data[[#This Row],[YrSold]]&gt;=2008,"Post 2008","Pre 2008")</f>
        <v>Pre 2008</v>
      </c>
      <c r="CH1130">
        <f>data[[#This Row],[YrSold]]</f>
        <v>2007</v>
      </c>
      <c r="CI1130" s="1"/>
    </row>
    <row r="1131" spans="1:87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31">
        <v>2007</v>
      </c>
      <c r="CB1131" t="s">
        <v>110</v>
      </c>
      <c r="CC1131" t="s">
        <v>111</v>
      </c>
      <c r="CD1131">
        <v>140000</v>
      </c>
      <c r="CE1131" t="str">
        <f>IF(data[[#This Row],[YearBuilt]]&gt;=1946,"New","Old")</f>
        <v>New</v>
      </c>
      <c r="CF1131" s="7" t="str">
        <f>IF(data[[#This Row],[YearRemodAdd]]=data[[#This Row],[YearBuilt]], "-","Remodeled")</f>
        <v>-</v>
      </c>
      <c r="CG1131" t="str">
        <f>IF(data[[#This Row],[YrSold]]&gt;=2008,"Post 2008","Pre 2008")</f>
        <v>Pre 2008</v>
      </c>
      <c r="CH1131">
        <f>data[[#This Row],[YrSold]]</f>
        <v>2007</v>
      </c>
      <c r="CI1131" s="1"/>
    </row>
    <row r="1132" spans="1:87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32">
        <v>2009</v>
      </c>
      <c r="CB1132" t="s">
        <v>110</v>
      </c>
      <c r="CC1132" t="s">
        <v>111</v>
      </c>
      <c r="CD1132">
        <v>135000</v>
      </c>
      <c r="CE1132" t="str">
        <f>IF(data[[#This Row],[YearBuilt]]&gt;=1946,"New","Old")</f>
        <v>Old</v>
      </c>
      <c r="CF1132" s="7" t="str">
        <f>IF(data[[#This Row],[YearRemodAdd]]=data[[#This Row],[YearBuilt]], "-","Remodeled")</f>
        <v>Remodeled</v>
      </c>
      <c r="CG1132" t="str">
        <f>IF(data[[#This Row],[YrSold]]&gt;=2008,"Post 2008","Pre 2008")</f>
        <v>Post 2008</v>
      </c>
      <c r="CH1132">
        <f>data[[#This Row],[YrSold]]</f>
        <v>2009</v>
      </c>
      <c r="CI1132" s="1"/>
    </row>
    <row r="1133" spans="1:87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33">
        <v>2007</v>
      </c>
      <c r="CB1133" t="s">
        <v>249</v>
      </c>
      <c r="CC1133" t="s">
        <v>128</v>
      </c>
      <c r="CD1133">
        <v>93500</v>
      </c>
      <c r="CE1133" t="str">
        <f>IF(data[[#This Row],[YearBuilt]]&gt;=1946,"New","Old")</f>
        <v>New</v>
      </c>
      <c r="CF1133" s="7" t="str">
        <f>IF(data[[#This Row],[YearRemodAdd]]=data[[#This Row],[YearBuilt]], "-","Remodeled")</f>
        <v>Remodeled</v>
      </c>
      <c r="CG1133" t="str">
        <f>IF(data[[#This Row],[YrSold]]&gt;=2008,"Post 2008","Pre 2008")</f>
        <v>Pre 2008</v>
      </c>
      <c r="CH1133">
        <f>data[[#This Row],[YrSold]]</f>
        <v>2007</v>
      </c>
      <c r="CI1133" s="1"/>
    </row>
    <row r="1134" spans="1:87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4">
        <v>2007</v>
      </c>
      <c r="CB1134" t="s">
        <v>110</v>
      </c>
      <c r="CC1134" t="s">
        <v>111</v>
      </c>
      <c r="CD1134">
        <v>117500</v>
      </c>
      <c r="CE1134" t="str">
        <f>IF(data[[#This Row],[YearBuilt]]&gt;=1946,"New","Old")</f>
        <v>Old</v>
      </c>
      <c r="CF1134" s="7" t="str">
        <f>IF(data[[#This Row],[YearRemodAdd]]=data[[#This Row],[YearBuilt]], "-","Remodeled")</f>
        <v>Remodeled</v>
      </c>
      <c r="CG1134" t="str">
        <f>IF(data[[#This Row],[YrSold]]&gt;=2008,"Post 2008","Pre 2008")</f>
        <v>Pre 2008</v>
      </c>
      <c r="CH1134">
        <f>data[[#This Row],[YrSold]]</f>
        <v>2007</v>
      </c>
      <c r="CI1134" s="1"/>
    </row>
    <row r="1135" spans="1:87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5">
        <v>2009</v>
      </c>
      <c r="CB1135" t="s">
        <v>110</v>
      </c>
      <c r="CC1135" t="s">
        <v>111</v>
      </c>
      <c r="CD1135">
        <v>239500</v>
      </c>
      <c r="CE1135" t="str">
        <f>IF(data[[#This Row],[YearBuilt]]&gt;=1946,"New","Old")</f>
        <v>New</v>
      </c>
      <c r="CF1135" s="7" t="str">
        <f>IF(data[[#This Row],[YearRemodAdd]]=data[[#This Row],[YearBuilt]], "-","Remodeled")</f>
        <v>-</v>
      </c>
      <c r="CG1135" t="str">
        <f>IF(data[[#This Row],[YrSold]]&gt;=2008,"Post 2008","Pre 2008")</f>
        <v>Post 2008</v>
      </c>
      <c r="CH1135">
        <f>data[[#This Row],[YrSold]]</f>
        <v>2009</v>
      </c>
      <c r="CI1135" s="1"/>
    </row>
    <row r="1136" spans="1:87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36">
        <v>2007</v>
      </c>
      <c r="CB1136" t="s">
        <v>110</v>
      </c>
      <c r="CC1136" t="s">
        <v>111</v>
      </c>
      <c r="CD1136">
        <v>169000</v>
      </c>
      <c r="CE1136" t="str">
        <f>IF(data[[#This Row],[YearBuilt]]&gt;=1946,"New","Old")</f>
        <v>New</v>
      </c>
      <c r="CF1136" s="7" t="str">
        <f>IF(data[[#This Row],[YearRemodAdd]]=data[[#This Row],[YearBuilt]], "-","Remodeled")</f>
        <v>-</v>
      </c>
      <c r="CG1136" t="str">
        <f>IF(data[[#This Row],[YrSold]]&gt;=2008,"Post 2008","Pre 2008")</f>
        <v>Pre 2008</v>
      </c>
      <c r="CH1136">
        <f>data[[#This Row],[YrSold]]</f>
        <v>2007</v>
      </c>
      <c r="CI1136" s="1"/>
    </row>
    <row r="1137" spans="1:87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7">
        <v>2007</v>
      </c>
      <c r="CB1137" t="s">
        <v>110</v>
      </c>
      <c r="CC1137" t="s">
        <v>111</v>
      </c>
      <c r="CD1137">
        <v>102000</v>
      </c>
      <c r="CE1137" t="str">
        <f>IF(data[[#This Row],[YearBuilt]]&gt;=1946,"New","Old")</f>
        <v>Old</v>
      </c>
      <c r="CF1137" s="7" t="str">
        <f>IF(data[[#This Row],[YearRemodAdd]]=data[[#This Row],[YearBuilt]], "-","Remodeled")</f>
        <v>Remodeled</v>
      </c>
      <c r="CG1137" t="str">
        <f>IF(data[[#This Row],[YrSold]]&gt;=2008,"Post 2008","Pre 2008")</f>
        <v>Pre 2008</v>
      </c>
      <c r="CH1137">
        <f>data[[#This Row],[YrSold]]</f>
        <v>2007</v>
      </c>
      <c r="CI1137" s="1"/>
    </row>
    <row r="1138" spans="1:87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8">
        <v>2008</v>
      </c>
      <c r="CB1138" t="s">
        <v>110</v>
      </c>
      <c r="CC1138" t="s">
        <v>128</v>
      </c>
      <c r="CD1138">
        <v>119000</v>
      </c>
      <c r="CE1138" t="str">
        <f>IF(data[[#This Row],[YearBuilt]]&gt;=1946,"New","Old")</f>
        <v>New</v>
      </c>
      <c r="CF1138" s="7" t="str">
        <f>IF(data[[#This Row],[YearRemodAdd]]=data[[#This Row],[YearBuilt]], "-","Remodeled")</f>
        <v>-</v>
      </c>
      <c r="CG1138" t="str">
        <f>IF(data[[#This Row],[YrSold]]&gt;=2008,"Post 2008","Pre 2008")</f>
        <v>Post 2008</v>
      </c>
      <c r="CH1138">
        <f>data[[#This Row],[YrSold]]</f>
        <v>2008</v>
      </c>
      <c r="CI1138" s="1"/>
    </row>
    <row r="1139" spans="1:87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39">
        <v>2010</v>
      </c>
      <c r="CB1139" t="s">
        <v>110</v>
      </c>
      <c r="CC1139" t="s">
        <v>111</v>
      </c>
      <c r="CD1139">
        <v>94000</v>
      </c>
      <c r="CE1139" t="str">
        <f>IF(data[[#This Row],[YearBuilt]]&gt;=1946,"New","Old")</f>
        <v>Old</v>
      </c>
      <c r="CF1139" s="7" t="str">
        <f>IF(data[[#This Row],[YearRemodAdd]]=data[[#This Row],[YearBuilt]], "-","Remodeled")</f>
        <v>Remodeled</v>
      </c>
      <c r="CG1139" t="str">
        <f>IF(data[[#This Row],[YrSold]]&gt;=2008,"Post 2008","Pre 2008")</f>
        <v>Post 2008</v>
      </c>
      <c r="CH1139">
        <f>data[[#This Row],[YrSold]]</f>
        <v>2010</v>
      </c>
      <c r="CI1139" s="1"/>
    </row>
    <row r="1140" spans="1:87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40">
        <v>2009</v>
      </c>
      <c r="CB1140" t="s">
        <v>110</v>
      </c>
      <c r="CC1140" t="s">
        <v>111</v>
      </c>
      <c r="CD1140">
        <v>196000</v>
      </c>
      <c r="CE1140" t="str">
        <f>IF(data[[#This Row],[YearBuilt]]&gt;=1946,"New","Old")</f>
        <v>New</v>
      </c>
      <c r="CF1140" s="7" t="str">
        <f>IF(data[[#This Row],[YearRemodAdd]]=data[[#This Row],[YearBuilt]], "-","Remodeled")</f>
        <v>-</v>
      </c>
      <c r="CG1140" t="str">
        <f>IF(data[[#This Row],[YrSold]]&gt;=2008,"Post 2008","Pre 2008")</f>
        <v>Post 2008</v>
      </c>
      <c r="CH1140">
        <f>data[[#This Row],[YrSold]]</f>
        <v>2009</v>
      </c>
      <c r="CI1140" s="1"/>
    </row>
    <row r="1141" spans="1:87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41">
        <v>2007</v>
      </c>
      <c r="CB1141" t="s">
        <v>110</v>
      </c>
      <c r="CC1141" t="s">
        <v>111</v>
      </c>
      <c r="CD1141">
        <v>144000</v>
      </c>
      <c r="CE1141" t="str">
        <f>IF(data[[#This Row],[YearBuilt]]&gt;=1946,"New","Old")</f>
        <v>Old</v>
      </c>
      <c r="CF1141" s="7" t="str">
        <f>IF(data[[#This Row],[YearRemodAdd]]=data[[#This Row],[YearBuilt]], "-","Remodeled")</f>
        <v>Remodeled</v>
      </c>
      <c r="CG1141" t="str">
        <f>IF(data[[#This Row],[YrSold]]&gt;=2008,"Post 2008","Pre 2008")</f>
        <v>Pre 2008</v>
      </c>
      <c r="CH1141">
        <f>data[[#This Row],[YrSold]]</f>
        <v>2007</v>
      </c>
      <c r="CI1141" s="1"/>
    </row>
    <row r="1142" spans="1:87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42">
        <v>2008</v>
      </c>
      <c r="CB1142" t="s">
        <v>173</v>
      </c>
      <c r="CC1142" t="s">
        <v>128</v>
      </c>
      <c r="CD1142">
        <v>139000</v>
      </c>
      <c r="CE1142" t="str">
        <f>IF(data[[#This Row],[YearBuilt]]&gt;=1946,"New","Old")</f>
        <v>New</v>
      </c>
      <c r="CF1142" s="7" t="str">
        <f>IF(data[[#This Row],[YearRemodAdd]]=data[[#This Row],[YearBuilt]], "-","Remodeled")</f>
        <v>-</v>
      </c>
      <c r="CG1142" t="str">
        <f>IF(data[[#This Row],[YrSold]]&gt;=2008,"Post 2008","Pre 2008")</f>
        <v>Post 2008</v>
      </c>
      <c r="CH1142">
        <f>data[[#This Row],[YrSold]]</f>
        <v>2008</v>
      </c>
      <c r="CI1142" s="1"/>
    </row>
    <row r="1143" spans="1:87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43">
        <v>2009</v>
      </c>
      <c r="CB1143" t="s">
        <v>110</v>
      </c>
      <c r="CC1143" t="s">
        <v>111</v>
      </c>
      <c r="CD1143">
        <v>197500</v>
      </c>
      <c r="CE1143" t="str">
        <f>IF(data[[#This Row],[YearBuilt]]&gt;=1946,"New","Old")</f>
        <v>New</v>
      </c>
      <c r="CF1143" s="7" t="str">
        <f>IF(data[[#This Row],[YearRemodAdd]]=data[[#This Row],[YearBuilt]], "-","Remodeled")</f>
        <v>-</v>
      </c>
      <c r="CG1143" t="str">
        <f>IF(data[[#This Row],[YrSold]]&gt;=2008,"Post 2008","Pre 2008")</f>
        <v>Post 2008</v>
      </c>
      <c r="CH1143">
        <f>data[[#This Row],[YrSold]]</f>
        <v>2009</v>
      </c>
      <c r="CI1143" s="1"/>
    </row>
    <row r="1144" spans="1:87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44">
        <v>2007</v>
      </c>
      <c r="CB1144" t="s">
        <v>158</v>
      </c>
      <c r="CC1144" t="s">
        <v>159</v>
      </c>
      <c r="CD1144">
        <v>424870</v>
      </c>
      <c r="CE1144" t="str">
        <f>IF(data[[#This Row],[YearBuilt]]&gt;=1946,"New","Old")</f>
        <v>New</v>
      </c>
      <c r="CF1144" s="7" t="str">
        <f>IF(data[[#This Row],[YearRemodAdd]]=data[[#This Row],[YearBuilt]], "-","Remodeled")</f>
        <v>Remodeled</v>
      </c>
      <c r="CG1144" t="str">
        <f>IF(data[[#This Row],[YrSold]]&gt;=2008,"Post 2008","Pre 2008")</f>
        <v>Pre 2008</v>
      </c>
      <c r="CH1144">
        <f>data[[#This Row],[YrSold]]</f>
        <v>2007</v>
      </c>
      <c r="CI1144" s="1"/>
    </row>
    <row r="1145" spans="1:87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45">
        <v>2008</v>
      </c>
      <c r="CB1145" t="s">
        <v>110</v>
      </c>
      <c r="CC1145" t="s">
        <v>111</v>
      </c>
      <c r="CD1145">
        <v>80000</v>
      </c>
      <c r="CE1145" t="str">
        <f>IF(data[[#This Row],[YearBuilt]]&gt;=1946,"New","Old")</f>
        <v>New</v>
      </c>
      <c r="CF1145" s="7" t="str">
        <f>IF(data[[#This Row],[YearRemodAdd]]=data[[#This Row],[YearBuilt]], "-","Remodeled")</f>
        <v>-</v>
      </c>
      <c r="CG1145" t="str">
        <f>IF(data[[#This Row],[YrSold]]&gt;=2008,"Post 2008","Pre 2008")</f>
        <v>Post 2008</v>
      </c>
      <c r="CH1145">
        <f>data[[#This Row],[YrSold]]</f>
        <v>2008</v>
      </c>
      <c r="CI1145" s="1"/>
    </row>
    <row r="1146" spans="1:87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46">
        <v>2010</v>
      </c>
      <c r="CB1146" t="s">
        <v>110</v>
      </c>
      <c r="CC1146" t="s">
        <v>111</v>
      </c>
      <c r="CD1146">
        <v>80000</v>
      </c>
      <c r="CE1146" t="str">
        <f>IF(data[[#This Row],[YearBuilt]]&gt;=1946,"New","Old")</f>
        <v>Old</v>
      </c>
      <c r="CF1146" s="7" t="str">
        <f>IF(data[[#This Row],[YearRemodAdd]]=data[[#This Row],[YearBuilt]], "-","Remodeled")</f>
        <v>Remodeled</v>
      </c>
      <c r="CG1146" t="str">
        <f>IF(data[[#This Row],[YrSold]]&gt;=2008,"Post 2008","Pre 2008")</f>
        <v>Post 2008</v>
      </c>
      <c r="CH1146">
        <f>data[[#This Row],[YrSold]]</f>
        <v>2010</v>
      </c>
      <c r="CI1146" s="1"/>
    </row>
    <row r="1147" spans="1:87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47">
        <v>2006</v>
      </c>
      <c r="CB1147" t="s">
        <v>110</v>
      </c>
      <c r="CC1147" t="s">
        <v>219</v>
      </c>
      <c r="CD1147">
        <v>149000</v>
      </c>
      <c r="CE1147" t="str">
        <f>IF(data[[#This Row],[YearBuilt]]&gt;=1946,"New","Old")</f>
        <v>Old</v>
      </c>
      <c r="CF1147" s="7" t="str">
        <f>IF(data[[#This Row],[YearRemodAdd]]=data[[#This Row],[YearBuilt]], "-","Remodeled")</f>
        <v>Remodeled</v>
      </c>
      <c r="CG1147" t="str">
        <f>IF(data[[#This Row],[YrSold]]&gt;=2008,"Post 2008","Pre 2008")</f>
        <v>Pre 2008</v>
      </c>
      <c r="CH1147">
        <f>data[[#This Row],[YrSold]]</f>
        <v>2006</v>
      </c>
      <c r="CI1147" s="1"/>
    </row>
    <row r="1148" spans="1:87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48">
        <v>2006</v>
      </c>
      <c r="CB1148" t="s">
        <v>110</v>
      </c>
      <c r="CC1148" t="s">
        <v>111</v>
      </c>
      <c r="CD1148">
        <v>180000</v>
      </c>
      <c r="CE1148" t="str">
        <f>IF(data[[#This Row],[YearBuilt]]&gt;=1946,"New","Old")</f>
        <v>New</v>
      </c>
      <c r="CF1148" s="7" t="str">
        <f>IF(data[[#This Row],[YearRemodAdd]]=data[[#This Row],[YearBuilt]], "-","Remodeled")</f>
        <v>-</v>
      </c>
      <c r="CG1148" t="str">
        <f>IF(data[[#This Row],[YrSold]]&gt;=2008,"Post 2008","Pre 2008")</f>
        <v>Pre 2008</v>
      </c>
      <c r="CH1148">
        <f>data[[#This Row],[YrSold]]</f>
        <v>2006</v>
      </c>
      <c r="CI1148" s="1"/>
    </row>
    <row r="1149" spans="1:87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49">
        <v>2009</v>
      </c>
      <c r="CB1149" t="s">
        <v>110</v>
      </c>
      <c r="CC1149" t="s">
        <v>111</v>
      </c>
      <c r="CD1149">
        <v>174500</v>
      </c>
      <c r="CE1149" t="str">
        <f>IF(data[[#This Row],[YearBuilt]]&gt;=1946,"New","Old")</f>
        <v>Old</v>
      </c>
      <c r="CF1149" s="7" t="str">
        <f>IF(data[[#This Row],[YearRemodAdd]]=data[[#This Row],[YearBuilt]], "-","Remodeled")</f>
        <v>Remodeled</v>
      </c>
      <c r="CG1149" t="str">
        <f>IF(data[[#This Row],[YrSold]]&gt;=2008,"Post 2008","Pre 2008")</f>
        <v>Post 2008</v>
      </c>
      <c r="CH1149">
        <f>data[[#This Row],[YrSold]]</f>
        <v>2009</v>
      </c>
      <c r="CI1149" s="1"/>
    </row>
    <row r="1150" spans="1:87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50">
        <v>2008</v>
      </c>
      <c r="CB1150" t="s">
        <v>110</v>
      </c>
      <c r="CC1150" t="s">
        <v>111</v>
      </c>
      <c r="CD1150">
        <v>116900</v>
      </c>
      <c r="CE1150" t="str">
        <f>IF(data[[#This Row],[YearBuilt]]&gt;=1946,"New","Old")</f>
        <v>Old</v>
      </c>
      <c r="CF1150" s="7" t="str">
        <f>IF(data[[#This Row],[YearRemodAdd]]=data[[#This Row],[YearBuilt]], "-","Remodeled")</f>
        <v>Remodeled</v>
      </c>
      <c r="CG1150" t="str">
        <f>IF(data[[#This Row],[YrSold]]&gt;=2008,"Post 2008","Pre 2008")</f>
        <v>Post 2008</v>
      </c>
      <c r="CH1150">
        <f>data[[#This Row],[YrSold]]</f>
        <v>2008</v>
      </c>
      <c r="CI1150" s="1"/>
    </row>
    <row r="1151" spans="1:87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51">
        <v>2009</v>
      </c>
      <c r="CB1151" t="s">
        <v>110</v>
      </c>
      <c r="CC1151" t="s">
        <v>111</v>
      </c>
      <c r="CD1151">
        <v>143000</v>
      </c>
      <c r="CE1151" t="str">
        <f>IF(data[[#This Row],[YearBuilt]]&gt;=1946,"New","Old")</f>
        <v>Old</v>
      </c>
      <c r="CF1151" s="7" t="str">
        <f>IF(data[[#This Row],[YearRemodAdd]]=data[[#This Row],[YearBuilt]], "-","Remodeled")</f>
        <v>Remodeled</v>
      </c>
      <c r="CG1151" t="str">
        <f>IF(data[[#This Row],[YrSold]]&gt;=2008,"Post 2008","Pre 2008")</f>
        <v>Post 2008</v>
      </c>
      <c r="CH1151">
        <f>data[[#This Row],[YrSold]]</f>
        <v>2009</v>
      </c>
      <c r="CI1151" s="1"/>
    </row>
    <row r="1152" spans="1:87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52">
        <v>2007</v>
      </c>
      <c r="CB1152" t="s">
        <v>110</v>
      </c>
      <c r="CC1152" t="s">
        <v>111</v>
      </c>
      <c r="CD1152">
        <v>124000</v>
      </c>
      <c r="CE1152" t="str">
        <f>IF(data[[#This Row],[YearBuilt]]&gt;=1946,"New","Old")</f>
        <v>New</v>
      </c>
      <c r="CF1152" s="7" t="str">
        <f>IF(data[[#This Row],[YearRemodAdd]]=data[[#This Row],[YearBuilt]], "-","Remodeled")</f>
        <v>-</v>
      </c>
      <c r="CG1152" t="str">
        <f>IF(data[[#This Row],[YrSold]]&gt;=2008,"Post 2008","Pre 2008")</f>
        <v>Pre 2008</v>
      </c>
      <c r="CH1152">
        <f>data[[#This Row],[YrSold]]</f>
        <v>2007</v>
      </c>
      <c r="CI1152" s="1"/>
    </row>
    <row r="1153" spans="1:87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53">
        <v>2006</v>
      </c>
      <c r="CB1153" t="s">
        <v>110</v>
      </c>
      <c r="CC1153" t="s">
        <v>111</v>
      </c>
      <c r="CD1153">
        <v>149900</v>
      </c>
      <c r="CE1153" t="str">
        <f>IF(data[[#This Row],[YearBuilt]]&gt;=1946,"New","Old")</f>
        <v>New</v>
      </c>
      <c r="CF1153" s="7" t="str">
        <f>IF(data[[#This Row],[YearRemodAdd]]=data[[#This Row],[YearBuilt]], "-","Remodeled")</f>
        <v>-</v>
      </c>
      <c r="CG1153" t="str">
        <f>IF(data[[#This Row],[YrSold]]&gt;=2008,"Post 2008","Pre 2008")</f>
        <v>Pre 2008</v>
      </c>
      <c r="CH1153">
        <f>data[[#This Row],[YrSold]]</f>
        <v>2006</v>
      </c>
      <c r="CI1153" s="1"/>
    </row>
    <row r="1154" spans="1:87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54">
        <v>2006</v>
      </c>
      <c r="CB1154" t="s">
        <v>110</v>
      </c>
      <c r="CC1154" t="s">
        <v>128</v>
      </c>
      <c r="CD1154">
        <v>230000</v>
      </c>
      <c r="CE1154" t="str">
        <f>IF(data[[#This Row],[YearBuilt]]&gt;=1946,"New","Old")</f>
        <v>New</v>
      </c>
      <c r="CF1154" s="7" t="str">
        <f>IF(data[[#This Row],[YearRemodAdd]]=data[[#This Row],[YearBuilt]], "-","Remodeled")</f>
        <v>Remodeled</v>
      </c>
      <c r="CG1154" t="str">
        <f>IF(data[[#This Row],[YrSold]]&gt;=2008,"Post 2008","Pre 2008")</f>
        <v>Pre 2008</v>
      </c>
      <c r="CH1154">
        <f>data[[#This Row],[YrSold]]</f>
        <v>2006</v>
      </c>
      <c r="CI1154" s="1"/>
    </row>
    <row r="1155" spans="1:87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55">
        <v>2008</v>
      </c>
      <c r="CB1155" t="s">
        <v>110</v>
      </c>
      <c r="CC1155" t="s">
        <v>111</v>
      </c>
      <c r="CD1155">
        <v>120500</v>
      </c>
      <c r="CE1155" t="str">
        <f>IF(data[[#This Row],[YearBuilt]]&gt;=1946,"New","Old")</f>
        <v>Old</v>
      </c>
      <c r="CF1155" s="7" t="str">
        <f>IF(data[[#This Row],[YearRemodAdd]]=data[[#This Row],[YearBuilt]], "-","Remodeled")</f>
        <v>Remodeled</v>
      </c>
      <c r="CG1155" t="str">
        <f>IF(data[[#This Row],[YrSold]]&gt;=2008,"Post 2008","Pre 2008")</f>
        <v>Post 2008</v>
      </c>
      <c r="CH1155">
        <f>data[[#This Row],[YrSold]]</f>
        <v>2008</v>
      </c>
      <c r="CI1155" s="1"/>
    </row>
    <row r="1156" spans="1:87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56">
        <v>2008</v>
      </c>
      <c r="CB1156" t="s">
        <v>110</v>
      </c>
      <c r="CC1156" t="s">
        <v>111</v>
      </c>
      <c r="CD1156">
        <v>201800</v>
      </c>
      <c r="CE1156" t="str">
        <f>IF(data[[#This Row],[YearBuilt]]&gt;=1946,"New","Old")</f>
        <v>New</v>
      </c>
      <c r="CF1156" s="7" t="str">
        <f>IF(data[[#This Row],[YearRemodAdd]]=data[[#This Row],[YearBuilt]], "-","Remodeled")</f>
        <v>Remodeled</v>
      </c>
      <c r="CG1156" t="str">
        <f>IF(data[[#This Row],[YrSold]]&gt;=2008,"Post 2008","Pre 2008")</f>
        <v>Post 2008</v>
      </c>
      <c r="CH1156">
        <f>data[[#This Row],[YrSold]]</f>
        <v>2008</v>
      </c>
      <c r="CI1156" s="1"/>
    </row>
    <row r="1157" spans="1:87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57">
        <v>2007</v>
      </c>
      <c r="CB1157" t="s">
        <v>110</v>
      </c>
      <c r="CC1157" t="s">
        <v>111</v>
      </c>
      <c r="CD1157">
        <v>218000</v>
      </c>
      <c r="CE1157" t="str">
        <f>IF(data[[#This Row],[YearBuilt]]&gt;=1946,"New","Old")</f>
        <v>New</v>
      </c>
      <c r="CF1157" s="7" t="str">
        <f>IF(data[[#This Row],[YearRemodAdd]]=data[[#This Row],[YearBuilt]], "-","Remodeled")</f>
        <v>Remodeled</v>
      </c>
      <c r="CG1157" t="str">
        <f>IF(data[[#This Row],[YrSold]]&gt;=2008,"Post 2008","Pre 2008")</f>
        <v>Pre 2008</v>
      </c>
      <c r="CH1157">
        <f>data[[#This Row],[YrSold]]</f>
        <v>2007</v>
      </c>
      <c r="CI1157" s="1"/>
    </row>
    <row r="1158" spans="1:87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58">
        <v>2008</v>
      </c>
      <c r="CB1158" t="s">
        <v>110</v>
      </c>
      <c r="CC1158" t="s">
        <v>111</v>
      </c>
      <c r="CD1158">
        <v>179900</v>
      </c>
      <c r="CE1158" t="str">
        <f>IF(data[[#This Row],[YearBuilt]]&gt;=1946,"New","Old")</f>
        <v>New</v>
      </c>
      <c r="CF1158" s="7" t="str">
        <f>IF(data[[#This Row],[YearRemodAdd]]=data[[#This Row],[YearBuilt]], "-","Remodeled")</f>
        <v>Remodeled</v>
      </c>
      <c r="CG1158" t="str">
        <f>IF(data[[#This Row],[YrSold]]&gt;=2008,"Post 2008","Pre 2008")</f>
        <v>Post 2008</v>
      </c>
      <c r="CH1158">
        <f>data[[#This Row],[YrSold]]</f>
        <v>2008</v>
      </c>
      <c r="CI1158" s="1"/>
    </row>
    <row r="1159" spans="1:87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59">
        <v>2009</v>
      </c>
      <c r="CB1159" t="s">
        <v>110</v>
      </c>
      <c r="CC1159" t="s">
        <v>111</v>
      </c>
      <c r="CD1159">
        <v>230000</v>
      </c>
      <c r="CE1159" t="str">
        <f>IF(data[[#This Row],[YearBuilt]]&gt;=1946,"New","Old")</f>
        <v>New</v>
      </c>
      <c r="CF1159" s="7" t="str">
        <f>IF(data[[#This Row],[YearRemodAdd]]=data[[#This Row],[YearBuilt]], "-","Remodeled")</f>
        <v>Remodeled</v>
      </c>
      <c r="CG1159" t="str">
        <f>IF(data[[#This Row],[YrSold]]&gt;=2008,"Post 2008","Pre 2008")</f>
        <v>Post 2008</v>
      </c>
      <c r="CH1159">
        <f>data[[#This Row],[YrSold]]</f>
        <v>2009</v>
      </c>
      <c r="CI1159" s="1"/>
    </row>
    <row r="1160" spans="1:87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60">
        <v>2008</v>
      </c>
      <c r="CB1160" t="s">
        <v>208</v>
      </c>
      <c r="CC1160" t="s">
        <v>159</v>
      </c>
      <c r="CD1160">
        <v>235128</v>
      </c>
      <c r="CE1160" t="str">
        <f>IF(data[[#This Row],[YearBuilt]]&gt;=1946,"New","Old")</f>
        <v>New</v>
      </c>
      <c r="CF1160" s="7" t="str">
        <f>IF(data[[#This Row],[YearRemodAdd]]=data[[#This Row],[YearBuilt]], "-","Remodeled")</f>
        <v>Remodeled</v>
      </c>
      <c r="CG1160" t="str">
        <f>IF(data[[#This Row],[YrSold]]&gt;=2008,"Post 2008","Pre 2008")</f>
        <v>Post 2008</v>
      </c>
      <c r="CH1160">
        <f>data[[#This Row],[YrSold]]</f>
        <v>2008</v>
      </c>
      <c r="CI1160" s="1"/>
    </row>
    <row r="1161" spans="1:87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61">
        <v>2008</v>
      </c>
      <c r="CB1161" t="s">
        <v>110</v>
      </c>
      <c r="CC1161" t="s">
        <v>111</v>
      </c>
      <c r="CD1161">
        <v>185000</v>
      </c>
      <c r="CE1161" t="str">
        <f>IF(data[[#This Row],[YearBuilt]]&gt;=1946,"New","Old")</f>
        <v>New</v>
      </c>
      <c r="CF1161" s="7" t="str">
        <f>IF(data[[#This Row],[YearRemodAdd]]=data[[#This Row],[YearBuilt]], "-","Remodeled")</f>
        <v>-</v>
      </c>
      <c r="CG1161" t="str">
        <f>IF(data[[#This Row],[YrSold]]&gt;=2008,"Post 2008","Pre 2008")</f>
        <v>Post 2008</v>
      </c>
      <c r="CH1161">
        <f>data[[#This Row],[YrSold]]</f>
        <v>2008</v>
      </c>
      <c r="CI1161" s="1"/>
    </row>
    <row r="1162" spans="1:87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62">
        <v>2010</v>
      </c>
      <c r="CB1162" t="s">
        <v>110</v>
      </c>
      <c r="CC1162" t="s">
        <v>111</v>
      </c>
      <c r="CD1162">
        <v>146000</v>
      </c>
      <c r="CE1162" t="str">
        <f>IF(data[[#This Row],[YearBuilt]]&gt;=1946,"New","Old")</f>
        <v>New</v>
      </c>
      <c r="CF1162" s="7" t="str">
        <f>IF(data[[#This Row],[YearRemodAdd]]=data[[#This Row],[YearBuilt]], "-","Remodeled")</f>
        <v>-</v>
      </c>
      <c r="CG1162" t="str">
        <f>IF(data[[#This Row],[YrSold]]&gt;=2008,"Post 2008","Pre 2008")</f>
        <v>Post 2008</v>
      </c>
      <c r="CH1162">
        <f>data[[#This Row],[YrSold]]</f>
        <v>2010</v>
      </c>
      <c r="CI1162" s="1"/>
    </row>
    <row r="1163" spans="1:87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63">
        <v>2008</v>
      </c>
      <c r="CB1163" t="s">
        <v>110</v>
      </c>
      <c r="CC1163" t="s">
        <v>111</v>
      </c>
      <c r="CD1163">
        <v>224000</v>
      </c>
      <c r="CE1163" t="str">
        <f>IF(data[[#This Row],[YearBuilt]]&gt;=1946,"New","Old")</f>
        <v>New</v>
      </c>
      <c r="CF1163" s="7" t="str">
        <f>IF(data[[#This Row],[YearRemodAdd]]=data[[#This Row],[YearBuilt]], "-","Remodeled")</f>
        <v>Remodeled</v>
      </c>
      <c r="CG1163" t="str">
        <f>IF(data[[#This Row],[YrSold]]&gt;=2008,"Post 2008","Pre 2008")</f>
        <v>Post 2008</v>
      </c>
      <c r="CH1163">
        <f>data[[#This Row],[YrSold]]</f>
        <v>2008</v>
      </c>
      <c r="CI1163" s="1"/>
    </row>
    <row r="1164" spans="1:87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64">
        <v>2007</v>
      </c>
      <c r="CB1164" t="s">
        <v>110</v>
      </c>
      <c r="CC1164" t="s">
        <v>111</v>
      </c>
      <c r="CD1164">
        <v>129000</v>
      </c>
      <c r="CE1164" t="str">
        <f>IF(data[[#This Row],[YearBuilt]]&gt;=1946,"New","Old")</f>
        <v>New</v>
      </c>
      <c r="CF1164" s="7" t="str">
        <f>IF(data[[#This Row],[YearRemodAdd]]=data[[#This Row],[YearBuilt]], "-","Remodeled")</f>
        <v>-</v>
      </c>
      <c r="CG1164" t="str">
        <f>IF(data[[#This Row],[YrSold]]&gt;=2008,"Post 2008","Pre 2008")</f>
        <v>Pre 2008</v>
      </c>
      <c r="CH1164">
        <f>data[[#This Row],[YrSold]]</f>
        <v>2007</v>
      </c>
      <c r="CI1164" s="1"/>
    </row>
    <row r="1165" spans="1:87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65">
        <v>2008</v>
      </c>
      <c r="CB1165" t="s">
        <v>110</v>
      </c>
      <c r="CC1165" t="s">
        <v>210</v>
      </c>
      <c r="CD1165">
        <v>108959</v>
      </c>
      <c r="CE1165" t="str">
        <f>IF(data[[#This Row],[YearBuilt]]&gt;=1946,"New","Old")</f>
        <v>New</v>
      </c>
      <c r="CF1165" s="7" t="str">
        <f>IF(data[[#This Row],[YearRemodAdd]]=data[[#This Row],[YearBuilt]], "-","Remodeled")</f>
        <v>-</v>
      </c>
      <c r="CG1165" t="str">
        <f>IF(data[[#This Row],[YrSold]]&gt;=2008,"Post 2008","Pre 2008")</f>
        <v>Post 2008</v>
      </c>
      <c r="CH1165">
        <f>data[[#This Row],[YrSold]]</f>
        <v>2008</v>
      </c>
      <c r="CI1165" s="1"/>
    </row>
    <row r="1166" spans="1:87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66">
        <v>2007</v>
      </c>
      <c r="CB1166" t="s">
        <v>110</v>
      </c>
      <c r="CC1166" t="s">
        <v>111</v>
      </c>
      <c r="CD1166">
        <v>194000</v>
      </c>
      <c r="CE1166" t="str">
        <f>IF(data[[#This Row],[YearBuilt]]&gt;=1946,"New","Old")</f>
        <v>New</v>
      </c>
      <c r="CF1166" s="7" t="str">
        <f>IF(data[[#This Row],[YearRemodAdd]]=data[[#This Row],[YearBuilt]], "-","Remodeled")</f>
        <v>-</v>
      </c>
      <c r="CG1166" t="str">
        <f>IF(data[[#This Row],[YrSold]]&gt;=2008,"Post 2008","Pre 2008")</f>
        <v>Pre 2008</v>
      </c>
      <c r="CH1166">
        <f>data[[#This Row],[YrSold]]</f>
        <v>2007</v>
      </c>
      <c r="CI1166" s="1"/>
    </row>
    <row r="1167" spans="1:87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67">
        <v>2009</v>
      </c>
      <c r="CB1167" t="s">
        <v>158</v>
      </c>
      <c r="CC1167" t="s">
        <v>159</v>
      </c>
      <c r="CD1167">
        <v>233170</v>
      </c>
      <c r="CE1167" t="str">
        <f>IF(data[[#This Row],[YearBuilt]]&gt;=1946,"New","Old")</f>
        <v>New</v>
      </c>
      <c r="CF1167" s="7" t="str">
        <f>IF(data[[#This Row],[YearRemodAdd]]=data[[#This Row],[YearBuilt]], "-","Remodeled")</f>
        <v>-</v>
      </c>
      <c r="CG1167" t="str">
        <f>IF(data[[#This Row],[YrSold]]&gt;=2008,"Post 2008","Pre 2008")</f>
        <v>Post 2008</v>
      </c>
      <c r="CH1167">
        <f>data[[#This Row],[YrSold]]</f>
        <v>2009</v>
      </c>
      <c r="CI1167" s="1"/>
    </row>
    <row r="1168" spans="1:87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68">
        <v>2010</v>
      </c>
      <c r="CB1168" t="s">
        <v>110</v>
      </c>
      <c r="CC1168" t="s">
        <v>111</v>
      </c>
      <c r="CD1168">
        <v>245350</v>
      </c>
      <c r="CE1168" t="str">
        <f>IF(data[[#This Row],[YearBuilt]]&gt;=1946,"New","Old")</f>
        <v>New</v>
      </c>
      <c r="CF1168" s="7" t="str">
        <f>IF(data[[#This Row],[YearRemodAdd]]=data[[#This Row],[YearBuilt]], "-","Remodeled")</f>
        <v>-</v>
      </c>
      <c r="CG1168" t="str">
        <f>IF(data[[#This Row],[YrSold]]&gt;=2008,"Post 2008","Pre 2008")</f>
        <v>Post 2008</v>
      </c>
      <c r="CH1168">
        <f>data[[#This Row],[YrSold]]</f>
        <v>2010</v>
      </c>
      <c r="CI1168" s="1"/>
    </row>
    <row r="1169" spans="1:87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69">
        <v>2006</v>
      </c>
      <c r="CB1169" t="s">
        <v>110</v>
      </c>
      <c r="CC1169" t="s">
        <v>111</v>
      </c>
      <c r="CD1169">
        <v>173000</v>
      </c>
      <c r="CE1169" t="str">
        <f>IF(data[[#This Row],[YearBuilt]]&gt;=1946,"New","Old")</f>
        <v>New</v>
      </c>
      <c r="CF1169" s="7" t="str">
        <f>IF(data[[#This Row],[YearRemodAdd]]=data[[#This Row],[YearBuilt]], "-","Remodeled")</f>
        <v>-</v>
      </c>
      <c r="CG1169" t="str">
        <f>IF(data[[#This Row],[YrSold]]&gt;=2008,"Post 2008","Pre 2008")</f>
        <v>Pre 2008</v>
      </c>
      <c r="CH1169">
        <f>data[[#This Row],[YrSold]]</f>
        <v>2006</v>
      </c>
      <c r="CI1169" s="1"/>
    </row>
    <row r="1170" spans="1:87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70">
        <v>2008</v>
      </c>
      <c r="CB1170" t="s">
        <v>110</v>
      </c>
      <c r="CC1170" t="s">
        <v>111</v>
      </c>
      <c r="CD1170">
        <v>235000</v>
      </c>
      <c r="CE1170" t="str">
        <f>IF(data[[#This Row],[YearBuilt]]&gt;=1946,"New","Old")</f>
        <v>Old</v>
      </c>
      <c r="CF1170" s="7" t="str">
        <f>IF(data[[#This Row],[YearRemodAdd]]=data[[#This Row],[YearBuilt]], "-","Remodeled")</f>
        <v>Remodeled</v>
      </c>
      <c r="CG1170" t="str">
        <f>IF(data[[#This Row],[YrSold]]&gt;=2008,"Post 2008","Pre 2008")</f>
        <v>Post 2008</v>
      </c>
      <c r="CH1170">
        <f>data[[#This Row],[YrSold]]</f>
        <v>2008</v>
      </c>
      <c r="CI1170" s="1"/>
    </row>
    <row r="1171" spans="1:87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71">
        <v>2006</v>
      </c>
      <c r="CB1171" t="s">
        <v>110</v>
      </c>
      <c r="CC1171" t="s">
        <v>111</v>
      </c>
      <c r="CD1171">
        <v>625000</v>
      </c>
      <c r="CE1171" t="str">
        <f>IF(data[[#This Row],[YearBuilt]]&gt;=1946,"New","Old")</f>
        <v>New</v>
      </c>
      <c r="CF1171" s="7" t="str">
        <f>IF(data[[#This Row],[YearRemodAdd]]=data[[#This Row],[YearBuilt]], "-","Remodeled")</f>
        <v>Remodeled</v>
      </c>
      <c r="CG1171" t="str">
        <f>IF(data[[#This Row],[YrSold]]&gt;=2008,"Post 2008","Pre 2008")</f>
        <v>Pre 2008</v>
      </c>
      <c r="CH1171">
        <f>data[[#This Row],[YrSold]]</f>
        <v>2006</v>
      </c>
      <c r="CI1171" s="1"/>
    </row>
    <row r="1172" spans="1:87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72">
        <v>2008</v>
      </c>
      <c r="CB1172" t="s">
        <v>110</v>
      </c>
      <c r="CC1172" t="s">
        <v>111</v>
      </c>
      <c r="CD1172">
        <v>171000</v>
      </c>
      <c r="CE1172" t="str">
        <f>IF(data[[#This Row],[YearBuilt]]&gt;=1946,"New","Old")</f>
        <v>New</v>
      </c>
      <c r="CF1172" s="7" t="str">
        <f>IF(data[[#This Row],[YearRemodAdd]]=data[[#This Row],[YearBuilt]], "-","Remodeled")</f>
        <v>-</v>
      </c>
      <c r="CG1172" t="str">
        <f>IF(data[[#This Row],[YrSold]]&gt;=2008,"Post 2008","Pre 2008")</f>
        <v>Post 2008</v>
      </c>
      <c r="CH1172">
        <f>data[[#This Row],[YrSold]]</f>
        <v>2008</v>
      </c>
      <c r="CI1172" s="1"/>
    </row>
    <row r="1173" spans="1:87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73">
        <v>2008</v>
      </c>
      <c r="CB1173" t="s">
        <v>110</v>
      </c>
      <c r="CC1173" t="s">
        <v>111</v>
      </c>
      <c r="CD1173">
        <v>163000</v>
      </c>
      <c r="CE1173" t="str">
        <f>IF(data[[#This Row],[YearBuilt]]&gt;=1946,"New","Old")</f>
        <v>New</v>
      </c>
      <c r="CF1173" s="7" t="str">
        <f>IF(data[[#This Row],[YearRemodAdd]]=data[[#This Row],[YearBuilt]], "-","Remodeled")</f>
        <v>-</v>
      </c>
      <c r="CG1173" t="str">
        <f>IF(data[[#This Row],[YrSold]]&gt;=2008,"Post 2008","Pre 2008")</f>
        <v>Post 2008</v>
      </c>
      <c r="CH1173">
        <f>data[[#This Row],[YrSold]]</f>
        <v>2008</v>
      </c>
      <c r="CI1173" s="1"/>
    </row>
    <row r="1174" spans="1:87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74">
        <v>2008</v>
      </c>
      <c r="CB1174" t="s">
        <v>110</v>
      </c>
      <c r="CC1174" t="s">
        <v>111</v>
      </c>
      <c r="CD1174">
        <v>171900</v>
      </c>
      <c r="CE1174" t="str">
        <f>IF(data[[#This Row],[YearBuilt]]&gt;=1946,"New","Old")</f>
        <v>New</v>
      </c>
      <c r="CF1174" s="7" t="str">
        <f>IF(data[[#This Row],[YearRemodAdd]]=data[[#This Row],[YearBuilt]], "-","Remodeled")</f>
        <v>Remodeled</v>
      </c>
      <c r="CG1174" t="str">
        <f>IF(data[[#This Row],[YrSold]]&gt;=2008,"Post 2008","Pre 2008")</f>
        <v>Post 2008</v>
      </c>
      <c r="CH1174">
        <f>data[[#This Row],[YrSold]]</f>
        <v>2008</v>
      </c>
      <c r="CI1174" s="1"/>
    </row>
    <row r="1175" spans="1:87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75">
        <v>2007</v>
      </c>
      <c r="CB1175" t="s">
        <v>110</v>
      </c>
      <c r="CC1175" t="s">
        <v>111</v>
      </c>
      <c r="CD1175">
        <v>200500</v>
      </c>
      <c r="CE1175" t="str">
        <f>IF(data[[#This Row],[YearBuilt]]&gt;=1946,"New","Old")</f>
        <v>New</v>
      </c>
      <c r="CF1175" s="7" t="str">
        <f>IF(data[[#This Row],[YearRemodAdd]]=data[[#This Row],[YearBuilt]], "-","Remodeled")</f>
        <v>Remodeled</v>
      </c>
      <c r="CG1175" t="str">
        <f>IF(data[[#This Row],[YrSold]]&gt;=2008,"Post 2008","Pre 2008")</f>
        <v>Pre 2008</v>
      </c>
      <c r="CH1175">
        <f>data[[#This Row],[YrSold]]</f>
        <v>2007</v>
      </c>
      <c r="CI1175" s="1"/>
    </row>
    <row r="1176" spans="1:87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76">
        <v>2006</v>
      </c>
      <c r="CB1176" t="s">
        <v>110</v>
      </c>
      <c r="CC1176" t="s">
        <v>111</v>
      </c>
      <c r="CD1176">
        <v>239000</v>
      </c>
      <c r="CE1176" t="str">
        <f>IF(data[[#This Row],[YearBuilt]]&gt;=1946,"New","Old")</f>
        <v>Old</v>
      </c>
      <c r="CF1176" s="7" t="str">
        <f>IF(data[[#This Row],[YearRemodAdd]]=data[[#This Row],[YearBuilt]], "-","Remodeled")</f>
        <v>Remodeled</v>
      </c>
      <c r="CG1176" t="str">
        <f>IF(data[[#This Row],[YrSold]]&gt;=2008,"Post 2008","Pre 2008")</f>
        <v>Pre 2008</v>
      </c>
      <c r="CH1176">
        <f>data[[#This Row],[YrSold]]</f>
        <v>2006</v>
      </c>
      <c r="CI1176" s="1"/>
    </row>
    <row r="1177" spans="1:87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77">
        <v>2007</v>
      </c>
      <c r="CB1177" t="s">
        <v>110</v>
      </c>
      <c r="CC1177" t="s">
        <v>111</v>
      </c>
      <c r="CD1177">
        <v>285000</v>
      </c>
      <c r="CE1177" t="str">
        <f>IF(data[[#This Row],[YearBuilt]]&gt;=1946,"New","Old")</f>
        <v>New</v>
      </c>
      <c r="CF1177" s="7" t="str">
        <f>IF(data[[#This Row],[YearRemodAdd]]=data[[#This Row],[YearBuilt]], "-","Remodeled")</f>
        <v>Remodeled</v>
      </c>
      <c r="CG1177" t="str">
        <f>IF(data[[#This Row],[YrSold]]&gt;=2008,"Post 2008","Pre 2008")</f>
        <v>Pre 2008</v>
      </c>
      <c r="CH1177">
        <f>data[[#This Row],[YrSold]]</f>
        <v>2007</v>
      </c>
      <c r="CI1177" s="1"/>
    </row>
    <row r="1178" spans="1:87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78">
        <v>2008</v>
      </c>
      <c r="CB1178" t="s">
        <v>110</v>
      </c>
      <c r="CC1178" t="s">
        <v>111</v>
      </c>
      <c r="CD1178">
        <v>119500</v>
      </c>
      <c r="CE1178" t="str">
        <f>IF(data[[#This Row],[YearBuilt]]&gt;=1946,"New","Old")</f>
        <v>New</v>
      </c>
      <c r="CF1178" s="7" t="str">
        <f>IF(data[[#This Row],[YearRemodAdd]]=data[[#This Row],[YearBuilt]], "-","Remodeled")</f>
        <v>Remodeled</v>
      </c>
      <c r="CG1178" t="str">
        <f>IF(data[[#This Row],[YrSold]]&gt;=2008,"Post 2008","Pre 2008")</f>
        <v>Post 2008</v>
      </c>
      <c r="CH1178">
        <f>data[[#This Row],[YrSold]]</f>
        <v>2008</v>
      </c>
      <c r="CI1178" s="1"/>
    </row>
    <row r="1179" spans="1:87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79">
        <v>2009</v>
      </c>
      <c r="CB1179" t="s">
        <v>110</v>
      </c>
      <c r="CC1179" t="s">
        <v>111</v>
      </c>
      <c r="CD1179">
        <v>115000</v>
      </c>
      <c r="CE1179" t="str">
        <f>IF(data[[#This Row],[YearBuilt]]&gt;=1946,"New","Old")</f>
        <v>Old</v>
      </c>
      <c r="CF1179" s="7" t="str">
        <f>IF(data[[#This Row],[YearRemodAdd]]=data[[#This Row],[YearBuilt]], "-","Remodeled")</f>
        <v>Remodeled</v>
      </c>
      <c r="CG1179" t="str">
        <f>IF(data[[#This Row],[YrSold]]&gt;=2008,"Post 2008","Pre 2008")</f>
        <v>Post 2008</v>
      </c>
      <c r="CH1179">
        <f>data[[#This Row],[YrSold]]</f>
        <v>2009</v>
      </c>
      <c r="CI1179" s="1"/>
    </row>
    <row r="1180" spans="1:87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80">
        <v>2009</v>
      </c>
      <c r="CB1180" t="s">
        <v>110</v>
      </c>
      <c r="CC1180" t="s">
        <v>111</v>
      </c>
      <c r="CD1180">
        <v>154900</v>
      </c>
      <c r="CE1180" t="str">
        <f>IF(data[[#This Row],[YearBuilt]]&gt;=1946,"New","Old")</f>
        <v>Old</v>
      </c>
      <c r="CF1180" s="7" t="str">
        <f>IF(data[[#This Row],[YearRemodAdd]]=data[[#This Row],[YearBuilt]], "-","Remodeled")</f>
        <v>Remodeled</v>
      </c>
      <c r="CG1180" t="str">
        <f>IF(data[[#This Row],[YrSold]]&gt;=2008,"Post 2008","Pre 2008")</f>
        <v>Post 2008</v>
      </c>
      <c r="CH1180">
        <f>data[[#This Row],[YrSold]]</f>
        <v>2009</v>
      </c>
      <c r="CI1180" s="1"/>
    </row>
    <row r="1181" spans="1:87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81">
        <v>2006</v>
      </c>
      <c r="CB1181" t="s">
        <v>110</v>
      </c>
      <c r="CC1181" t="s">
        <v>111</v>
      </c>
      <c r="CD1181">
        <v>93000</v>
      </c>
      <c r="CE1181" t="str">
        <f>IF(data[[#This Row],[YearBuilt]]&gt;=1946,"New","Old")</f>
        <v>New</v>
      </c>
      <c r="CF1181" s="7" t="str">
        <f>IF(data[[#This Row],[YearRemodAdd]]=data[[#This Row],[YearBuilt]], "-","Remodeled")</f>
        <v>-</v>
      </c>
      <c r="CG1181" t="str">
        <f>IF(data[[#This Row],[YrSold]]&gt;=2008,"Post 2008","Pre 2008")</f>
        <v>Pre 2008</v>
      </c>
      <c r="CH1181">
        <f>data[[#This Row],[YrSold]]</f>
        <v>2006</v>
      </c>
      <c r="CI1181" s="1"/>
    </row>
    <row r="1182" spans="1:87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82">
        <v>2006</v>
      </c>
      <c r="CB1182" t="s">
        <v>110</v>
      </c>
      <c r="CC1182" t="s">
        <v>111</v>
      </c>
      <c r="CD1182">
        <v>250000</v>
      </c>
      <c r="CE1182" t="str">
        <f>IF(data[[#This Row],[YearBuilt]]&gt;=1946,"New","Old")</f>
        <v>New</v>
      </c>
      <c r="CF1182" s="7" t="str">
        <f>IF(data[[#This Row],[YearRemodAdd]]=data[[#This Row],[YearBuilt]], "-","Remodeled")</f>
        <v>Remodeled</v>
      </c>
      <c r="CG1182" t="str">
        <f>IF(data[[#This Row],[YrSold]]&gt;=2008,"Post 2008","Pre 2008")</f>
        <v>Pre 2008</v>
      </c>
      <c r="CH1182">
        <f>data[[#This Row],[YrSold]]</f>
        <v>2006</v>
      </c>
      <c r="CI1182" s="1"/>
    </row>
    <row r="1183" spans="1:87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83">
        <v>2008</v>
      </c>
      <c r="CB1183" t="s">
        <v>158</v>
      </c>
      <c r="CC1183" t="s">
        <v>159</v>
      </c>
      <c r="CD1183">
        <v>392500</v>
      </c>
      <c r="CE1183" t="str">
        <f>IF(data[[#This Row],[YearBuilt]]&gt;=1946,"New","Old")</f>
        <v>New</v>
      </c>
      <c r="CF1183" s="7" t="str">
        <f>IF(data[[#This Row],[YearRemodAdd]]=data[[#This Row],[YearBuilt]], "-","Remodeled")</f>
        <v>-</v>
      </c>
      <c r="CG1183" t="str">
        <f>IF(data[[#This Row],[YrSold]]&gt;=2008,"Post 2008","Pre 2008")</f>
        <v>Post 2008</v>
      </c>
      <c r="CH1183">
        <f>data[[#This Row],[YrSold]]</f>
        <v>2008</v>
      </c>
      <c r="CI1183" s="1"/>
    </row>
    <row r="1184" spans="1:87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84">
        <v>2007</v>
      </c>
      <c r="CB1184" t="s">
        <v>110</v>
      </c>
      <c r="CC1184" t="s">
        <v>128</v>
      </c>
      <c r="CD1184">
        <v>745000</v>
      </c>
      <c r="CE1184" t="str">
        <f>IF(data[[#This Row],[YearBuilt]]&gt;=1946,"New","Old")</f>
        <v>New</v>
      </c>
      <c r="CF1184" s="7" t="str">
        <f>IF(data[[#This Row],[YearRemodAdd]]=data[[#This Row],[YearBuilt]], "-","Remodeled")</f>
        <v>-</v>
      </c>
      <c r="CG1184" t="str">
        <f>IF(data[[#This Row],[YrSold]]&gt;=2008,"Post 2008","Pre 2008")</f>
        <v>Pre 2008</v>
      </c>
      <c r="CH1184">
        <f>data[[#This Row],[YrSold]]</f>
        <v>2007</v>
      </c>
      <c r="CI1184" s="1"/>
    </row>
    <row r="1185" spans="1:87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85">
        <v>2006</v>
      </c>
      <c r="CB1185" t="s">
        <v>110</v>
      </c>
      <c r="CC1185" t="s">
        <v>111</v>
      </c>
      <c r="CD1185">
        <v>120000</v>
      </c>
      <c r="CE1185" t="str">
        <f>IF(data[[#This Row],[YearBuilt]]&gt;=1946,"New","Old")</f>
        <v>Old</v>
      </c>
      <c r="CF1185" s="7" t="str">
        <f>IF(data[[#This Row],[YearRemodAdd]]=data[[#This Row],[YearBuilt]], "-","Remodeled")</f>
        <v>Remodeled</v>
      </c>
      <c r="CG1185" t="str">
        <f>IF(data[[#This Row],[YrSold]]&gt;=2008,"Post 2008","Pre 2008")</f>
        <v>Pre 2008</v>
      </c>
      <c r="CH1185">
        <f>data[[#This Row],[YrSold]]</f>
        <v>2006</v>
      </c>
      <c r="CI1185" s="1"/>
    </row>
    <row r="1186" spans="1:87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86">
        <v>2007</v>
      </c>
      <c r="CB1186" t="s">
        <v>110</v>
      </c>
      <c r="CC1186" t="s">
        <v>111</v>
      </c>
      <c r="CD1186">
        <v>186700</v>
      </c>
      <c r="CE1186" t="str">
        <f>IF(data[[#This Row],[YearBuilt]]&gt;=1946,"New","Old")</f>
        <v>New</v>
      </c>
      <c r="CF1186" s="7" t="str">
        <f>IF(data[[#This Row],[YearRemodAdd]]=data[[#This Row],[YearBuilt]], "-","Remodeled")</f>
        <v>-</v>
      </c>
      <c r="CG1186" t="str">
        <f>IF(data[[#This Row],[YrSold]]&gt;=2008,"Post 2008","Pre 2008")</f>
        <v>Pre 2008</v>
      </c>
      <c r="CH1186">
        <f>data[[#This Row],[YrSold]]</f>
        <v>2007</v>
      </c>
      <c r="CI1186" s="1"/>
    </row>
    <row r="1187" spans="1:87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87">
        <v>2006</v>
      </c>
      <c r="CB1187" t="s">
        <v>110</v>
      </c>
      <c r="CC1187" t="s">
        <v>111</v>
      </c>
      <c r="CD1187">
        <v>104900</v>
      </c>
      <c r="CE1187" t="str">
        <f>IF(data[[#This Row],[YearBuilt]]&gt;=1946,"New","Old")</f>
        <v>Old</v>
      </c>
      <c r="CF1187" s="7" t="str">
        <f>IF(data[[#This Row],[YearRemodAdd]]=data[[#This Row],[YearBuilt]], "-","Remodeled")</f>
        <v>Remodeled</v>
      </c>
      <c r="CG1187" t="str">
        <f>IF(data[[#This Row],[YrSold]]&gt;=2008,"Post 2008","Pre 2008")</f>
        <v>Pre 2008</v>
      </c>
      <c r="CH1187">
        <f>data[[#This Row],[YrSold]]</f>
        <v>2006</v>
      </c>
      <c r="CI1187" s="1"/>
    </row>
    <row r="1188" spans="1:87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88">
        <v>2009</v>
      </c>
      <c r="CB1188" t="s">
        <v>110</v>
      </c>
      <c r="CC1188" t="s">
        <v>128</v>
      </c>
      <c r="CD1188">
        <v>95000</v>
      </c>
      <c r="CE1188" t="str">
        <f>IF(data[[#This Row],[YearBuilt]]&gt;=1946,"New","Old")</f>
        <v>Old</v>
      </c>
      <c r="CF1188" s="7" t="str">
        <f>IF(data[[#This Row],[YearRemodAdd]]=data[[#This Row],[YearBuilt]], "-","Remodeled")</f>
        <v>Remodeled</v>
      </c>
      <c r="CG1188" t="str">
        <f>IF(data[[#This Row],[YrSold]]&gt;=2008,"Post 2008","Pre 2008")</f>
        <v>Post 2008</v>
      </c>
      <c r="CH1188">
        <f>data[[#This Row],[YrSold]]</f>
        <v>2009</v>
      </c>
      <c r="CI1188" s="1"/>
    </row>
    <row r="1189" spans="1:87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89">
        <v>2006</v>
      </c>
      <c r="CB1189" t="s">
        <v>110</v>
      </c>
      <c r="CC1189" t="s">
        <v>111</v>
      </c>
      <c r="CD1189">
        <v>262000</v>
      </c>
      <c r="CE1189" t="str">
        <f>IF(data[[#This Row],[YearBuilt]]&gt;=1946,"New","Old")</f>
        <v>New</v>
      </c>
      <c r="CF1189" s="7" t="str">
        <f>IF(data[[#This Row],[YearRemodAdd]]=data[[#This Row],[YearBuilt]], "-","Remodeled")</f>
        <v>Remodeled</v>
      </c>
      <c r="CG1189" t="str">
        <f>IF(data[[#This Row],[YrSold]]&gt;=2008,"Post 2008","Pre 2008")</f>
        <v>Pre 2008</v>
      </c>
      <c r="CH1189">
        <f>data[[#This Row],[YrSold]]</f>
        <v>2006</v>
      </c>
      <c r="CI1189" s="1"/>
    </row>
    <row r="1190" spans="1:87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90">
        <v>2009</v>
      </c>
      <c r="CB1190" t="s">
        <v>110</v>
      </c>
      <c r="CC1190" t="s">
        <v>111</v>
      </c>
      <c r="CD1190">
        <v>195000</v>
      </c>
      <c r="CE1190" t="str">
        <f>IF(data[[#This Row],[YearBuilt]]&gt;=1946,"New","Old")</f>
        <v>New</v>
      </c>
      <c r="CF1190" s="7" t="str">
        <f>IF(data[[#This Row],[YearRemodAdd]]=data[[#This Row],[YearBuilt]], "-","Remodeled")</f>
        <v>-</v>
      </c>
      <c r="CG1190" t="str">
        <f>IF(data[[#This Row],[YrSold]]&gt;=2008,"Post 2008","Pre 2008")</f>
        <v>Post 2008</v>
      </c>
      <c r="CH1190">
        <f>data[[#This Row],[YrSold]]</f>
        <v>2009</v>
      </c>
      <c r="CI1190" s="1"/>
    </row>
    <row r="1191" spans="1:87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91">
        <v>2010</v>
      </c>
      <c r="CB1191" t="s">
        <v>110</v>
      </c>
      <c r="CC1191" t="s">
        <v>111</v>
      </c>
      <c r="CD1191">
        <v>189000</v>
      </c>
      <c r="CE1191" t="str">
        <f>IF(data[[#This Row],[YearBuilt]]&gt;=1946,"New","Old")</f>
        <v>New</v>
      </c>
      <c r="CF1191" s="7" t="str">
        <f>IF(data[[#This Row],[YearRemodAdd]]=data[[#This Row],[YearBuilt]], "-","Remodeled")</f>
        <v>-</v>
      </c>
      <c r="CG1191" t="str">
        <f>IF(data[[#This Row],[YrSold]]&gt;=2008,"Post 2008","Pre 2008")</f>
        <v>Post 2008</v>
      </c>
      <c r="CH1191">
        <f>data[[#This Row],[YrSold]]</f>
        <v>2010</v>
      </c>
      <c r="CI1191" s="1"/>
    </row>
    <row r="1192" spans="1:87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92">
        <v>2007</v>
      </c>
      <c r="CB1192" t="s">
        <v>110</v>
      </c>
      <c r="CC1192" t="s">
        <v>111</v>
      </c>
      <c r="CD1192">
        <v>168000</v>
      </c>
      <c r="CE1192" t="str">
        <f>IF(data[[#This Row],[YearBuilt]]&gt;=1946,"New","Old")</f>
        <v>New</v>
      </c>
      <c r="CF1192" s="7" t="str">
        <f>IF(data[[#This Row],[YearRemodAdd]]=data[[#This Row],[YearBuilt]], "-","Remodeled")</f>
        <v>Remodeled</v>
      </c>
      <c r="CG1192" t="str">
        <f>IF(data[[#This Row],[YrSold]]&gt;=2008,"Post 2008","Pre 2008")</f>
        <v>Pre 2008</v>
      </c>
      <c r="CH1192">
        <f>data[[#This Row],[YrSold]]</f>
        <v>2007</v>
      </c>
      <c r="CI1192" s="1"/>
    </row>
    <row r="1193" spans="1:87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93">
        <v>2007</v>
      </c>
      <c r="CB1193" t="s">
        <v>110</v>
      </c>
      <c r="CC1193" t="s">
        <v>111</v>
      </c>
      <c r="CD1193">
        <v>174000</v>
      </c>
      <c r="CE1193" t="str">
        <f>IF(data[[#This Row],[YearBuilt]]&gt;=1946,"New","Old")</f>
        <v>New</v>
      </c>
      <c r="CF1193" s="7" t="str">
        <f>IF(data[[#This Row],[YearRemodAdd]]=data[[#This Row],[YearBuilt]], "-","Remodeled")</f>
        <v>Remodeled</v>
      </c>
      <c r="CG1193" t="str">
        <f>IF(data[[#This Row],[YrSold]]&gt;=2008,"Post 2008","Pre 2008")</f>
        <v>Pre 2008</v>
      </c>
      <c r="CH1193">
        <f>data[[#This Row],[YrSold]]</f>
        <v>2007</v>
      </c>
      <c r="CI1193" s="1"/>
    </row>
    <row r="1194" spans="1:87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94">
        <v>2007</v>
      </c>
      <c r="CB1194" t="s">
        <v>110</v>
      </c>
      <c r="CC1194" t="s">
        <v>111</v>
      </c>
      <c r="CD1194">
        <v>125000</v>
      </c>
      <c r="CE1194" t="str">
        <f>IF(data[[#This Row],[YearBuilt]]&gt;=1946,"New","Old")</f>
        <v>Old</v>
      </c>
      <c r="CF1194" s="7" t="str">
        <f>IF(data[[#This Row],[YearRemodAdd]]=data[[#This Row],[YearBuilt]], "-","Remodeled")</f>
        <v>Remodeled</v>
      </c>
      <c r="CG1194" t="str">
        <f>IF(data[[#This Row],[YrSold]]&gt;=2008,"Post 2008","Pre 2008")</f>
        <v>Pre 2008</v>
      </c>
      <c r="CH1194">
        <f>data[[#This Row],[YrSold]]</f>
        <v>2007</v>
      </c>
      <c r="CI1194" s="1"/>
    </row>
    <row r="1195" spans="1:87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195">
        <v>2009</v>
      </c>
      <c r="CB1195" t="s">
        <v>110</v>
      </c>
      <c r="CC1195" t="s">
        <v>111</v>
      </c>
      <c r="CD1195">
        <v>165000</v>
      </c>
      <c r="CE1195" t="str">
        <f>IF(data[[#This Row],[YearBuilt]]&gt;=1946,"New","Old")</f>
        <v>New</v>
      </c>
      <c r="CF1195" s="7" t="str">
        <f>IF(data[[#This Row],[YearRemodAdd]]=data[[#This Row],[YearBuilt]], "-","Remodeled")</f>
        <v>-</v>
      </c>
      <c r="CG1195" t="str">
        <f>IF(data[[#This Row],[YrSold]]&gt;=2008,"Post 2008","Pre 2008")</f>
        <v>Post 2008</v>
      </c>
      <c r="CH1195">
        <f>data[[#This Row],[YrSold]]</f>
        <v>2009</v>
      </c>
      <c r="CI1195" s="1"/>
    </row>
    <row r="1196" spans="1:87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196">
        <v>2010</v>
      </c>
      <c r="CB1196" t="s">
        <v>110</v>
      </c>
      <c r="CC1196" t="s">
        <v>111</v>
      </c>
      <c r="CD1196">
        <v>158000</v>
      </c>
      <c r="CE1196" t="str">
        <f>IF(data[[#This Row],[YearBuilt]]&gt;=1946,"New","Old")</f>
        <v>New</v>
      </c>
      <c r="CF1196" s="7" t="str">
        <f>IF(data[[#This Row],[YearRemodAdd]]=data[[#This Row],[YearBuilt]], "-","Remodeled")</f>
        <v>-</v>
      </c>
      <c r="CG1196" t="str">
        <f>IF(data[[#This Row],[YrSold]]&gt;=2008,"Post 2008","Pre 2008")</f>
        <v>Post 2008</v>
      </c>
      <c r="CH1196">
        <f>data[[#This Row],[YrSold]]</f>
        <v>2010</v>
      </c>
      <c r="CI1196" s="1"/>
    </row>
    <row r="1197" spans="1:87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97">
        <v>2008</v>
      </c>
      <c r="CB1197" t="s">
        <v>110</v>
      </c>
      <c r="CC1197" t="s">
        <v>111</v>
      </c>
      <c r="CD1197">
        <v>176000</v>
      </c>
      <c r="CE1197" t="str">
        <f>IF(data[[#This Row],[YearBuilt]]&gt;=1946,"New","Old")</f>
        <v>New</v>
      </c>
      <c r="CF1197" s="7" t="str">
        <f>IF(data[[#This Row],[YearRemodAdd]]=data[[#This Row],[YearBuilt]], "-","Remodeled")</f>
        <v>-</v>
      </c>
      <c r="CG1197" t="str">
        <f>IF(data[[#This Row],[YrSold]]&gt;=2008,"Post 2008","Pre 2008")</f>
        <v>Post 2008</v>
      </c>
      <c r="CH1197">
        <f>data[[#This Row],[YrSold]]</f>
        <v>2008</v>
      </c>
      <c r="CI1197" s="1"/>
    </row>
    <row r="1198" spans="1:87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198">
        <v>2006</v>
      </c>
      <c r="CB1198" t="s">
        <v>158</v>
      </c>
      <c r="CC1198" t="s">
        <v>159</v>
      </c>
      <c r="CD1198">
        <v>219210</v>
      </c>
      <c r="CE1198" t="str">
        <f>IF(data[[#This Row],[YearBuilt]]&gt;=1946,"New","Old")</f>
        <v>New</v>
      </c>
      <c r="CF1198" s="7" t="str">
        <f>IF(data[[#This Row],[YearRemodAdd]]=data[[#This Row],[YearBuilt]], "-","Remodeled")</f>
        <v>-</v>
      </c>
      <c r="CG1198" t="str">
        <f>IF(data[[#This Row],[YrSold]]&gt;=2008,"Post 2008","Pre 2008")</f>
        <v>Pre 2008</v>
      </c>
      <c r="CH1198">
        <f>data[[#This Row],[YrSold]]</f>
        <v>2006</v>
      </c>
      <c r="CI1198" s="1"/>
    </row>
    <row r="1199" spans="1:87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199">
        <v>2006</v>
      </c>
      <c r="CB1199" t="s">
        <v>235</v>
      </c>
      <c r="CC1199" t="s">
        <v>111</v>
      </c>
      <c r="CD1199">
        <v>144000</v>
      </c>
      <c r="CE1199" t="str">
        <f>IF(data[[#This Row],[YearBuilt]]&gt;=1946,"New","Old")</f>
        <v>Old</v>
      </c>
      <c r="CF1199" s="7" t="str">
        <f>IF(data[[#This Row],[YearRemodAdd]]=data[[#This Row],[YearBuilt]], "-","Remodeled")</f>
        <v>Remodeled</v>
      </c>
      <c r="CG1199" t="str">
        <f>IF(data[[#This Row],[YrSold]]&gt;=2008,"Post 2008","Pre 2008")</f>
        <v>Pre 2008</v>
      </c>
      <c r="CH1199">
        <f>data[[#This Row],[YrSold]]</f>
        <v>2006</v>
      </c>
      <c r="CI1199" s="1"/>
    </row>
    <row r="1200" spans="1:87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00">
        <v>2009</v>
      </c>
      <c r="CB1200" t="s">
        <v>110</v>
      </c>
      <c r="CC1200" t="s">
        <v>111</v>
      </c>
      <c r="CD1200">
        <v>178000</v>
      </c>
      <c r="CE1200" t="str">
        <f>IF(data[[#This Row],[YearBuilt]]&gt;=1946,"New","Old")</f>
        <v>New</v>
      </c>
      <c r="CF1200" s="7" t="str">
        <f>IF(data[[#This Row],[YearRemodAdd]]=data[[#This Row],[YearBuilt]], "-","Remodeled")</f>
        <v>-</v>
      </c>
      <c r="CG1200" t="str">
        <f>IF(data[[#This Row],[YrSold]]&gt;=2008,"Post 2008","Pre 2008")</f>
        <v>Post 2008</v>
      </c>
      <c r="CH1200">
        <f>data[[#This Row],[YrSold]]</f>
        <v>2009</v>
      </c>
      <c r="CI1200" s="1"/>
    </row>
    <row r="1201" spans="1:87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01">
        <v>2006</v>
      </c>
      <c r="CB1201" t="s">
        <v>110</v>
      </c>
      <c r="CC1201" t="s">
        <v>111</v>
      </c>
      <c r="CD1201">
        <v>148000</v>
      </c>
      <c r="CE1201" t="str">
        <f>IF(data[[#This Row],[YearBuilt]]&gt;=1946,"New","Old")</f>
        <v>New</v>
      </c>
      <c r="CF1201" s="7" t="str">
        <f>IF(data[[#This Row],[YearRemodAdd]]=data[[#This Row],[YearBuilt]], "-","Remodeled")</f>
        <v>Remodeled</v>
      </c>
      <c r="CG1201" t="str">
        <f>IF(data[[#This Row],[YrSold]]&gt;=2008,"Post 2008","Pre 2008")</f>
        <v>Pre 2008</v>
      </c>
      <c r="CH1201">
        <f>data[[#This Row],[YrSold]]</f>
        <v>2006</v>
      </c>
      <c r="CI1201" s="1"/>
    </row>
    <row r="1202" spans="1:87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02">
        <v>2006</v>
      </c>
      <c r="CB1202" t="s">
        <v>249</v>
      </c>
      <c r="CC1202" t="s">
        <v>128</v>
      </c>
      <c r="CD1202">
        <v>116050</v>
      </c>
      <c r="CE1202" t="str">
        <f>IF(data[[#This Row],[YearBuilt]]&gt;=1946,"New","Old")</f>
        <v>New</v>
      </c>
      <c r="CF1202" s="7" t="str">
        <f>IF(data[[#This Row],[YearRemodAdd]]=data[[#This Row],[YearBuilt]], "-","Remodeled")</f>
        <v>-</v>
      </c>
      <c r="CG1202" t="str">
        <f>IF(data[[#This Row],[YrSold]]&gt;=2008,"Post 2008","Pre 2008")</f>
        <v>Pre 2008</v>
      </c>
      <c r="CH1202">
        <f>data[[#This Row],[YrSold]]</f>
        <v>2006</v>
      </c>
      <c r="CI1202" s="1"/>
    </row>
    <row r="1203" spans="1:87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03">
        <v>2009</v>
      </c>
      <c r="CB1203" t="s">
        <v>110</v>
      </c>
      <c r="CC1203" t="s">
        <v>111</v>
      </c>
      <c r="CD1203">
        <v>197900</v>
      </c>
      <c r="CE1203" t="str">
        <f>IF(data[[#This Row],[YearBuilt]]&gt;=1946,"New","Old")</f>
        <v>New</v>
      </c>
      <c r="CF1203" s="7" t="str">
        <f>IF(data[[#This Row],[YearRemodAdd]]=data[[#This Row],[YearBuilt]], "-","Remodeled")</f>
        <v>-</v>
      </c>
      <c r="CG1203" t="str">
        <f>IF(data[[#This Row],[YrSold]]&gt;=2008,"Post 2008","Pre 2008")</f>
        <v>Post 2008</v>
      </c>
      <c r="CH1203">
        <f>data[[#This Row],[YrSold]]</f>
        <v>2009</v>
      </c>
      <c r="CI1203" s="1"/>
    </row>
    <row r="1204" spans="1:87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04">
        <v>2009</v>
      </c>
      <c r="CB1204" t="s">
        <v>110</v>
      </c>
      <c r="CC1204" t="s">
        <v>111</v>
      </c>
      <c r="CD1204">
        <v>117000</v>
      </c>
      <c r="CE1204" t="str">
        <f>IF(data[[#This Row],[YearBuilt]]&gt;=1946,"New","Old")</f>
        <v>Old</v>
      </c>
      <c r="CF1204" s="7" t="str">
        <f>IF(data[[#This Row],[YearRemodAdd]]=data[[#This Row],[YearBuilt]], "-","Remodeled")</f>
        <v>Remodeled</v>
      </c>
      <c r="CG1204" t="str">
        <f>IF(data[[#This Row],[YrSold]]&gt;=2008,"Post 2008","Pre 2008")</f>
        <v>Post 2008</v>
      </c>
      <c r="CH1204">
        <f>data[[#This Row],[YrSold]]</f>
        <v>2009</v>
      </c>
      <c r="CI1204" s="1"/>
    </row>
    <row r="1205" spans="1:87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05">
        <v>2009</v>
      </c>
      <c r="CB1205" t="s">
        <v>110</v>
      </c>
      <c r="CC1205" t="s">
        <v>111</v>
      </c>
      <c r="CD1205">
        <v>213000</v>
      </c>
      <c r="CE1205" t="str">
        <f>IF(data[[#This Row],[YearBuilt]]&gt;=1946,"New","Old")</f>
        <v>New</v>
      </c>
      <c r="CF1205" s="7" t="str">
        <f>IF(data[[#This Row],[YearRemodAdd]]=data[[#This Row],[YearBuilt]], "-","Remodeled")</f>
        <v>Remodeled</v>
      </c>
      <c r="CG1205" t="str">
        <f>IF(data[[#This Row],[YrSold]]&gt;=2008,"Post 2008","Pre 2008")</f>
        <v>Post 2008</v>
      </c>
      <c r="CH1205">
        <f>data[[#This Row],[YrSold]]</f>
        <v>2009</v>
      </c>
      <c r="CI1205" s="1"/>
    </row>
    <row r="1206" spans="1:87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06">
        <v>2006</v>
      </c>
      <c r="CB1206" t="s">
        <v>110</v>
      </c>
      <c r="CC1206" t="s">
        <v>111</v>
      </c>
      <c r="CD1206">
        <v>153500</v>
      </c>
      <c r="CE1206" t="str">
        <f>IF(data[[#This Row],[YearBuilt]]&gt;=1946,"New","Old")</f>
        <v>New</v>
      </c>
      <c r="CF1206" s="7" t="str">
        <f>IF(data[[#This Row],[YearRemodAdd]]=data[[#This Row],[YearBuilt]], "-","Remodeled")</f>
        <v>-</v>
      </c>
      <c r="CG1206" t="str">
        <f>IF(data[[#This Row],[YrSold]]&gt;=2008,"Post 2008","Pre 2008")</f>
        <v>Pre 2008</v>
      </c>
      <c r="CH1206">
        <f>data[[#This Row],[YrSold]]</f>
        <v>2006</v>
      </c>
      <c r="CI1206" s="1"/>
    </row>
    <row r="1207" spans="1:87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07">
        <v>2009</v>
      </c>
      <c r="CB1207" t="s">
        <v>110</v>
      </c>
      <c r="CC1207" t="s">
        <v>111</v>
      </c>
      <c r="CD1207">
        <v>271900</v>
      </c>
      <c r="CE1207" t="str">
        <f>IF(data[[#This Row],[YearBuilt]]&gt;=1946,"New","Old")</f>
        <v>New</v>
      </c>
      <c r="CF1207" s="7" t="str">
        <f>IF(data[[#This Row],[YearRemodAdd]]=data[[#This Row],[YearBuilt]], "-","Remodeled")</f>
        <v>Remodeled</v>
      </c>
      <c r="CG1207" t="str">
        <f>IF(data[[#This Row],[YrSold]]&gt;=2008,"Post 2008","Pre 2008")</f>
        <v>Post 2008</v>
      </c>
      <c r="CH1207">
        <f>data[[#This Row],[YrSold]]</f>
        <v>2009</v>
      </c>
      <c r="CI1207" s="1"/>
    </row>
    <row r="1208" spans="1:87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08">
        <v>2006</v>
      </c>
      <c r="CB1208" t="s">
        <v>110</v>
      </c>
      <c r="CC1208" t="s">
        <v>111</v>
      </c>
      <c r="CD1208">
        <v>107000</v>
      </c>
      <c r="CE1208" t="str">
        <f>IF(data[[#This Row],[YearBuilt]]&gt;=1946,"New","Old")</f>
        <v>New</v>
      </c>
      <c r="CF1208" s="7" t="str">
        <f>IF(data[[#This Row],[YearRemodAdd]]=data[[#This Row],[YearBuilt]], "-","Remodeled")</f>
        <v>-</v>
      </c>
      <c r="CG1208" t="str">
        <f>IF(data[[#This Row],[YrSold]]&gt;=2008,"Post 2008","Pre 2008")</f>
        <v>Pre 2008</v>
      </c>
      <c r="CH1208">
        <f>data[[#This Row],[YrSold]]</f>
        <v>2006</v>
      </c>
      <c r="CI1208" s="1"/>
    </row>
    <row r="1209" spans="1:87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09">
        <v>2006</v>
      </c>
      <c r="CB1209" t="s">
        <v>110</v>
      </c>
      <c r="CC1209" t="s">
        <v>111</v>
      </c>
      <c r="CD1209">
        <v>200000</v>
      </c>
      <c r="CE1209" t="str">
        <f>IF(data[[#This Row],[YearBuilt]]&gt;=1946,"New","Old")</f>
        <v>New</v>
      </c>
      <c r="CF1209" s="7" t="str">
        <f>IF(data[[#This Row],[YearRemodAdd]]=data[[#This Row],[YearBuilt]], "-","Remodeled")</f>
        <v>-</v>
      </c>
      <c r="CG1209" t="str">
        <f>IF(data[[#This Row],[YrSold]]&gt;=2008,"Post 2008","Pre 2008")</f>
        <v>Pre 2008</v>
      </c>
      <c r="CH1209">
        <f>data[[#This Row],[YrSold]]</f>
        <v>2006</v>
      </c>
      <c r="CI1209" s="1"/>
    </row>
    <row r="1210" spans="1:87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10">
        <v>2008</v>
      </c>
      <c r="CB1210" t="s">
        <v>110</v>
      </c>
      <c r="CC1210" t="s">
        <v>111</v>
      </c>
      <c r="CD1210">
        <v>140000</v>
      </c>
      <c r="CE1210" t="str">
        <f>IF(data[[#This Row],[YearBuilt]]&gt;=1946,"New","Old")</f>
        <v>New</v>
      </c>
      <c r="CF1210" s="7" t="str">
        <f>IF(data[[#This Row],[YearRemodAdd]]=data[[#This Row],[YearBuilt]], "-","Remodeled")</f>
        <v>Remodeled</v>
      </c>
      <c r="CG1210" t="str">
        <f>IF(data[[#This Row],[YrSold]]&gt;=2008,"Post 2008","Pre 2008")</f>
        <v>Post 2008</v>
      </c>
      <c r="CH1210">
        <f>data[[#This Row],[YrSold]]</f>
        <v>2008</v>
      </c>
      <c r="CI1210" s="1"/>
    </row>
    <row r="1211" spans="1:87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1">
        <v>2006</v>
      </c>
      <c r="CB1211" t="s">
        <v>158</v>
      </c>
      <c r="CC1211" t="s">
        <v>159</v>
      </c>
      <c r="CD1211">
        <v>290000</v>
      </c>
      <c r="CE1211" t="str">
        <f>IF(data[[#This Row],[YearBuilt]]&gt;=1946,"New","Old")</f>
        <v>New</v>
      </c>
      <c r="CF1211" s="7" t="str">
        <f>IF(data[[#This Row],[YearRemodAdd]]=data[[#This Row],[YearBuilt]], "-","Remodeled")</f>
        <v>-</v>
      </c>
      <c r="CG1211" t="str">
        <f>IF(data[[#This Row],[YrSold]]&gt;=2008,"Post 2008","Pre 2008")</f>
        <v>Pre 2008</v>
      </c>
      <c r="CH1211">
        <f>data[[#This Row],[YrSold]]</f>
        <v>2006</v>
      </c>
      <c r="CI1211" s="1"/>
    </row>
    <row r="1212" spans="1:87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2">
        <v>2010</v>
      </c>
      <c r="CB1212" t="s">
        <v>110</v>
      </c>
      <c r="CC1212" t="s">
        <v>111</v>
      </c>
      <c r="CD1212">
        <v>189000</v>
      </c>
      <c r="CE1212" t="str">
        <f>IF(data[[#This Row],[YearBuilt]]&gt;=1946,"New","Old")</f>
        <v>New</v>
      </c>
      <c r="CF1212" s="7" t="str">
        <f>IF(data[[#This Row],[YearRemodAdd]]=data[[#This Row],[YearBuilt]], "-","Remodeled")</f>
        <v>-</v>
      </c>
      <c r="CG1212" t="str">
        <f>IF(data[[#This Row],[YrSold]]&gt;=2008,"Post 2008","Pre 2008")</f>
        <v>Post 2008</v>
      </c>
      <c r="CH1212">
        <f>data[[#This Row],[YrSold]]</f>
        <v>2010</v>
      </c>
      <c r="CI1212" s="1"/>
    </row>
    <row r="1213" spans="1:87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3">
        <v>2010</v>
      </c>
      <c r="CB1213" t="s">
        <v>110</v>
      </c>
      <c r="CC1213" t="s">
        <v>111</v>
      </c>
      <c r="CD1213">
        <v>164000</v>
      </c>
      <c r="CE1213" t="str">
        <f>IF(data[[#This Row],[YearBuilt]]&gt;=1946,"New","Old")</f>
        <v>New</v>
      </c>
      <c r="CF1213" s="7" t="str">
        <f>IF(data[[#This Row],[YearRemodAdd]]=data[[#This Row],[YearBuilt]], "-","Remodeled")</f>
        <v>Remodeled</v>
      </c>
      <c r="CG1213" t="str">
        <f>IF(data[[#This Row],[YrSold]]&gt;=2008,"Post 2008","Pre 2008")</f>
        <v>Post 2008</v>
      </c>
      <c r="CH1213">
        <f>data[[#This Row],[YrSold]]</f>
        <v>2010</v>
      </c>
      <c r="CI1213" s="1"/>
    </row>
    <row r="1214" spans="1:87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14">
        <v>2009</v>
      </c>
      <c r="CB1214" t="s">
        <v>110</v>
      </c>
      <c r="CC1214" t="s">
        <v>111</v>
      </c>
      <c r="CD1214">
        <v>113000</v>
      </c>
      <c r="CE1214" t="str">
        <f>IF(data[[#This Row],[YearBuilt]]&gt;=1946,"New","Old")</f>
        <v>Old</v>
      </c>
      <c r="CF1214" s="7" t="str">
        <f>IF(data[[#This Row],[YearRemodAdd]]=data[[#This Row],[YearBuilt]], "-","Remodeled")</f>
        <v>Remodeled</v>
      </c>
      <c r="CG1214" t="str">
        <f>IF(data[[#This Row],[YrSold]]&gt;=2008,"Post 2008","Pre 2008")</f>
        <v>Post 2008</v>
      </c>
      <c r="CH1214">
        <f>data[[#This Row],[YrSold]]</f>
        <v>2009</v>
      </c>
      <c r="CI1214" s="1"/>
    </row>
    <row r="1215" spans="1:87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5">
        <v>2006</v>
      </c>
      <c r="CB1215" t="s">
        <v>110</v>
      </c>
      <c r="CC1215" t="s">
        <v>111</v>
      </c>
      <c r="CD1215">
        <v>145000</v>
      </c>
      <c r="CE1215" t="str">
        <f>IF(data[[#This Row],[YearBuilt]]&gt;=1946,"New","Old")</f>
        <v>New</v>
      </c>
      <c r="CF1215" s="7" t="str">
        <f>IF(data[[#This Row],[YearRemodAdd]]=data[[#This Row],[YearBuilt]], "-","Remodeled")</f>
        <v>Remodeled</v>
      </c>
      <c r="CG1215" t="str">
        <f>IF(data[[#This Row],[YrSold]]&gt;=2008,"Post 2008","Pre 2008")</f>
        <v>Pre 2008</v>
      </c>
      <c r="CH1215">
        <f>data[[#This Row],[YrSold]]</f>
        <v>2006</v>
      </c>
      <c r="CI1215" s="1"/>
    </row>
    <row r="1216" spans="1:87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6">
        <v>2006</v>
      </c>
      <c r="CB1216" t="s">
        <v>110</v>
      </c>
      <c r="CC1216" t="s">
        <v>111</v>
      </c>
      <c r="CD1216">
        <v>134500</v>
      </c>
      <c r="CE1216" t="str">
        <f>IF(data[[#This Row],[YearBuilt]]&gt;=1946,"New","Old")</f>
        <v>New</v>
      </c>
      <c r="CF1216" s="7" t="str">
        <f>IF(data[[#This Row],[YearRemodAdd]]=data[[#This Row],[YearBuilt]], "-","Remodeled")</f>
        <v>-</v>
      </c>
      <c r="CG1216" t="str">
        <f>IF(data[[#This Row],[YrSold]]&gt;=2008,"Post 2008","Pre 2008")</f>
        <v>Pre 2008</v>
      </c>
      <c r="CH1216">
        <f>data[[#This Row],[YrSold]]</f>
        <v>2006</v>
      </c>
      <c r="CI1216" s="1"/>
    </row>
    <row r="1217" spans="1:87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7">
        <v>2007</v>
      </c>
      <c r="CB1217" t="s">
        <v>110</v>
      </c>
      <c r="CC1217" t="s">
        <v>111</v>
      </c>
      <c r="CD1217">
        <v>125000</v>
      </c>
      <c r="CE1217" t="str">
        <f>IF(data[[#This Row],[YearBuilt]]&gt;=1946,"New","Old")</f>
        <v>New</v>
      </c>
      <c r="CF1217" s="7" t="str">
        <f>IF(data[[#This Row],[YearRemodAdd]]=data[[#This Row],[YearBuilt]], "-","Remodeled")</f>
        <v>-</v>
      </c>
      <c r="CG1217" t="str">
        <f>IF(data[[#This Row],[YrSold]]&gt;=2008,"Post 2008","Pre 2008")</f>
        <v>Pre 2008</v>
      </c>
      <c r="CH1217">
        <f>data[[#This Row],[YrSold]]</f>
        <v>2007</v>
      </c>
      <c r="CI1217" s="1"/>
    </row>
    <row r="1218" spans="1:87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18">
        <v>2010</v>
      </c>
      <c r="CB1218" t="s">
        <v>110</v>
      </c>
      <c r="CC1218" t="s">
        <v>111</v>
      </c>
      <c r="CD1218">
        <v>112000</v>
      </c>
      <c r="CE1218" t="str">
        <f>IF(data[[#This Row],[YearBuilt]]&gt;=1946,"New","Old")</f>
        <v>New</v>
      </c>
      <c r="CF1218" s="7" t="str">
        <f>IF(data[[#This Row],[YearRemodAdd]]=data[[#This Row],[YearBuilt]], "-","Remodeled")</f>
        <v>-</v>
      </c>
      <c r="CG1218" t="str">
        <f>IF(data[[#This Row],[YrSold]]&gt;=2008,"Post 2008","Pre 2008")</f>
        <v>Post 2008</v>
      </c>
      <c r="CH1218">
        <f>data[[#This Row],[YrSold]]</f>
        <v>2010</v>
      </c>
      <c r="CI1218" s="1"/>
    </row>
    <row r="1219" spans="1:87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19">
        <v>2009</v>
      </c>
      <c r="CB1219" t="s">
        <v>158</v>
      </c>
      <c r="CC1219" t="s">
        <v>159</v>
      </c>
      <c r="CD1219">
        <v>229456</v>
      </c>
      <c r="CE1219" t="str">
        <f>IF(data[[#This Row],[YearBuilt]]&gt;=1946,"New","Old")</f>
        <v>New</v>
      </c>
      <c r="CF1219" s="7" t="str">
        <f>IF(data[[#This Row],[YearRemodAdd]]=data[[#This Row],[YearBuilt]], "-","Remodeled")</f>
        <v>-</v>
      </c>
      <c r="CG1219" t="str">
        <f>IF(data[[#This Row],[YrSold]]&gt;=2008,"Post 2008","Pre 2008")</f>
        <v>Post 2008</v>
      </c>
      <c r="CH1219">
        <f>data[[#This Row],[YrSold]]</f>
        <v>2009</v>
      </c>
      <c r="CI1219" s="1"/>
    </row>
    <row r="1220" spans="1:87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20">
        <v>2006</v>
      </c>
      <c r="CB1220" t="s">
        <v>110</v>
      </c>
      <c r="CC1220" t="s">
        <v>111</v>
      </c>
      <c r="CD1220">
        <v>80500</v>
      </c>
      <c r="CE1220" t="str">
        <f>IF(data[[#This Row],[YearBuilt]]&gt;=1946,"New","Old")</f>
        <v>New</v>
      </c>
      <c r="CF1220" s="7" t="str">
        <f>IF(data[[#This Row],[YearRemodAdd]]=data[[#This Row],[YearBuilt]], "-","Remodeled")</f>
        <v>Remodeled</v>
      </c>
      <c r="CG1220" t="str">
        <f>IF(data[[#This Row],[YrSold]]&gt;=2008,"Post 2008","Pre 2008")</f>
        <v>Pre 2008</v>
      </c>
      <c r="CH1220">
        <f>data[[#This Row],[YrSold]]</f>
        <v>2006</v>
      </c>
      <c r="CI1220" s="1"/>
    </row>
    <row r="1221" spans="1:87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21">
        <v>2006</v>
      </c>
      <c r="CB1221" t="s">
        <v>110</v>
      </c>
      <c r="CC1221" t="s">
        <v>128</v>
      </c>
      <c r="CD1221">
        <v>91500</v>
      </c>
      <c r="CE1221" t="str">
        <f>IF(data[[#This Row],[YearBuilt]]&gt;=1946,"New","Old")</f>
        <v>New</v>
      </c>
      <c r="CF1221" s="7" t="str">
        <f>IF(data[[#This Row],[YearRemodAdd]]=data[[#This Row],[YearBuilt]], "-","Remodeled")</f>
        <v>-</v>
      </c>
      <c r="CG1221" t="str">
        <f>IF(data[[#This Row],[YrSold]]&gt;=2008,"Post 2008","Pre 2008")</f>
        <v>Pre 2008</v>
      </c>
      <c r="CH1221">
        <f>data[[#This Row],[YrSold]]</f>
        <v>2006</v>
      </c>
      <c r="CI1221" s="1"/>
    </row>
    <row r="1222" spans="1:87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22">
        <v>2006</v>
      </c>
      <c r="CB1222" t="s">
        <v>110</v>
      </c>
      <c r="CC1222" t="s">
        <v>128</v>
      </c>
      <c r="CD1222">
        <v>115000</v>
      </c>
      <c r="CE1222" t="str">
        <f>IF(data[[#This Row],[YearBuilt]]&gt;=1946,"New","Old")</f>
        <v>New</v>
      </c>
      <c r="CF1222" s="7" t="str">
        <f>IF(data[[#This Row],[YearRemodAdd]]=data[[#This Row],[YearBuilt]], "-","Remodeled")</f>
        <v>-</v>
      </c>
      <c r="CG1222" t="str">
        <f>IF(data[[#This Row],[YrSold]]&gt;=2008,"Post 2008","Pre 2008")</f>
        <v>Pre 2008</v>
      </c>
      <c r="CH1222">
        <f>data[[#This Row],[YrSold]]</f>
        <v>2006</v>
      </c>
      <c r="CI1222" s="1"/>
    </row>
    <row r="1223" spans="1:87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23">
        <v>2008</v>
      </c>
      <c r="CB1223" t="s">
        <v>110</v>
      </c>
      <c r="CC1223" t="s">
        <v>111</v>
      </c>
      <c r="CD1223">
        <v>134000</v>
      </c>
      <c r="CE1223" t="str">
        <f>IF(data[[#This Row],[YearBuilt]]&gt;=1946,"New","Old")</f>
        <v>New</v>
      </c>
      <c r="CF1223" s="7" t="str">
        <f>IF(data[[#This Row],[YearRemodAdd]]=data[[#This Row],[YearBuilt]], "-","Remodeled")</f>
        <v>-</v>
      </c>
      <c r="CG1223" t="str">
        <f>IF(data[[#This Row],[YrSold]]&gt;=2008,"Post 2008","Pre 2008")</f>
        <v>Post 2008</v>
      </c>
      <c r="CH1223">
        <f>data[[#This Row],[YrSold]]</f>
        <v>2008</v>
      </c>
      <c r="CI1223" s="1"/>
    </row>
    <row r="1224" spans="1:87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24">
        <v>2007</v>
      </c>
      <c r="CB1224" t="s">
        <v>110</v>
      </c>
      <c r="CC1224" t="s">
        <v>111</v>
      </c>
      <c r="CD1224">
        <v>143000</v>
      </c>
      <c r="CE1224" t="str">
        <f>IF(data[[#This Row],[YearBuilt]]&gt;=1946,"New","Old")</f>
        <v>New</v>
      </c>
      <c r="CF1224" s="7" t="str">
        <f>IF(data[[#This Row],[YearRemodAdd]]=data[[#This Row],[YearBuilt]], "-","Remodeled")</f>
        <v>Remodeled</v>
      </c>
      <c r="CG1224" t="str">
        <f>IF(data[[#This Row],[YrSold]]&gt;=2008,"Post 2008","Pre 2008")</f>
        <v>Pre 2008</v>
      </c>
      <c r="CH1224">
        <f>data[[#This Row],[YrSold]]</f>
        <v>2007</v>
      </c>
      <c r="CI1224" s="1"/>
    </row>
    <row r="1225" spans="1:87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25">
        <v>2006</v>
      </c>
      <c r="CB1225" t="s">
        <v>110</v>
      </c>
      <c r="CC1225" t="s">
        <v>111</v>
      </c>
      <c r="CD1225">
        <v>137900</v>
      </c>
      <c r="CE1225" t="str">
        <f>IF(data[[#This Row],[YearBuilt]]&gt;=1946,"New","Old")</f>
        <v>New</v>
      </c>
      <c r="CF1225" s="7" t="str">
        <f>IF(data[[#This Row],[YearRemodAdd]]=data[[#This Row],[YearBuilt]], "-","Remodeled")</f>
        <v>-</v>
      </c>
      <c r="CG1225" t="str">
        <f>IF(data[[#This Row],[YrSold]]&gt;=2008,"Post 2008","Pre 2008")</f>
        <v>Pre 2008</v>
      </c>
      <c r="CH1225">
        <f>data[[#This Row],[YrSold]]</f>
        <v>2006</v>
      </c>
      <c r="CI1225" s="1"/>
    </row>
    <row r="1226" spans="1:87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26">
        <v>2008</v>
      </c>
      <c r="CB1226" t="s">
        <v>110</v>
      </c>
      <c r="CC1226" t="s">
        <v>111</v>
      </c>
      <c r="CD1226">
        <v>184000</v>
      </c>
      <c r="CE1226" t="str">
        <f>IF(data[[#This Row],[YearBuilt]]&gt;=1946,"New","Old")</f>
        <v>New</v>
      </c>
      <c r="CF1226" s="7" t="str">
        <f>IF(data[[#This Row],[YearRemodAdd]]=data[[#This Row],[YearBuilt]], "-","Remodeled")</f>
        <v>Remodeled</v>
      </c>
      <c r="CG1226" t="str">
        <f>IF(data[[#This Row],[YrSold]]&gt;=2008,"Post 2008","Pre 2008")</f>
        <v>Post 2008</v>
      </c>
      <c r="CH1226">
        <f>data[[#This Row],[YrSold]]</f>
        <v>2008</v>
      </c>
      <c r="CI1226" s="1"/>
    </row>
    <row r="1227" spans="1:87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27">
        <v>2007</v>
      </c>
      <c r="CB1227" t="s">
        <v>110</v>
      </c>
      <c r="CC1227" t="s">
        <v>111</v>
      </c>
      <c r="CD1227">
        <v>145000</v>
      </c>
      <c r="CE1227" t="str">
        <f>IF(data[[#This Row],[YearBuilt]]&gt;=1946,"New","Old")</f>
        <v>New</v>
      </c>
      <c r="CF1227" s="7" t="str">
        <f>IF(data[[#This Row],[YearRemodAdd]]=data[[#This Row],[YearBuilt]], "-","Remodeled")</f>
        <v>-</v>
      </c>
      <c r="CG1227" t="str">
        <f>IF(data[[#This Row],[YrSold]]&gt;=2008,"Post 2008","Pre 2008")</f>
        <v>Pre 2008</v>
      </c>
      <c r="CH1227">
        <f>data[[#This Row],[YrSold]]</f>
        <v>2007</v>
      </c>
      <c r="CI1227" s="1"/>
    </row>
    <row r="1228" spans="1:87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28">
        <v>2008</v>
      </c>
      <c r="CB1228" t="s">
        <v>110</v>
      </c>
      <c r="CC1228" t="s">
        <v>111</v>
      </c>
      <c r="CD1228">
        <v>214000</v>
      </c>
      <c r="CE1228" t="str">
        <f>IF(data[[#This Row],[YearBuilt]]&gt;=1946,"New","Old")</f>
        <v>New</v>
      </c>
      <c r="CF1228" s="7" t="str">
        <f>IF(data[[#This Row],[YearRemodAdd]]=data[[#This Row],[YearBuilt]], "-","Remodeled")</f>
        <v>-</v>
      </c>
      <c r="CG1228" t="str">
        <f>IF(data[[#This Row],[YrSold]]&gt;=2008,"Post 2008","Pre 2008")</f>
        <v>Post 2008</v>
      </c>
      <c r="CH1228">
        <f>data[[#This Row],[YrSold]]</f>
        <v>2008</v>
      </c>
      <c r="CI1228" s="1"/>
    </row>
    <row r="1229" spans="1:87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29">
        <v>2008</v>
      </c>
      <c r="CB1229" t="s">
        <v>110</v>
      </c>
      <c r="CC1229" t="s">
        <v>111</v>
      </c>
      <c r="CD1229">
        <v>147000</v>
      </c>
      <c r="CE1229" t="str">
        <f>IF(data[[#This Row],[YearBuilt]]&gt;=1946,"New","Old")</f>
        <v>New</v>
      </c>
      <c r="CF1229" s="7" t="str">
        <f>IF(data[[#This Row],[YearRemodAdd]]=data[[#This Row],[YearBuilt]], "-","Remodeled")</f>
        <v>Remodeled</v>
      </c>
      <c r="CG1229" t="str">
        <f>IF(data[[#This Row],[YrSold]]&gt;=2008,"Post 2008","Pre 2008")</f>
        <v>Post 2008</v>
      </c>
      <c r="CH1229">
        <f>data[[#This Row],[YrSold]]</f>
        <v>2008</v>
      </c>
      <c r="CI1229" s="1"/>
    </row>
    <row r="1230" spans="1:87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30">
        <v>2008</v>
      </c>
      <c r="CB1230" t="s">
        <v>158</v>
      </c>
      <c r="CC1230" t="s">
        <v>159</v>
      </c>
      <c r="CD1230">
        <v>367294</v>
      </c>
      <c r="CE1230" t="str">
        <f>IF(data[[#This Row],[YearBuilt]]&gt;=1946,"New","Old")</f>
        <v>New</v>
      </c>
      <c r="CF1230" s="7" t="str">
        <f>IF(data[[#This Row],[YearRemodAdd]]=data[[#This Row],[YearBuilt]], "-","Remodeled")</f>
        <v>-</v>
      </c>
      <c r="CG1230" t="str">
        <f>IF(data[[#This Row],[YrSold]]&gt;=2008,"Post 2008","Pre 2008")</f>
        <v>Post 2008</v>
      </c>
      <c r="CH1230">
        <f>data[[#This Row],[YrSold]]</f>
        <v>2008</v>
      </c>
      <c r="CI1230" s="1"/>
    </row>
    <row r="1231" spans="1:87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31">
        <v>2008</v>
      </c>
      <c r="CB1231" t="s">
        <v>110</v>
      </c>
      <c r="CC1231" t="s">
        <v>111</v>
      </c>
      <c r="CD1231">
        <v>127000</v>
      </c>
      <c r="CE1231" t="str">
        <f>IF(data[[#This Row],[YearBuilt]]&gt;=1946,"New","Old")</f>
        <v>New</v>
      </c>
      <c r="CF1231" s="7" t="str">
        <f>IF(data[[#This Row],[YearRemodAdd]]=data[[#This Row],[YearBuilt]], "-","Remodeled")</f>
        <v>-</v>
      </c>
      <c r="CG1231" t="str">
        <f>IF(data[[#This Row],[YrSold]]&gt;=2008,"Post 2008","Pre 2008")</f>
        <v>Post 2008</v>
      </c>
      <c r="CH1231">
        <f>data[[#This Row],[YrSold]]</f>
        <v>2008</v>
      </c>
      <c r="CI1231" s="1"/>
    </row>
    <row r="1232" spans="1:87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32">
        <v>2007</v>
      </c>
      <c r="CB1232" t="s">
        <v>110</v>
      </c>
      <c r="CC1232" t="s">
        <v>111</v>
      </c>
      <c r="CD1232">
        <v>190000</v>
      </c>
      <c r="CE1232" t="str">
        <f>IF(data[[#This Row],[YearBuilt]]&gt;=1946,"New","Old")</f>
        <v>New</v>
      </c>
      <c r="CF1232" s="7" t="str">
        <f>IF(data[[#This Row],[YearRemodAdd]]=data[[#This Row],[YearBuilt]], "-","Remodeled")</f>
        <v>-</v>
      </c>
      <c r="CG1232" t="str">
        <f>IF(data[[#This Row],[YrSold]]&gt;=2008,"Post 2008","Pre 2008")</f>
        <v>Pre 2008</v>
      </c>
      <c r="CH1232">
        <f>data[[#This Row],[YrSold]]</f>
        <v>2007</v>
      </c>
      <c r="CI1232" s="1"/>
    </row>
    <row r="1233" spans="1:87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33">
        <v>2006</v>
      </c>
      <c r="CB1233" t="s">
        <v>110</v>
      </c>
      <c r="CC1233" t="s">
        <v>111</v>
      </c>
      <c r="CD1233">
        <v>132500</v>
      </c>
      <c r="CE1233" t="str">
        <f>IF(data[[#This Row],[YearBuilt]]&gt;=1946,"New","Old")</f>
        <v>New</v>
      </c>
      <c r="CF1233" s="7" t="str">
        <f>IF(data[[#This Row],[YearRemodAdd]]=data[[#This Row],[YearBuilt]], "-","Remodeled")</f>
        <v>-</v>
      </c>
      <c r="CG1233" t="str">
        <f>IF(data[[#This Row],[YrSold]]&gt;=2008,"Post 2008","Pre 2008")</f>
        <v>Pre 2008</v>
      </c>
      <c r="CH1233">
        <f>data[[#This Row],[YrSold]]</f>
        <v>2006</v>
      </c>
      <c r="CI1233" s="1"/>
    </row>
    <row r="1234" spans="1:87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34">
        <v>2007</v>
      </c>
      <c r="CB1234" t="s">
        <v>110</v>
      </c>
      <c r="CC1234" t="s">
        <v>111</v>
      </c>
      <c r="CD1234">
        <v>101800</v>
      </c>
      <c r="CE1234" t="str">
        <f>IF(data[[#This Row],[YearBuilt]]&gt;=1946,"New","Old")</f>
        <v>New</v>
      </c>
      <c r="CF1234" s="7" t="str">
        <f>IF(data[[#This Row],[YearRemodAdd]]=data[[#This Row],[YearBuilt]], "-","Remodeled")</f>
        <v>-</v>
      </c>
      <c r="CG1234" t="str">
        <f>IF(data[[#This Row],[YrSold]]&gt;=2008,"Post 2008","Pre 2008")</f>
        <v>Pre 2008</v>
      </c>
      <c r="CH1234">
        <f>data[[#This Row],[YrSold]]</f>
        <v>2007</v>
      </c>
      <c r="CI1234" s="1"/>
    </row>
    <row r="1235" spans="1:87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35">
        <v>2010</v>
      </c>
      <c r="CB1235" t="s">
        <v>173</v>
      </c>
      <c r="CC1235" t="s">
        <v>128</v>
      </c>
      <c r="CD1235">
        <v>142000</v>
      </c>
      <c r="CE1235" t="str">
        <f>IF(data[[#This Row],[YearBuilt]]&gt;=1946,"New","Old")</f>
        <v>New</v>
      </c>
      <c r="CF1235" s="7" t="str">
        <f>IF(data[[#This Row],[YearRemodAdd]]=data[[#This Row],[YearBuilt]], "-","Remodeled")</f>
        <v>-</v>
      </c>
      <c r="CG1235" t="str">
        <f>IF(data[[#This Row],[YrSold]]&gt;=2008,"Post 2008","Pre 2008")</f>
        <v>Post 2008</v>
      </c>
      <c r="CH1235">
        <f>data[[#This Row],[YrSold]]</f>
        <v>2010</v>
      </c>
      <c r="CI1235" s="1"/>
    </row>
    <row r="1236" spans="1:87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36">
        <v>2008</v>
      </c>
      <c r="CB1236" t="s">
        <v>110</v>
      </c>
      <c r="CC1236" t="s">
        <v>128</v>
      </c>
      <c r="CD1236">
        <v>130000</v>
      </c>
      <c r="CE1236" t="str">
        <f>IF(data[[#This Row],[YearBuilt]]&gt;=1946,"New","Old")</f>
        <v>Old</v>
      </c>
      <c r="CF1236" s="7" t="str">
        <f>IF(data[[#This Row],[YearRemodAdd]]=data[[#This Row],[YearBuilt]], "-","Remodeled")</f>
        <v>Remodeled</v>
      </c>
      <c r="CG1236" t="str">
        <f>IF(data[[#This Row],[YrSold]]&gt;=2008,"Post 2008","Pre 2008")</f>
        <v>Post 2008</v>
      </c>
      <c r="CH1236">
        <f>data[[#This Row],[YrSold]]</f>
        <v>2008</v>
      </c>
      <c r="CI1236" s="1"/>
    </row>
    <row r="1237" spans="1:87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37">
        <v>2006</v>
      </c>
      <c r="CB1237" t="s">
        <v>110</v>
      </c>
      <c r="CC1237" t="s">
        <v>111</v>
      </c>
      <c r="CD1237">
        <v>138887</v>
      </c>
      <c r="CE1237" t="str">
        <f>IF(data[[#This Row],[YearBuilt]]&gt;=1946,"New","Old")</f>
        <v>Old</v>
      </c>
      <c r="CF1237" s="7" t="str">
        <f>IF(data[[#This Row],[YearRemodAdd]]=data[[#This Row],[YearBuilt]], "-","Remodeled")</f>
        <v>Remodeled</v>
      </c>
      <c r="CG1237" t="str">
        <f>IF(data[[#This Row],[YrSold]]&gt;=2008,"Post 2008","Pre 2008")</f>
        <v>Pre 2008</v>
      </c>
      <c r="CH1237">
        <f>data[[#This Row],[YrSold]]</f>
        <v>2006</v>
      </c>
      <c r="CI1237" s="1"/>
    </row>
    <row r="1238" spans="1:87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38">
        <v>2010</v>
      </c>
      <c r="CB1238" t="s">
        <v>110</v>
      </c>
      <c r="CC1238" t="s">
        <v>111</v>
      </c>
      <c r="CD1238">
        <v>175500</v>
      </c>
      <c r="CE1238" t="str">
        <f>IF(data[[#This Row],[YearBuilt]]&gt;=1946,"New","Old")</f>
        <v>New</v>
      </c>
      <c r="CF1238" s="7" t="str">
        <f>IF(data[[#This Row],[YearRemodAdd]]=data[[#This Row],[YearBuilt]], "-","Remodeled")</f>
        <v>-</v>
      </c>
      <c r="CG1238" t="str">
        <f>IF(data[[#This Row],[YrSold]]&gt;=2008,"Post 2008","Pre 2008")</f>
        <v>Post 2008</v>
      </c>
      <c r="CH1238">
        <f>data[[#This Row],[YrSold]]</f>
        <v>2010</v>
      </c>
      <c r="CI1238" s="1"/>
    </row>
    <row r="1239" spans="1:87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39">
        <v>2006</v>
      </c>
      <c r="CB1239" t="s">
        <v>110</v>
      </c>
      <c r="CC1239" t="s">
        <v>111</v>
      </c>
      <c r="CD1239">
        <v>195000</v>
      </c>
      <c r="CE1239" t="str">
        <f>IF(data[[#This Row],[YearBuilt]]&gt;=1946,"New","Old")</f>
        <v>New</v>
      </c>
      <c r="CF1239" s="7" t="str">
        <f>IF(data[[#This Row],[YearRemodAdd]]=data[[#This Row],[YearBuilt]], "-","Remodeled")</f>
        <v>Remodeled</v>
      </c>
      <c r="CG1239" t="str">
        <f>IF(data[[#This Row],[YrSold]]&gt;=2008,"Post 2008","Pre 2008")</f>
        <v>Pre 2008</v>
      </c>
      <c r="CH1239">
        <f>data[[#This Row],[YrSold]]</f>
        <v>2006</v>
      </c>
      <c r="CI1239" s="1"/>
    </row>
    <row r="1240" spans="1:87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40">
        <v>2006</v>
      </c>
      <c r="CB1240" t="s">
        <v>110</v>
      </c>
      <c r="CC1240" t="s">
        <v>128</v>
      </c>
      <c r="CD1240">
        <v>142500</v>
      </c>
      <c r="CE1240" t="str">
        <f>IF(data[[#This Row],[YearBuilt]]&gt;=1946,"New","Old")</f>
        <v>New</v>
      </c>
      <c r="CF1240" s="7" t="str">
        <f>IF(data[[#This Row],[YearRemodAdd]]=data[[#This Row],[YearBuilt]], "-","Remodeled")</f>
        <v>-</v>
      </c>
      <c r="CG1240" t="str">
        <f>IF(data[[#This Row],[YrSold]]&gt;=2008,"Post 2008","Pre 2008")</f>
        <v>Pre 2008</v>
      </c>
      <c r="CH1240">
        <f>data[[#This Row],[YrSold]]</f>
        <v>2006</v>
      </c>
      <c r="CI1240" s="1"/>
    </row>
    <row r="1241" spans="1:87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41">
        <v>2007</v>
      </c>
      <c r="CB1241" t="s">
        <v>110</v>
      </c>
      <c r="CC1241" t="s">
        <v>111</v>
      </c>
      <c r="CD1241">
        <v>265900</v>
      </c>
      <c r="CE1241" t="str">
        <f>IF(data[[#This Row],[YearBuilt]]&gt;=1946,"New","Old")</f>
        <v>New</v>
      </c>
      <c r="CF1241" s="7" t="str">
        <f>IF(data[[#This Row],[YearRemodAdd]]=data[[#This Row],[YearBuilt]], "-","Remodeled")</f>
        <v>-</v>
      </c>
      <c r="CG1241" t="str">
        <f>IF(data[[#This Row],[YrSold]]&gt;=2008,"Post 2008","Pre 2008")</f>
        <v>Pre 2008</v>
      </c>
      <c r="CH1241">
        <f>data[[#This Row],[YrSold]]</f>
        <v>2007</v>
      </c>
      <c r="CI1241" s="1"/>
    </row>
    <row r="1242" spans="1:87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42">
        <v>2008</v>
      </c>
      <c r="CB1242" t="s">
        <v>110</v>
      </c>
      <c r="CC1242" t="s">
        <v>111</v>
      </c>
      <c r="CD1242">
        <v>224900</v>
      </c>
      <c r="CE1242" t="str">
        <f>IF(data[[#This Row],[YearBuilt]]&gt;=1946,"New","Old")</f>
        <v>New</v>
      </c>
      <c r="CF1242" s="7" t="str">
        <f>IF(data[[#This Row],[YearRemodAdd]]=data[[#This Row],[YearBuilt]], "-","Remodeled")</f>
        <v>-</v>
      </c>
      <c r="CG1242" t="str">
        <f>IF(data[[#This Row],[YrSold]]&gt;=2008,"Post 2008","Pre 2008")</f>
        <v>Post 2008</v>
      </c>
      <c r="CH1242">
        <f>data[[#This Row],[YrSold]]</f>
        <v>2008</v>
      </c>
      <c r="CI1242" s="1"/>
    </row>
    <row r="1243" spans="1:87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43">
        <v>2007</v>
      </c>
      <c r="CB1243" t="s">
        <v>158</v>
      </c>
      <c r="CC1243" t="s">
        <v>159</v>
      </c>
      <c r="CD1243">
        <v>248328</v>
      </c>
      <c r="CE1243" t="str">
        <f>IF(data[[#This Row],[YearBuilt]]&gt;=1946,"New","Old")</f>
        <v>New</v>
      </c>
      <c r="CF1243" s="7" t="str">
        <f>IF(data[[#This Row],[YearRemodAdd]]=data[[#This Row],[YearBuilt]], "-","Remodeled")</f>
        <v>-</v>
      </c>
      <c r="CG1243" t="str">
        <f>IF(data[[#This Row],[YrSold]]&gt;=2008,"Post 2008","Pre 2008")</f>
        <v>Pre 2008</v>
      </c>
      <c r="CH1243">
        <f>data[[#This Row],[YrSold]]</f>
        <v>2007</v>
      </c>
      <c r="CI1243" s="1"/>
    </row>
    <row r="1244" spans="1:87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44">
        <v>2010</v>
      </c>
      <c r="CB1244" t="s">
        <v>110</v>
      </c>
      <c r="CC1244" t="s">
        <v>219</v>
      </c>
      <c r="CD1244">
        <v>170000</v>
      </c>
      <c r="CE1244" t="str">
        <f>IF(data[[#This Row],[YearBuilt]]&gt;=1946,"New","Old")</f>
        <v>New</v>
      </c>
      <c r="CF1244" s="7" t="str">
        <f>IF(data[[#This Row],[YearRemodAdd]]=data[[#This Row],[YearBuilt]], "-","Remodeled")</f>
        <v>-</v>
      </c>
      <c r="CG1244" t="str">
        <f>IF(data[[#This Row],[YrSold]]&gt;=2008,"Post 2008","Pre 2008")</f>
        <v>Post 2008</v>
      </c>
      <c r="CH1244">
        <f>data[[#This Row],[YrSold]]</f>
        <v>2010</v>
      </c>
      <c r="CI1244" s="1"/>
    </row>
    <row r="1245" spans="1:87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45">
        <v>2006</v>
      </c>
      <c r="CB1245" t="s">
        <v>158</v>
      </c>
      <c r="CC1245" t="s">
        <v>159</v>
      </c>
      <c r="CD1245">
        <v>465000</v>
      </c>
      <c r="CE1245" t="str">
        <f>IF(data[[#This Row],[YearBuilt]]&gt;=1946,"New","Old")</f>
        <v>New</v>
      </c>
      <c r="CF1245" s="7" t="str">
        <f>IF(data[[#This Row],[YearRemodAdd]]=data[[#This Row],[YearBuilt]], "-","Remodeled")</f>
        <v>-</v>
      </c>
      <c r="CG1245" t="str">
        <f>IF(data[[#This Row],[YrSold]]&gt;=2008,"Post 2008","Pre 2008")</f>
        <v>Pre 2008</v>
      </c>
      <c r="CH1245">
        <f>data[[#This Row],[YrSold]]</f>
        <v>2006</v>
      </c>
      <c r="CI1245" s="1"/>
    </row>
    <row r="1246" spans="1:87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46">
        <v>2006</v>
      </c>
      <c r="CB1246" t="s">
        <v>110</v>
      </c>
      <c r="CC1246" t="s">
        <v>111</v>
      </c>
      <c r="CD1246">
        <v>230000</v>
      </c>
      <c r="CE1246" t="str">
        <f>IF(data[[#This Row],[YearBuilt]]&gt;=1946,"New","Old")</f>
        <v>Old</v>
      </c>
      <c r="CF1246" s="7" t="str">
        <f>IF(data[[#This Row],[YearRemodAdd]]=data[[#This Row],[YearBuilt]], "-","Remodeled")</f>
        <v>Remodeled</v>
      </c>
      <c r="CG1246" t="str">
        <f>IF(data[[#This Row],[YrSold]]&gt;=2008,"Post 2008","Pre 2008")</f>
        <v>Pre 2008</v>
      </c>
      <c r="CH1246">
        <f>data[[#This Row],[YrSold]]</f>
        <v>2006</v>
      </c>
      <c r="CI1246" s="1"/>
    </row>
    <row r="1247" spans="1:87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47">
        <v>2007</v>
      </c>
      <c r="CB1247" t="s">
        <v>110</v>
      </c>
      <c r="CC1247" t="s">
        <v>128</v>
      </c>
      <c r="CD1247">
        <v>178000</v>
      </c>
      <c r="CE1247" t="str">
        <f>IF(data[[#This Row],[YearBuilt]]&gt;=1946,"New","Old")</f>
        <v>New</v>
      </c>
      <c r="CF1247" s="7" t="str">
        <f>IF(data[[#This Row],[YearRemodAdd]]=data[[#This Row],[YearBuilt]], "-","Remodeled")</f>
        <v>Remodeled</v>
      </c>
      <c r="CG1247" t="str">
        <f>IF(data[[#This Row],[YrSold]]&gt;=2008,"Post 2008","Pre 2008")</f>
        <v>Pre 2008</v>
      </c>
      <c r="CH1247">
        <f>data[[#This Row],[YrSold]]</f>
        <v>2007</v>
      </c>
      <c r="CI1247" s="1"/>
    </row>
    <row r="1248" spans="1:87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48">
        <v>2006</v>
      </c>
      <c r="CB1248" t="s">
        <v>158</v>
      </c>
      <c r="CC1248" t="s">
        <v>159</v>
      </c>
      <c r="CD1248">
        <v>186500</v>
      </c>
      <c r="CE1248" t="str">
        <f>IF(data[[#This Row],[YearBuilt]]&gt;=1946,"New","Old")</f>
        <v>New</v>
      </c>
      <c r="CF1248" s="7" t="str">
        <f>IF(data[[#This Row],[YearRemodAdd]]=data[[#This Row],[YearBuilt]], "-","Remodeled")</f>
        <v>Remodeled</v>
      </c>
      <c r="CG1248" t="str">
        <f>IF(data[[#This Row],[YrSold]]&gt;=2008,"Post 2008","Pre 2008")</f>
        <v>Pre 2008</v>
      </c>
      <c r="CH1248">
        <f>data[[#This Row],[YrSold]]</f>
        <v>2006</v>
      </c>
      <c r="CI1248" s="1"/>
    </row>
    <row r="1249" spans="1:87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49">
        <v>2010</v>
      </c>
      <c r="CB1249" t="s">
        <v>110</v>
      </c>
      <c r="CC1249" t="s">
        <v>111</v>
      </c>
      <c r="CD1249">
        <v>169900</v>
      </c>
      <c r="CE1249" t="str">
        <f>IF(data[[#This Row],[YearBuilt]]&gt;=1946,"New","Old")</f>
        <v>New</v>
      </c>
      <c r="CF1249" s="7" t="str">
        <f>IF(data[[#This Row],[YearRemodAdd]]=data[[#This Row],[YearBuilt]], "-","Remodeled")</f>
        <v>-</v>
      </c>
      <c r="CG1249" t="str">
        <f>IF(data[[#This Row],[YrSold]]&gt;=2008,"Post 2008","Pre 2008")</f>
        <v>Post 2008</v>
      </c>
      <c r="CH1249">
        <f>data[[#This Row],[YrSold]]</f>
        <v>2010</v>
      </c>
      <c r="CI1249" s="1"/>
    </row>
    <row r="1250" spans="1:87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50">
        <v>2008</v>
      </c>
      <c r="CB1250" t="s">
        <v>110</v>
      </c>
      <c r="CC1250" t="s">
        <v>111</v>
      </c>
      <c r="CD1250">
        <v>129500</v>
      </c>
      <c r="CE1250" t="str">
        <f>IF(data[[#This Row],[YearBuilt]]&gt;=1946,"New","Old")</f>
        <v>Old</v>
      </c>
      <c r="CF1250" s="7" t="str">
        <f>IF(data[[#This Row],[YearRemodAdd]]=data[[#This Row],[YearBuilt]], "-","Remodeled")</f>
        <v>Remodeled</v>
      </c>
      <c r="CG1250" t="str">
        <f>IF(data[[#This Row],[YrSold]]&gt;=2008,"Post 2008","Pre 2008")</f>
        <v>Post 2008</v>
      </c>
      <c r="CH1250">
        <f>data[[#This Row],[YrSold]]</f>
        <v>2008</v>
      </c>
      <c r="CI1250" s="1"/>
    </row>
    <row r="1251" spans="1:87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51">
        <v>2007</v>
      </c>
      <c r="CB1251" t="s">
        <v>110</v>
      </c>
      <c r="CC1251" t="s">
        <v>111</v>
      </c>
      <c r="CD1251">
        <v>119000</v>
      </c>
      <c r="CE1251" t="str">
        <f>IF(data[[#This Row],[YearBuilt]]&gt;=1946,"New","Old")</f>
        <v>New</v>
      </c>
      <c r="CF1251" s="7" t="str">
        <f>IF(data[[#This Row],[YearRemodAdd]]=data[[#This Row],[YearBuilt]], "-","Remodeled")</f>
        <v>-</v>
      </c>
      <c r="CG1251" t="str">
        <f>IF(data[[#This Row],[YrSold]]&gt;=2008,"Post 2008","Pre 2008")</f>
        <v>Pre 2008</v>
      </c>
      <c r="CH1251">
        <f>data[[#This Row],[YrSold]]</f>
        <v>2007</v>
      </c>
      <c r="CI1251" s="1"/>
    </row>
    <row r="1252" spans="1:87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52">
        <v>2010</v>
      </c>
      <c r="CB1252" t="s">
        <v>110</v>
      </c>
      <c r="CC1252" t="s">
        <v>111</v>
      </c>
      <c r="CD1252">
        <v>244000</v>
      </c>
      <c r="CE1252" t="str">
        <f>IF(data[[#This Row],[YearBuilt]]&gt;=1946,"New","Old")</f>
        <v>New</v>
      </c>
      <c r="CF1252" s="7" t="str">
        <f>IF(data[[#This Row],[YearRemodAdd]]=data[[#This Row],[YearBuilt]], "-","Remodeled")</f>
        <v>-</v>
      </c>
      <c r="CG1252" t="str">
        <f>IF(data[[#This Row],[YrSold]]&gt;=2008,"Post 2008","Pre 2008")</f>
        <v>Post 2008</v>
      </c>
      <c r="CH1252">
        <f>data[[#This Row],[YrSold]]</f>
        <v>2010</v>
      </c>
      <c r="CI1252" s="1"/>
    </row>
    <row r="1253" spans="1:87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53">
        <v>2006</v>
      </c>
      <c r="CB1253" t="s">
        <v>110</v>
      </c>
      <c r="CC1253" t="s">
        <v>111</v>
      </c>
      <c r="CD1253">
        <v>171750</v>
      </c>
      <c r="CE1253" t="str">
        <f>IF(data[[#This Row],[YearBuilt]]&gt;=1946,"New","Old")</f>
        <v>New</v>
      </c>
      <c r="CF1253" s="7" t="str">
        <f>IF(data[[#This Row],[YearRemodAdd]]=data[[#This Row],[YearBuilt]], "-","Remodeled")</f>
        <v>-</v>
      </c>
      <c r="CG1253" t="str">
        <f>IF(data[[#This Row],[YrSold]]&gt;=2008,"Post 2008","Pre 2008")</f>
        <v>Pre 2008</v>
      </c>
      <c r="CH1253">
        <f>data[[#This Row],[YrSold]]</f>
        <v>2006</v>
      </c>
      <c r="CI1253" s="1"/>
    </row>
    <row r="1254" spans="1:87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54">
        <v>2009</v>
      </c>
      <c r="CB1254" t="s">
        <v>110</v>
      </c>
      <c r="CC1254" t="s">
        <v>111</v>
      </c>
      <c r="CD1254">
        <v>130000</v>
      </c>
      <c r="CE1254" t="str">
        <f>IF(data[[#This Row],[YearBuilt]]&gt;=1946,"New","Old")</f>
        <v>New</v>
      </c>
      <c r="CF1254" s="7" t="str">
        <f>IF(data[[#This Row],[YearRemodAdd]]=data[[#This Row],[YearBuilt]], "-","Remodeled")</f>
        <v>-</v>
      </c>
      <c r="CG1254" t="str">
        <f>IF(data[[#This Row],[YrSold]]&gt;=2008,"Post 2008","Pre 2008")</f>
        <v>Post 2008</v>
      </c>
      <c r="CH1254">
        <f>data[[#This Row],[YrSold]]</f>
        <v>2009</v>
      </c>
      <c r="CI1254" s="1"/>
    </row>
    <row r="1255" spans="1:87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55">
        <v>2007</v>
      </c>
      <c r="CB1255" t="s">
        <v>110</v>
      </c>
      <c r="CC1255" t="s">
        <v>111</v>
      </c>
      <c r="CD1255">
        <v>294000</v>
      </c>
      <c r="CE1255" t="str">
        <f>IF(data[[#This Row],[YearBuilt]]&gt;=1946,"New","Old")</f>
        <v>New</v>
      </c>
      <c r="CF1255" s="7" t="str">
        <f>IF(data[[#This Row],[YearRemodAdd]]=data[[#This Row],[YearBuilt]], "-","Remodeled")</f>
        <v>Remodeled</v>
      </c>
      <c r="CG1255" t="str">
        <f>IF(data[[#This Row],[YrSold]]&gt;=2008,"Post 2008","Pre 2008")</f>
        <v>Pre 2008</v>
      </c>
      <c r="CH1255">
        <f>data[[#This Row],[YrSold]]</f>
        <v>2007</v>
      </c>
      <c r="CI1255" s="1"/>
    </row>
    <row r="1256" spans="1:87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56">
        <v>2008</v>
      </c>
      <c r="CB1256" t="s">
        <v>110</v>
      </c>
      <c r="CC1256" t="s">
        <v>111</v>
      </c>
      <c r="CD1256">
        <v>165400</v>
      </c>
      <c r="CE1256" t="str">
        <f>IF(data[[#This Row],[YearBuilt]]&gt;=1946,"New","Old")</f>
        <v>New</v>
      </c>
      <c r="CF1256" s="7" t="str">
        <f>IF(data[[#This Row],[YearRemodAdd]]=data[[#This Row],[YearBuilt]], "-","Remodeled")</f>
        <v>Remodeled</v>
      </c>
      <c r="CG1256" t="str">
        <f>IF(data[[#This Row],[YrSold]]&gt;=2008,"Post 2008","Pre 2008")</f>
        <v>Post 2008</v>
      </c>
      <c r="CH1256">
        <f>data[[#This Row],[YrSold]]</f>
        <v>2008</v>
      </c>
      <c r="CI1256" s="1"/>
    </row>
    <row r="1257" spans="1:87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57">
        <v>2007</v>
      </c>
      <c r="CB1257" t="s">
        <v>110</v>
      </c>
      <c r="CC1257" t="s">
        <v>111</v>
      </c>
      <c r="CD1257">
        <v>127500</v>
      </c>
      <c r="CE1257" t="str">
        <f>IF(data[[#This Row],[YearBuilt]]&gt;=1946,"New","Old")</f>
        <v>Old</v>
      </c>
      <c r="CF1257" s="7" t="str">
        <f>IF(data[[#This Row],[YearRemodAdd]]=data[[#This Row],[YearBuilt]], "-","Remodeled")</f>
        <v>Remodeled</v>
      </c>
      <c r="CG1257" t="str">
        <f>IF(data[[#This Row],[YrSold]]&gt;=2008,"Post 2008","Pre 2008")</f>
        <v>Pre 2008</v>
      </c>
      <c r="CH1257">
        <f>data[[#This Row],[YrSold]]</f>
        <v>2007</v>
      </c>
      <c r="CI1257" s="1"/>
    </row>
    <row r="1258" spans="1:87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58">
        <v>2008</v>
      </c>
      <c r="CB1258" t="s">
        <v>110</v>
      </c>
      <c r="CC1258" t="s">
        <v>111</v>
      </c>
      <c r="CD1258">
        <v>301500</v>
      </c>
      <c r="CE1258" t="str">
        <f>IF(data[[#This Row],[YearBuilt]]&gt;=1946,"New","Old")</f>
        <v>New</v>
      </c>
      <c r="CF1258" s="7" t="str">
        <f>IF(data[[#This Row],[YearRemodAdd]]=data[[#This Row],[YearBuilt]], "-","Remodeled")</f>
        <v>-</v>
      </c>
      <c r="CG1258" t="str">
        <f>IF(data[[#This Row],[YrSold]]&gt;=2008,"Post 2008","Pre 2008")</f>
        <v>Post 2008</v>
      </c>
      <c r="CH1258">
        <f>data[[#This Row],[YrSold]]</f>
        <v>2008</v>
      </c>
      <c r="CI1258" s="1"/>
    </row>
    <row r="1259" spans="1:87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59">
        <v>2009</v>
      </c>
      <c r="CB1259" t="s">
        <v>110</v>
      </c>
      <c r="CC1259" t="s">
        <v>111</v>
      </c>
      <c r="CD1259">
        <v>99900</v>
      </c>
      <c r="CE1259" t="str">
        <f>IF(data[[#This Row],[YearBuilt]]&gt;=1946,"New","Old")</f>
        <v>Old</v>
      </c>
      <c r="CF1259" s="7" t="str">
        <f>IF(data[[#This Row],[YearRemodAdd]]=data[[#This Row],[YearBuilt]], "-","Remodeled")</f>
        <v>Remodeled</v>
      </c>
      <c r="CG1259" t="str">
        <f>IF(data[[#This Row],[YrSold]]&gt;=2008,"Post 2008","Pre 2008")</f>
        <v>Post 2008</v>
      </c>
      <c r="CH1259">
        <f>data[[#This Row],[YrSold]]</f>
        <v>2009</v>
      </c>
      <c r="CI1259" s="1"/>
    </row>
    <row r="1260" spans="1:87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60">
        <v>2008</v>
      </c>
      <c r="CB1260" t="s">
        <v>110</v>
      </c>
      <c r="CC1260" t="s">
        <v>111</v>
      </c>
      <c r="CD1260">
        <v>190000</v>
      </c>
      <c r="CE1260" t="str">
        <f>IF(data[[#This Row],[YearBuilt]]&gt;=1946,"New","Old")</f>
        <v>New</v>
      </c>
      <c r="CF1260" s="7" t="str">
        <f>IF(data[[#This Row],[YearRemodAdd]]=data[[#This Row],[YearBuilt]], "-","Remodeled")</f>
        <v>-</v>
      </c>
      <c r="CG1260" t="str">
        <f>IF(data[[#This Row],[YrSold]]&gt;=2008,"Post 2008","Pre 2008")</f>
        <v>Post 2008</v>
      </c>
      <c r="CH1260">
        <f>data[[#This Row],[YrSold]]</f>
        <v>2008</v>
      </c>
      <c r="CI1260" s="1"/>
    </row>
    <row r="1261" spans="1:87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61">
        <v>2008</v>
      </c>
      <c r="CB1261" t="s">
        <v>110</v>
      </c>
      <c r="CC1261" t="s">
        <v>111</v>
      </c>
      <c r="CD1261">
        <v>151000</v>
      </c>
      <c r="CE1261" t="str">
        <f>IF(data[[#This Row],[YearBuilt]]&gt;=1946,"New","Old")</f>
        <v>New</v>
      </c>
      <c r="CF1261" s="7" t="str">
        <f>IF(data[[#This Row],[YearRemodAdd]]=data[[#This Row],[YearBuilt]], "-","Remodeled")</f>
        <v>-</v>
      </c>
      <c r="CG1261" t="str">
        <f>IF(data[[#This Row],[YrSold]]&gt;=2008,"Post 2008","Pre 2008")</f>
        <v>Post 2008</v>
      </c>
      <c r="CH1261">
        <f>data[[#This Row],[YrSold]]</f>
        <v>2008</v>
      </c>
      <c r="CI1261" s="1"/>
    </row>
    <row r="1262" spans="1:87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62">
        <v>2009</v>
      </c>
      <c r="CB1262" t="s">
        <v>110</v>
      </c>
      <c r="CC1262" t="s">
        <v>111</v>
      </c>
      <c r="CD1262">
        <v>181000</v>
      </c>
      <c r="CE1262" t="str">
        <f>IF(data[[#This Row],[YearBuilt]]&gt;=1946,"New","Old")</f>
        <v>New</v>
      </c>
      <c r="CF1262" s="7" t="str">
        <f>IF(data[[#This Row],[YearRemodAdd]]=data[[#This Row],[YearBuilt]], "-","Remodeled")</f>
        <v>-</v>
      </c>
      <c r="CG1262" t="str">
        <f>IF(data[[#This Row],[YrSold]]&gt;=2008,"Post 2008","Pre 2008")</f>
        <v>Post 2008</v>
      </c>
      <c r="CH1262">
        <f>data[[#This Row],[YrSold]]</f>
        <v>2009</v>
      </c>
      <c r="CI1262" s="1"/>
    </row>
    <row r="1263" spans="1:87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63">
        <v>2009</v>
      </c>
      <c r="CB1263" t="s">
        <v>110</v>
      </c>
      <c r="CC1263" t="s">
        <v>111</v>
      </c>
      <c r="CD1263">
        <v>128900</v>
      </c>
      <c r="CE1263" t="str">
        <f>IF(data[[#This Row],[YearBuilt]]&gt;=1946,"New","Old")</f>
        <v>New</v>
      </c>
      <c r="CF1263" s="7" t="str">
        <f>IF(data[[#This Row],[YearRemodAdd]]=data[[#This Row],[YearBuilt]], "-","Remodeled")</f>
        <v>-</v>
      </c>
      <c r="CG1263" t="str">
        <f>IF(data[[#This Row],[YrSold]]&gt;=2008,"Post 2008","Pre 2008")</f>
        <v>Post 2008</v>
      </c>
      <c r="CH1263">
        <f>data[[#This Row],[YrSold]]</f>
        <v>2009</v>
      </c>
      <c r="CI1263" s="1"/>
    </row>
    <row r="1264" spans="1:87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64">
        <v>2009</v>
      </c>
      <c r="CB1264" t="s">
        <v>110</v>
      </c>
      <c r="CC1264" t="s">
        <v>111</v>
      </c>
      <c r="CD1264">
        <v>161500</v>
      </c>
      <c r="CE1264" t="str">
        <f>IF(data[[#This Row],[YearBuilt]]&gt;=1946,"New","Old")</f>
        <v>New</v>
      </c>
      <c r="CF1264" s="7" t="str">
        <f>IF(data[[#This Row],[YearRemodAdd]]=data[[#This Row],[YearBuilt]], "-","Remodeled")</f>
        <v>Remodeled</v>
      </c>
      <c r="CG1264" t="str">
        <f>IF(data[[#This Row],[YrSold]]&gt;=2008,"Post 2008","Pre 2008")</f>
        <v>Post 2008</v>
      </c>
      <c r="CH1264">
        <f>data[[#This Row],[YrSold]]</f>
        <v>2009</v>
      </c>
      <c r="CI1264" s="1"/>
    </row>
    <row r="1265" spans="1:87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65">
        <v>2007</v>
      </c>
      <c r="CB1265" t="s">
        <v>110</v>
      </c>
      <c r="CC1265" t="s">
        <v>111</v>
      </c>
      <c r="CD1265">
        <v>180500</v>
      </c>
      <c r="CE1265" t="str">
        <f>IF(data[[#This Row],[YearBuilt]]&gt;=1946,"New","Old")</f>
        <v>Old</v>
      </c>
      <c r="CF1265" s="7" t="str">
        <f>IF(data[[#This Row],[YearRemodAdd]]=data[[#This Row],[YearBuilt]], "-","Remodeled")</f>
        <v>Remodeled</v>
      </c>
      <c r="CG1265" t="str">
        <f>IF(data[[#This Row],[YrSold]]&gt;=2008,"Post 2008","Pre 2008")</f>
        <v>Pre 2008</v>
      </c>
      <c r="CH1265">
        <f>data[[#This Row],[YrSold]]</f>
        <v>2007</v>
      </c>
      <c r="CI1265" s="1"/>
    </row>
    <row r="1266" spans="1:87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66">
        <v>2008</v>
      </c>
      <c r="CB1266" t="s">
        <v>173</v>
      </c>
      <c r="CC1266" t="s">
        <v>128</v>
      </c>
      <c r="CD1266">
        <v>181000</v>
      </c>
      <c r="CE1266" t="str">
        <f>IF(data[[#This Row],[YearBuilt]]&gt;=1946,"New","Old")</f>
        <v>New</v>
      </c>
      <c r="CF1266" s="7" t="str">
        <f>IF(data[[#This Row],[YearRemodAdd]]=data[[#This Row],[YearBuilt]], "-","Remodeled")</f>
        <v>Remodeled</v>
      </c>
      <c r="CG1266" t="str">
        <f>IF(data[[#This Row],[YrSold]]&gt;=2008,"Post 2008","Pre 2008")</f>
        <v>Post 2008</v>
      </c>
      <c r="CH1266">
        <f>data[[#This Row],[YrSold]]</f>
        <v>2008</v>
      </c>
      <c r="CI1266" s="1"/>
    </row>
    <row r="1267" spans="1:87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67">
        <v>2006</v>
      </c>
      <c r="CB1267" t="s">
        <v>110</v>
      </c>
      <c r="CC1267" t="s">
        <v>111</v>
      </c>
      <c r="CD1267">
        <v>183900</v>
      </c>
      <c r="CE1267" t="str">
        <f>IF(data[[#This Row],[YearBuilt]]&gt;=1946,"New","Old")</f>
        <v>New</v>
      </c>
      <c r="CF1267" s="7" t="str">
        <f>IF(data[[#This Row],[YearRemodAdd]]=data[[#This Row],[YearBuilt]], "-","Remodeled")</f>
        <v>-</v>
      </c>
      <c r="CG1267" t="str">
        <f>IF(data[[#This Row],[YrSold]]&gt;=2008,"Post 2008","Pre 2008")</f>
        <v>Pre 2008</v>
      </c>
      <c r="CH1267">
        <f>data[[#This Row],[YrSold]]</f>
        <v>2006</v>
      </c>
      <c r="CI1267" s="1"/>
    </row>
    <row r="1268" spans="1:87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68">
        <v>2007</v>
      </c>
      <c r="CB1268" t="s">
        <v>110</v>
      </c>
      <c r="CC1268" t="s">
        <v>111</v>
      </c>
      <c r="CD1268">
        <v>122000</v>
      </c>
      <c r="CE1268" t="str">
        <f>IF(data[[#This Row],[YearBuilt]]&gt;=1946,"New","Old")</f>
        <v>Old</v>
      </c>
      <c r="CF1268" s="7" t="str">
        <f>IF(data[[#This Row],[YearRemodAdd]]=data[[#This Row],[YearBuilt]], "-","Remodeled")</f>
        <v>Remodeled</v>
      </c>
      <c r="CG1268" t="str">
        <f>IF(data[[#This Row],[YrSold]]&gt;=2008,"Post 2008","Pre 2008")</f>
        <v>Pre 2008</v>
      </c>
      <c r="CH1268">
        <f>data[[#This Row],[YrSold]]</f>
        <v>2007</v>
      </c>
      <c r="CI1268" s="1"/>
    </row>
    <row r="1269" spans="1:87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69">
        <v>2010</v>
      </c>
      <c r="CB1269" t="s">
        <v>110</v>
      </c>
      <c r="CC1269" t="s">
        <v>111</v>
      </c>
      <c r="CD1269">
        <v>378500</v>
      </c>
      <c r="CE1269" t="str">
        <f>IF(data[[#This Row],[YearBuilt]]&gt;=1946,"New","Old")</f>
        <v>New</v>
      </c>
      <c r="CF1269" s="7" t="str">
        <f>IF(data[[#This Row],[YearRemodAdd]]=data[[#This Row],[YearBuilt]], "-","Remodeled")</f>
        <v>Remodeled</v>
      </c>
      <c r="CG1269" t="str">
        <f>IF(data[[#This Row],[YrSold]]&gt;=2008,"Post 2008","Pre 2008")</f>
        <v>Post 2008</v>
      </c>
      <c r="CH1269">
        <f>data[[#This Row],[YrSold]]</f>
        <v>2010</v>
      </c>
      <c r="CI1269" s="1"/>
    </row>
    <row r="1270" spans="1:87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70">
        <v>2008</v>
      </c>
      <c r="CB1270" t="s">
        <v>110</v>
      </c>
      <c r="CC1270" t="s">
        <v>111</v>
      </c>
      <c r="CD1270">
        <v>381000</v>
      </c>
      <c r="CE1270" t="str">
        <f>IF(data[[#This Row],[YearBuilt]]&gt;=1946,"New","Old")</f>
        <v>Old</v>
      </c>
      <c r="CF1270" s="7" t="str">
        <f>IF(data[[#This Row],[YearRemodAdd]]=data[[#This Row],[YearBuilt]], "-","Remodeled")</f>
        <v>Remodeled</v>
      </c>
      <c r="CG1270" t="str">
        <f>IF(data[[#This Row],[YrSold]]&gt;=2008,"Post 2008","Pre 2008")</f>
        <v>Post 2008</v>
      </c>
      <c r="CH1270">
        <f>data[[#This Row],[YrSold]]</f>
        <v>2008</v>
      </c>
      <c r="CI1270" s="1"/>
    </row>
    <row r="1271" spans="1:87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71">
        <v>2007</v>
      </c>
      <c r="CB1271" t="s">
        <v>110</v>
      </c>
      <c r="CC1271" t="s">
        <v>111</v>
      </c>
      <c r="CD1271">
        <v>144000</v>
      </c>
      <c r="CE1271" t="str">
        <f>IF(data[[#This Row],[YearBuilt]]&gt;=1946,"New","Old")</f>
        <v>New</v>
      </c>
      <c r="CF1271" s="7" t="str">
        <f>IF(data[[#This Row],[YearRemodAdd]]=data[[#This Row],[YearBuilt]], "-","Remodeled")</f>
        <v>-</v>
      </c>
      <c r="CG1271" t="str">
        <f>IF(data[[#This Row],[YrSold]]&gt;=2008,"Post 2008","Pre 2008")</f>
        <v>Pre 2008</v>
      </c>
      <c r="CH1271">
        <f>data[[#This Row],[YrSold]]</f>
        <v>2007</v>
      </c>
      <c r="CI1271" s="1"/>
    </row>
    <row r="1272" spans="1:87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72">
        <v>2010</v>
      </c>
      <c r="CB1272" t="s">
        <v>110</v>
      </c>
      <c r="CC1272" t="s">
        <v>111</v>
      </c>
      <c r="CD1272">
        <v>260000</v>
      </c>
      <c r="CE1272" t="str">
        <f>IF(data[[#This Row],[YearBuilt]]&gt;=1946,"New","Old")</f>
        <v>New</v>
      </c>
      <c r="CF1272" s="7" t="str">
        <f>IF(data[[#This Row],[YearRemodAdd]]=data[[#This Row],[YearBuilt]], "-","Remodeled")</f>
        <v>-</v>
      </c>
      <c r="CG1272" t="str">
        <f>IF(data[[#This Row],[YrSold]]&gt;=2008,"Post 2008","Pre 2008")</f>
        <v>Post 2008</v>
      </c>
      <c r="CH1272">
        <f>data[[#This Row],[YrSold]]</f>
        <v>2010</v>
      </c>
      <c r="CI1272" s="1"/>
    </row>
    <row r="1273" spans="1:87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73">
        <v>2009</v>
      </c>
      <c r="CB1273" t="s">
        <v>110</v>
      </c>
      <c r="CC1273" t="s">
        <v>111</v>
      </c>
      <c r="CD1273">
        <v>185750</v>
      </c>
      <c r="CE1273" t="str">
        <f>IF(data[[#This Row],[YearBuilt]]&gt;=1946,"New","Old")</f>
        <v>New</v>
      </c>
      <c r="CF1273" s="7" t="str">
        <f>IF(data[[#This Row],[YearRemodAdd]]=data[[#This Row],[YearBuilt]], "-","Remodeled")</f>
        <v>-</v>
      </c>
      <c r="CG1273" t="str">
        <f>IF(data[[#This Row],[YrSold]]&gt;=2008,"Post 2008","Pre 2008")</f>
        <v>Post 2008</v>
      </c>
      <c r="CH1273">
        <f>data[[#This Row],[YrSold]]</f>
        <v>2009</v>
      </c>
      <c r="CI1273" s="1"/>
    </row>
    <row r="1274" spans="1:87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74">
        <v>2006</v>
      </c>
      <c r="CB1274" t="s">
        <v>110</v>
      </c>
      <c r="CC1274" t="s">
        <v>111</v>
      </c>
      <c r="CD1274">
        <v>137000</v>
      </c>
      <c r="CE1274" t="str">
        <f>IF(data[[#This Row],[YearBuilt]]&gt;=1946,"New","Old")</f>
        <v>New</v>
      </c>
      <c r="CF1274" s="7" t="str">
        <f>IF(data[[#This Row],[YearRemodAdd]]=data[[#This Row],[YearBuilt]], "-","Remodeled")</f>
        <v>-</v>
      </c>
      <c r="CG1274" t="str">
        <f>IF(data[[#This Row],[YrSold]]&gt;=2008,"Post 2008","Pre 2008")</f>
        <v>Pre 2008</v>
      </c>
      <c r="CH1274">
        <f>data[[#This Row],[YrSold]]</f>
        <v>2006</v>
      </c>
      <c r="CI1274" s="1"/>
    </row>
    <row r="1275" spans="1:87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75">
        <v>2008</v>
      </c>
      <c r="CB1275" t="s">
        <v>110</v>
      </c>
      <c r="CC1275" t="s">
        <v>111</v>
      </c>
      <c r="CD1275">
        <v>177000</v>
      </c>
      <c r="CE1275" t="str">
        <f>IF(data[[#This Row],[YearBuilt]]&gt;=1946,"New","Old")</f>
        <v>New</v>
      </c>
      <c r="CF1275" s="7" t="str">
        <f>IF(data[[#This Row],[YearRemodAdd]]=data[[#This Row],[YearBuilt]], "-","Remodeled")</f>
        <v>Remodeled</v>
      </c>
      <c r="CG1275" t="str">
        <f>IF(data[[#This Row],[YrSold]]&gt;=2008,"Post 2008","Pre 2008")</f>
        <v>Post 2008</v>
      </c>
      <c r="CH1275">
        <f>data[[#This Row],[YrSold]]</f>
        <v>2008</v>
      </c>
      <c r="CI1275" s="1"/>
    </row>
    <row r="1276" spans="1:87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76">
        <v>2007</v>
      </c>
      <c r="CB1276" t="s">
        <v>110</v>
      </c>
      <c r="CC1276" t="s">
        <v>111</v>
      </c>
      <c r="CD1276">
        <v>139000</v>
      </c>
      <c r="CE1276" t="str">
        <f>IF(data[[#This Row],[YearBuilt]]&gt;=1946,"New","Old")</f>
        <v>Old</v>
      </c>
      <c r="CF1276" s="7" t="str">
        <f>IF(data[[#This Row],[YearRemodAdd]]=data[[#This Row],[YearBuilt]], "-","Remodeled")</f>
        <v>Remodeled</v>
      </c>
      <c r="CG1276" t="str">
        <f>IF(data[[#This Row],[YrSold]]&gt;=2008,"Post 2008","Pre 2008")</f>
        <v>Pre 2008</v>
      </c>
      <c r="CH1276">
        <f>data[[#This Row],[YrSold]]</f>
        <v>2007</v>
      </c>
      <c r="CI1276" s="1"/>
    </row>
    <row r="1277" spans="1:87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77">
        <v>2007</v>
      </c>
      <c r="CB1277" t="s">
        <v>110</v>
      </c>
      <c r="CC1277" t="s">
        <v>111</v>
      </c>
      <c r="CD1277">
        <v>137000</v>
      </c>
      <c r="CE1277" t="str">
        <f>IF(data[[#This Row],[YearBuilt]]&gt;=1946,"New","Old")</f>
        <v>New</v>
      </c>
      <c r="CF1277" s="7" t="str">
        <f>IF(data[[#This Row],[YearRemodAdd]]=data[[#This Row],[YearBuilt]], "-","Remodeled")</f>
        <v>Remodeled</v>
      </c>
      <c r="CG1277" t="str">
        <f>IF(data[[#This Row],[YrSold]]&gt;=2008,"Post 2008","Pre 2008")</f>
        <v>Pre 2008</v>
      </c>
      <c r="CH1277">
        <f>data[[#This Row],[YrSold]]</f>
        <v>2007</v>
      </c>
      <c r="CI1277" s="1"/>
    </row>
    <row r="1278" spans="1:87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78">
        <v>2009</v>
      </c>
      <c r="CB1278" t="s">
        <v>110</v>
      </c>
      <c r="CC1278" t="s">
        <v>111</v>
      </c>
      <c r="CD1278">
        <v>162000</v>
      </c>
      <c r="CE1278" t="str">
        <f>IF(data[[#This Row],[YearBuilt]]&gt;=1946,"New","Old")</f>
        <v>New</v>
      </c>
      <c r="CF1278" s="7" t="str">
        <f>IF(data[[#This Row],[YearRemodAdd]]=data[[#This Row],[YearBuilt]], "-","Remodeled")</f>
        <v>-</v>
      </c>
      <c r="CG1278" t="str">
        <f>IF(data[[#This Row],[YrSold]]&gt;=2008,"Post 2008","Pre 2008")</f>
        <v>Post 2008</v>
      </c>
      <c r="CH1278">
        <f>data[[#This Row],[YrSold]]</f>
        <v>2009</v>
      </c>
      <c r="CI1278" s="1"/>
    </row>
    <row r="1279" spans="1:87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79">
        <v>2009</v>
      </c>
      <c r="CB1279" t="s">
        <v>110</v>
      </c>
      <c r="CC1279" t="s">
        <v>111</v>
      </c>
      <c r="CD1279">
        <v>197900</v>
      </c>
      <c r="CE1279" t="str">
        <f>IF(data[[#This Row],[YearBuilt]]&gt;=1946,"New","Old")</f>
        <v>New</v>
      </c>
      <c r="CF1279" s="7" t="str">
        <f>IF(data[[#This Row],[YearRemodAdd]]=data[[#This Row],[YearBuilt]], "-","Remodeled")</f>
        <v>Remodeled</v>
      </c>
      <c r="CG1279" t="str">
        <f>IF(data[[#This Row],[YrSold]]&gt;=2008,"Post 2008","Pre 2008")</f>
        <v>Post 2008</v>
      </c>
      <c r="CH1279">
        <f>data[[#This Row],[YrSold]]</f>
        <v>2009</v>
      </c>
      <c r="CI1279" s="1"/>
    </row>
    <row r="1280" spans="1:87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80">
        <v>2008</v>
      </c>
      <c r="CB1280" t="s">
        <v>110</v>
      </c>
      <c r="CC1280" t="s">
        <v>111</v>
      </c>
      <c r="CD1280">
        <v>237000</v>
      </c>
      <c r="CE1280" t="str">
        <f>IF(data[[#This Row],[YearBuilt]]&gt;=1946,"New","Old")</f>
        <v>New</v>
      </c>
      <c r="CF1280" s="7" t="str">
        <f>IF(data[[#This Row],[YearRemodAdd]]=data[[#This Row],[YearBuilt]], "-","Remodeled")</f>
        <v>-</v>
      </c>
      <c r="CG1280" t="str">
        <f>IF(data[[#This Row],[YrSold]]&gt;=2008,"Post 2008","Pre 2008")</f>
        <v>Post 2008</v>
      </c>
      <c r="CH1280">
        <f>data[[#This Row],[YrSold]]</f>
        <v>2008</v>
      </c>
      <c r="CI1280" s="1"/>
    </row>
    <row r="1281" spans="1:87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81">
        <v>2010</v>
      </c>
      <c r="CB1281" t="s">
        <v>173</v>
      </c>
      <c r="CC1281" t="s">
        <v>128</v>
      </c>
      <c r="CD1281">
        <v>68400</v>
      </c>
      <c r="CE1281" t="str">
        <f>IF(data[[#This Row],[YearBuilt]]&gt;=1946,"New","Old")</f>
        <v>Old</v>
      </c>
      <c r="CF1281" s="7" t="str">
        <f>IF(data[[#This Row],[YearRemodAdd]]=data[[#This Row],[YearBuilt]], "-","Remodeled")</f>
        <v>Remodeled</v>
      </c>
      <c r="CG1281" t="str">
        <f>IF(data[[#This Row],[YrSold]]&gt;=2008,"Post 2008","Pre 2008")</f>
        <v>Post 2008</v>
      </c>
      <c r="CH1281">
        <f>data[[#This Row],[YrSold]]</f>
        <v>2010</v>
      </c>
      <c r="CI1281" s="1"/>
    </row>
    <row r="1282" spans="1:87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82">
        <v>2009</v>
      </c>
      <c r="CB1282" t="s">
        <v>110</v>
      </c>
      <c r="CC1282" t="s">
        <v>111</v>
      </c>
      <c r="CD1282">
        <v>227000</v>
      </c>
      <c r="CE1282" t="str">
        <f>IF(data[[#This Row],[YearBuilt]]&gt;=1946,"New","Old")</f>
        <v>New</v>
      </c>
      <c r="CF1282" s="7" t="str">
        <f>IF(data[[#This Row],[YearRemodAdd]]=data[[#This Row],[YearBuilt]], "-","Remodeled")</f>
        <v>-</v>
      </c>
      <c r="CG1282" t="str">
        <f>IF(data[[#This Row],[YrSold]]&gt;=2008,"Post 2008","Pre 2008")</f>
        <v>Post 2008</v>
      </c>
      <c r="CH1282">
        <f>data[[#This Row],[YrSold]]</f>
        <v>2009</v>
      </c>
      <c r="CI1282" s="1"/>
    </row>
    <row r="1283" spans="1:87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83">
        <v>2006</v>
      </c>
      <c r="CB1283" t="s">
        <v>110</v>
      </c>
      <c r="CC1283" t="s">
        <v>111</v>
      </c>
      <c r="CD1283">
        <v>180000</v>
      </c>
      <c r="CE1283" t="str">
        <f>IF(data[[#This Row],[YearBuilt]]&gt;=1946,"New","Old")</f>
        <v>New</v>
      </c>
      <c r="CF1283" s="7" t="str">
        <f>IF(data[[#This Row],[YearRemodAdd]]=data[[#This Row],[YearBuilt]], "-","Remodeled")</f>
        <v>-</v>
      </c>
      <c r="CG1283" t="str">
        <f>IF(data[[#This Row],[YrSold]]&gt;=2008,"Post 2008","Pre 2008")</f>
        <v>Pre 2008</v>
      </c>
      <c r="CH1283">
        <f>data[[#This Row],[YrSold]]</f>
        <v>2006</v>
      </c>
      <c r="CI1283" s="1"/>
    </row>
    <row r="1284" spans="1:87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284">
        <v>2009</v>
      </c>
      <c r="CB1284" t="s">
        <v>110</v>
      </c>
      <c r="CC1284" t="s">
        <v>111</v>
      </c>
      <c r="CD1284">
        <v>150500</v>
      </c>
      <c r="CE1284" t="str">
        <f>IF(data[[#This Row],[YearBuilt]]&gt;=1946,"New","Old")</f>
        <v>New</v>
      </c>
      <c r="CF1284" s="7" t="str">
        <f>IF(data[[#This Row],[YearRemodAdd]]=data[[#This Row],[YearBuilt]], "-","Remodeled")</f>
        <v>Remodeled</v>
      </c>
      <c r="CG1284" t="str">
        <f>IF(data[[#This Row],[YrSold]]&gt;=2008,"Post 2008","Pre 2008")</f>
        <v>Post 2008</v>
      </c>
      <c r="CH1284">
        <f>data[[#This Row],[YrSold]]</f>
        <v>2009</v>
      </c>
      <c r="CI1284" s="1"/>
    </row>
    <row r="1285" spans="1:87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85">
        <v>2010</v>
      </c>
      <c r="CB1285" t="s">
        <v>110</v>
      </c>
      <c r="CC1285" t="s">
        <v>111</v>
      </c>
      <c r="CD1285">
        <v>139000</v>
      </c>
      <c r="CE1285" t="str">
        <f>IF(data[[#This Row],[YearBuilt]]&gt;=1946,"New","Old")</f>
        <v>New</v>
      </c>
      <c r="CF1285" s="7" t="str">
        <f>IF(data[[#This Row],[YearRemodAdd]]=data[[#This Row],[YearBuilt]], "-","Remodeled")</f>
        <v>-</v>
      </c>
      <c r="CG1285" t="str">
        <f>IF(data[[#This Row],[YrSold]]&gt;=2008,"Post 2008","Pre 2008")</f>
        <v>Post 2008</v>
      </c>
      <c r="CH1285">
        <f>data[[#This Row],[YrSold]]</f>
        <v>2010</v>
      </c>
      <c r="CI1285" s="1"/>
    </row>
    <row r="1286" spans="1:87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86">
        <v>2010</v>
      </c>
      <c r="CB1286" t="s">
        <v>110</v>
      </c>
      <c r="CC1286" t="s">
        <v>111</v>
      </c>
      <c r="CD1286">
        <v>169000</v>
      </c>
      <c r="CE1286" t="str">
        <f>IF(data[[#This Row],[YearBuilt]]&gt;=1946,"New","Old")</f>
        <v>Old</v>
      </c>
      <c r="CF1286" s="7" t="str">
        <f>IF(data[[#This Row],[YearRemodAdd]]=data[[#This Row],[YearBuilt]], "-","Remodeled")</f>
        <v>Remodeled</v>
      </c>
      <c r="CG1286" t="str">
        <f>IF(data[[#This Row],[YrSold]]&gt;=2008,"Post 2008","Pre 2008")</f>
        <v>Post 2008</v>
      </c>
      <c r="CH1286">
        <f>data[[#This Row],[YrSold]]</f>
        <v>2010</v>
      </c>
      <c r="CI1286" s="1"/>
    </row>
    <row r="1287" spans="1:87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87">
        <v>2009</v>
      </c>
      <c r="CB1287" t="s">
        <v>110</v>
      </c>
      <c r="CC1287" t="s">
        <v>111</v>
      </c>
      <c r="CD1287">
        <v>132500</v>
      </c>
      <c r="CE1287" t="str">
        <f>IF(data[[#This Row],[YearBuilt]]&gt;=1946,"New","Old")</f>
        <v>Old</v>
      </c>
      <c r="CF1287" s="7" t="str">
        <f>IF(data[[#This Row],[YearRemodAdd]]=data[[#This Row],[YearBuilt]], "-","Remodeled")</f>
        <v>Remodeled</v>
      </c>
      <c r="CG1287" t="str">
        <f>IF(data[[#This Row],[YrSold]]&gt;=2008,"Post 2008","Pre 2008")</f>
        <v>Post 2008</v>
      </c>
      <c r="CH1287">
        <f>data[[#This Row],[YrSold]]</f>
        <v>2009</v>
      </c>
      <c r="CI1287" s="1"/>
    </row>
    <row r="1288" spans="1:87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88">
        <v>2010</v>
      </c>
      <c r="CB1288" t="s">
        <v>110</v>
      </c>
      <c r="CC1288" t="s">
        <v>111</v>
      </c>
      <c r="CD1288">
        <v>143000</v>
      </c>
      <c r="CE1288" t="str">
        <f>IF(data[[#This Row],[YearBuilt]]&gt;=1946,"New","Old")</f>
        <v>New</v>
      </c>
      <c r="CF1288" s="7" t="str">
        <f>IF(data[[#This Row],[YearRemodAdd]]=data[[#This Row],[YearBuilt]], "-","Remodeled")</f>
        <v>-</v>
      </c>
      <c r="CG1288" t="str">
        <f>IF(data[[#This Row],[YrSold]]&gt;=2008,"Post 2008","Pre 2008")</f>
        <v>Post 2008</v>
      </c>
      <c r="CH1288">
        <f>data[[#This Row],[YrSold]]</f>
        <v>2010</v>
      </c>
      <c r="CI1288" s="1"/>
    </row>
    <row r="1289" spans="1:87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89">
        <v>2006</v>
      </c>
      <c r="CB1289" t="s">
        <v>110</v>
      </c>
      <c r="CC1289" t="s">
        <v>111</v>
      </c>
      <c r="CD1289">
        <v>190000</v>
      </c>
      <c r="CE1289" t="str">
        <f>IF(data[[#This Row],[YearBuilt]]&gt;=1946,"New","Old")</f>
        <v>New</v>
      </c>
      <c r="CF1289" s="7" t="str">
        <f>IF(data[[#This Row],[YearRemodAdd]]=data[[#This Row],[YearBuilt]], "-","Remodeled")</f>
        <v>-</v>
      </c>
      <c r="CG1289" t="str">
        <f>IF(data[[#This Row],[YrSold]]&gt;=2008,"Post 2008","Pre 2008")</f>
        <v>Pre 2008</v>
      </c>
      <c r="CH1289">
        <f>data[[#This Row],[YrSold]]</f>
        <v>2006</v>
      </c>
      <c r="CI1289" s="1"/>
    </row>
    <row r="1290" spans="1:87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90">
        <v>2009</v>
      </c>
      <c r="CB1290" t="s">
        <v>110</v>
      </c>
      <c r="CC1290" t="s">
        <v>111</v>
      </c>
      <c r="CD1290">
        <v>278000</v>
      </c>
      <c r="CE1290" t="str">
        <f>IF(data[[#This Row],[YearBuilt]]&gt;=1946,"New","Old")</f>
        <v>New</v>
      </c>
      <c r="CF1290" s="7" t="str">
        <f>IF(data[[#This Row],[YearRemodAdd]]=data[[#This Row],[YearBuilt]], "-","Remodeled")</f>
        <v>-</v>
      </c>
      <c r="CG1290" t="str">
        <f>IF(data[[#This Row],[YrSold]]&gt;=2008,"Post 2008","Pre 2008")</f>
        <v>Post 2008</v>
      </c>
      <c r="CH1290">
        <f>data[[#This Row],[YrSold]]</f>
        <v>2009</v>
      </c>
      <c r="CI1290" s="1"/>
    </row>
    <row r="1291" spans="1:87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91">
        <v>2006</v>
      </c>
      <c r="CB1291" t="s">
        <v>158</v>
      </c>
      <c r="CC1291" t="s">
        <v>159</v>
      </c>
      <c r="CD1291">
        <v>281000</v>
      </c>
      <c r="CE1291" t="str">
        <f>IF(data[[#This Row],[YearBuilt]]&gt;=1946,"New","Old")</f>
        <v>New</v>
      </c>
      <c r="CF1291" s="7" t="str">
        <f>IF(data[[#This Row],[YearRemodAdd]]=data[[#This Row],[YearBuilt]], "-","Remodeled")</f>
        <v>-</v>
      </c>
      <c r="CG1291" t="str">
        <f>IF(data[[#This Row],[YrSold]]&gt;=2008,"Post 2008","Pre 2008")</f>
        <v>Pre 2008</v>
      </c>
      <c r="CH1291">
        <f>data[[#This Row],[YrSold]]</f>
        <v>2006</v>
      </c>
      <c r="CI1291" s="1"/>
    </row>
    <row r="1292" spans="1:87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92">
        <v>2010</v>
      </c>
      <c r="CB1292" t="s">
        <v>110</v>
      </c>
      <c r="CC1292" t="s">
        <v>111</v>
      </c>
      <c r="CD1292">
        <v>180500</v>
      </c>
      <c r="CE1292" t="str">
        <f>IF(data[[#This Row],[YearBuilt]]&gt;=1946,"New","Old")</f>
        <v>New</v>
      </c>
      <c r="CF1292" s="7" t="str">
        <f>IF(data[[#This Row],[YearRemodAdd]]=data[[#This Row],[YearBuilt]], "-","Remodeled")</f>
        <v>-</v>
      </c>
      <c r="CG1292" t="str">
        <f>IF(data[[#This Row],[YrSold]]&gt;=2008,"Post 2008","Pre 2008")</f>
        <v>Post 2008</v>
      </c>
      <c r="CH1292">
        <f>data[[#This Row],[YrSold]]</f>
        <v>2010</v>
      </c>
      <c r="CI1292" s="1"/>
    </row>
    <row r="1293" spans="1:87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93">
        <v>2009</v>
      </c>
      <c r="CB1293" t="s">
        <v>110</v>
      </c>
      <c r="CC1293" t="s">
        <v>111</v>
      </c>
      <c r="CD1293">
        <v>119500</v>
      </c>
      <c r="CE1293" t="str">
        <f>IF(data[[#This Row],[YearBuilt]]&gt;=1946,"New","Old")</f>
        <v>New</v>
      </c>
      <c r="CF1293" s="7" t="str">
        <f>IF(data[[#This Row],[YearRemodAdd]]=data[[#This Row],[YearBuilt]], "-","Remodeled")</f>
        <v>-</v>
      </c>
      <c r="CG1293" t="str">
        <f>IF(data[[#This Row],[YrSold]]&gt;=2008,"Post 2008","Pre 2008")</f>
        <v>Post 2008</v>
      </c>
      <c r="CH1293">
        <f>data[[#This Row],[YrSold]]</f>
        <v>2009</v>
      </c>
      <c r="CI1293" s="1"/>
    </row>
    <row r="1294" spans="1:87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94">
        <v>2009</v>
      </c>
      <c r="CB1294" t="s">
        <v>110</v>
      </c>
      <c r="CC1294" t="s">
        <v>111</v>
      </c>
      <c r="CD1294">
        <v>107500</v>
      </c>
      <c r="CE1294" t="str">
        <f>IF(data[[#This Row],[YearBuilt]]&gt;=1946,"New","Old")</f>
        <v>Old</v>
      </c>
      <c r="CF1294" s="7" t="str">
        <f>IF(data[[#This Row],[YearRemodAdd]]=data[[#This Row],[YearBuilt]], "-","Remodeled")</f>
        <v>Remodeled</v>
      </c>
      <c r="CG1294" t="str">
        <f>IF(data[[#This Row],[YrSold]]&gt;=2008,"Post 2008","Pre 2008")</f>
        <v>Post 2008</v>
      </c>
      <c r="CH1294">
        <f>data[[#This Row],[YrSold]]</f>
        <v>2009</v>
      </c>
      <c r="CI1294" s="1"/>
    </row>
    <row r="1295" spans="1:87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295">
        <v>2006</v>
      </c>
      <c r="CB1295" t="s">
        <v>110</v>
      </c>
      <c r="CC1295" t="s">
        <v>111</v>
      </c>
      <c r="CD1295">
        <v>162900</v>
      </c>
      <c r="CE1295" t="str">
        <f>IF(data[[#This Row],[YearBuilt]]&gt;=1946,"New","Old")</f>
        <v>New</v>
      </c>
      <c r="CF1295" s="7" t="str">
        <f>IF(data[[#This Row],[YearRemodAdd]]=data[[#This Row],[YearBuilt]], "-","Remodeled")</f>
        <v>-</v>
      </c>
      <c r="CG1295" t="str">
        <f>IF(data[[#This Row],[YrSold]]&gt;=2008,"Post 2008","Pre 2008")</f>
        <v>Pre 2008</v>
      </c>
      <c r="CH1295">
        <f>data[[#This Row],[YrSold]]</f>
        <v>2006</v>
      </c>
      <c r="CI1295" s="1"/>
    </row>
    <row r="1296" spans="1:87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96">
        <v>2006</v>
      </c>
      <c r="CB1296" t="s">
        <v>110</v>
      </c>
      <c r="CC1296" t="s">
        <v>111</v>
      </c>
      <c r="CD1296">
        <v>115000</v>
      </c>
      <c r="CE1296" t="str">
        <f>IF(data[[#This Row],[YearBuilt]]&gt;=1946,"New","Old")</f>
        <v>New</v>
      </c>
      <c r="CF1296" s="7" t="str">
        <f>IF(data[[#This Row],[YearRemodAdd]]=data[[#This Row],[YearBuilt]], "-","Remodeled")</f>
        <v>Remodeled</v>
      </c>
      <c r="CG1296" t="str">
        <f>IF(data[[#This Row],[YrSold]]&gt;=2008,"Post 2008","Pre 2008")</f>
        <v>Pre 2008</v>
      </c>
      <c r="CH1296">
        <f>data[[#This Row],[YrSold]]</f>
        <v>2006</v>
      </c>
      <c r="CI1296" s="1"/>
    </row>
    <row r="1297" spans="1:87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97">
        <v>2006</v>
      </c>
      <c r="CB1297" t="s">
        <v>110</v>
      </c>
      <c r="CC1297" t="s">
        <v>111</v>
      </c>
      <c r="CD1297">
        <v>138500</v>
      </c>
      <c r="CE1297" t="str">
        <f>IF(data[[#This Row],[YearBuilt]]&gt;=1946,"New","Old")</f>
        <v>New</v>
      </c>
      <c r="CF1297" s="7" t="str">
        <f>IF(data[[#This Row],[YearRemodAdd]]=data[[#This Row],[YearBuilt]], "-","Remodeled")</f>
        <v>-</v>
      </c>
      <c r="CG1297" t="str">
        <f>IF(data[[#This Row],[YrSold]]&gt;=2008,"Post 2008","Pre 2008")</f>
        <v>Pre 2008</v>
      </c>
      <c r="CH1297">
        <f>data[[#This Row],[YrSold]]</f>
        <v>2006</v>
      </c>
      <c r="CI1297" s="1"/>
    </row>
    <row r="1298" spans="1:87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298">
        <v>2008</v>
      </c>
      <c r="CB1298" t="s">
        <v>110</v>
      </c>
      <c r="CC1298" t="s">
        <v>111</v>
      </c>
      <c r="CD1298">
        <v>155000</v>
      </c>
      <c r="CE1298" t="str">
        <f>IF(data[[#This Row],[YearBuilt]]&gt;=1946,"New","Old")</f>
        <v>New</v>
      </c>
      <c r="CF1298" s="7" t="str">
        <f>IF(data[[#This Row],[YearRemodAdd]]=data[[#This Row],[YearBuilt]], "-","Remodeled")</f>
        <v>-</v>
      </c>
      <c r="CG1298" t="str">
        <f>IF(data[[#This Row],[YrSold]]&gt;=2008,"Post 2008","Pre 2008")</f>
        <v>Post 2008</v>
      </c>
      <c r="CH1298">
        <f>data[[#This Row],[YrSold]]</f>
        <v>2008</v>
      </c>
      <c r="CI1298" s="1"/>
    </row>
    <row r="1299" spans="1:87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299">
        <v>2006</v>
      </c>
      <c r="CB1299" t="s">
        <v>158</v>
      </c>
      <c r="CC1299" t="s">
        <v>159</v>
      </c>
      <c r="CD1299">
        <v>140000</v>
      </c>
      <c r="CE1299" t="str">
        <f>IF(data[[#This Row],[YearBuilt]]&gt;=1946,"New","Old")</f>
        <v>New</v>
      </c>
      <c r="CF1299" s="7" t="str">
        <f>IF(data[[#This Row],[YearRemodAdd]]=data[[#This Row],[YearBuilt]], "-","Remodeled")</f>
        <v>Remodeled</v>
      </c>
      <c r="CG1299" t="str">
        <f>IF(data[[#This Row],[YrSold]]&gt;=2008,"Post 2008","Pre 2008")</f>
        <v>Pre 2008</v>
      </c>
      <c r="CH1299">
        <f>data[[#This Row],[YrSold]]</f>
        <v>2006</v>
      </c>
      <c r="CI1299" s="1"/>
    </row>
    <row r="1300" spans="1:87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00">
        <v>2008</v>
      </c>
      <c r="CB1300" t="s">
        <v>158</v>
      </c>
      <c r="CC1300" t="s">
        <v>159</v>
      </c>
      <c r="CD1300">
        <v>160000</v>
      </c>
      <c r="CE1300" t="str">
        <f>IF(data[[#This Row],[YearBuilt]]&gt;=1946,"New","Old")</f>
        <v>New</v>
      </c>
      <c r="CF1300" s="7" t="str">
        <f>IF(data[[#This Row],[YearRemodAdd]]=data[[#This Row],[YearBuilt]], "-","Remodeled")</f>
        <v>-</v>
      </c>
      <c r="CG1300" t="str">
        <f>IF(data[[#This Row],[YrSold]]&gt;=2008,"Post 2008","Pre 2008")</f>
        <v>Post 2008</v>
      </c>
      <c r="CH1300">
        <f>data[[#This Row],[YrSold]]</f>
        <v>2008</v>
      </c>
      <c r="CI1300" s="1"/>
    </row>
    <row r="1301" spans="1:87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01">
        <v>2010</v>
      </c>
      <c r="CB1301" t="s">
        <v>110</v>
      </c>
      <c r="CC1301" t="s">
        <v>111</v>
      </c>
      <c r="CD1301">
        <v>154000</v>
      </c>
      <c r="CE1301" t="str">
        <f>IF(data[[#This Row],[YearBuilt]]&gt;=1946,"New","Old")</f>
        <v>New</v>
      </c>
      <c r="CF1301" s="7" t="str">
        <f>IF(data[[#This Row],[YearRemodAdd]]=data[[#This Row],[YearBuilt]], "-","Remodeled")</f>
        <v>Remodeled</v>
      </c>
      <c r="CG1301" t="str">
        <f>IF(data[[#This Row],[YrSold]]&gt;=2008,"Post 2008","Pre 2008")</f>
        <v>Post 2008</v>
      </c>
      <c r="CH1301">
        <f>data[[#This Row],[YrSold]]</f>
        <v>2010</v>
      </c>
      <c r="CI1301" s="1"/>
    </row>
    <row r="1302" spans="1:87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02">
        <v>2009</v>
      </c>
      <c r="CB1302" t="s">
        <v>110</v>
      </c>
      <c r="CC1302" t="s">
        <v>111</v>
      </c>
      <c r="CD1302">
        <v>225000</v>
      </c>
      <c r="CE1302" t="str">
        <f>IF(data[[#This Row],[YearBuilt]]&gt;=1946,"New","Old")</f>
        <v>New</v>
      </c>
      <c r="CF1302" s="7" t="str">
        <f>IF(data[[#This Row],[YearRemodAdd]]=data[[#This Row],[YearBuilt]], "-","Remodeled")</f>
        <v>-</v>
      </c>
      <c r="CG1302" t="str">
        <f>IF(data[[#This Row],[YrSold]]&gt;=2008,"Post 2008","Pre 2008")</f>
        <v>Post 2008</v>
      </c>
      <c r="CH1302">
        <f>data[[#This Row],[YrSold]]</f>
        <v>2009</v>
      </c>
      <c r="CI1302" s="1"/>
    </row>
    <row r="1303" spans="1:87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03">
        <v>2009</v>
      </c>
      <c r="CB1303" t="s">
        <v>110</v>
      </c>
      <c r="CC1303" t="s">
        <v>111</v>
      </c>
      <c r="CD1303">
        <v>177500</v>
      </c>
      <c r="CE1303" t="str">
        <f>IF(data[[#This Row],[YearBuilt]]&gt;=1946,"New","Old")</f>
        <v>Old</v>
      </c>
      <c r="CF1303" s="7" t="str">
        <f>IF(data[[#This Row],[YearRemodAdd]]=data[[#This Row],[YearBuilt]], "-","Remodeled")</f>
        <v>Remodeled</v>
      </c>
      <c r="CG1303" t="str">
        <f>IF(data[[#This Row],[YrSold]]&gt;=2008,"Post 2008","Pre 2008")</f>
        <v>Post 2008</v>
      </c>
      <c r="CH1303">
        <f>data[[#This Row],[YrSold]]</f>
        <v>2009</v>
      </c>
      <c r="CI1303" s="1"/>
    </row>
    <row r="1304" spans="1:87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04">
        <v>2006</v>
      </c>
      <c r="CB1304" t="s">
        <v>110</v>
      </c>
      <c r="CC1304" t="s">
        <v>111</v>
      </c>
      <c r="CD1304">
        <v>290000</v>
      </c>
      <c r="CE1304" t="str">
        <f>IF(data[[#This Row],[YearBuilt]]&gt;=1946,"New","Old")</f>
        <v>New</v>
      </c>
      <c r="CF1304" s="7" t="str">
        <f>IF(data[[#This Row],[YearRemodAdd]]=data[[#This Row],[YearBuilt]], "-","Remodeled")</f>
        <v>-</v>
      </c>
      <c r="CG1304" t="str">
        <f>IF(data[[#This Row],[YrSold]]&gt;=2008,"Post 2008","Pre 2008")</f>
        <v>Pre 2008</v>
      </c>
      <c r="CH1304">
        <f>data[[#This Row],[YrSold]]</f>
        <v>2006</v>
      </c>
      <c r="CI1304" s="1"/>
    </row>
    <row r="1305" spans="1:87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05">
        <v>2006</v>
      </c>
      <c r="CB1305" t="s">
        <v>110</v>
      </c>
      <c r="CC1305" t="s">
        <v>111</v>
      </c>
      <c r="CD1305">
        <v>232000</v>
      </c>
      <c r="CE1305" t="str">
        <f>IF(data[[#This Row],[YearBuilt]]&gt;=1946,"New","Old")</f>
        <v>New</v>
      </c>
      <c r="CF1305" s="7" t="str">
        <f>IF(data[[#This Row],[YearRemodAdd]]=data[[#This Row],[YearBuilt]], "-","Remodeled")</f>
        <v>-</v>
      </c>
      <c r="CG1305" t="str">
        <f>IF(data[[#This Row],[YrSold]]&gt;=2008,"Post 2008","Pre 2008")</f>
        <v>Pre 2008</v>
      </c>
      <c r="CH1305">
        <f>data[[#This Row],[YrSold]]</f>
        <v>2006</v>
      </c>
      <c r="CI1305" s="1"/>
    </row>
    <row r="1306" spans="1:87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06">
        <v>2006</v>
      </c>
      <c r="CB1306" t="s">
        <v>110</v>
      </c>
      <c r="CC1306" t="s">
        <v>111</v>
      </c>
      <c r="CD1306">
        <v>130000</v>
      </c>
      <c r="CE1306" t="str">
        <f>IF(data[[#This Row],[YearBuilt]]&gt;=1946,"New","Old")</f>
        <v>New</v>
      </c>
      <c r="CF1306" s="7" t="str">
        <f>IF(data[[#This Row],[YearRemodAdd]]=data[[#This Row],[YearBuilt]], "-","Remodeled")</f>
        <v>-</v>
      </c>
      <c r="CG1306" t="str">
        <f>IF(data[[#This Row],[YrSold]]&gt;=2008,"Post 2008","Pre 2008")</f>
        <v>Pre 2008</v>
      </c>
      <c r="CH1306">
        <f>data[[#This Row],[YrSold]]</f>
        <v>2006</v>
      </c>
      <c r="CI1306" s="1"/>
    </row>
    <row r="1307" spans="1:87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07">
        <v>2009</v>
      </c>
      <c r="CB1307" t="s">
        <v>110</v>
      </c>
      <c r="CC1307" t="s">
        <v>111</v>
      </c>
      <c r="CD1307">
        <v>325000</v>
      </c>
      <c r="CE1307" t="str">
        <f>IF(data[[#This Row],[YearBuilt]]&gt;=1946,"New","Old")</f>
        <v>New</v>
      </c>
      <c r="CF1307" s="7" t="str">
        <f>IF(data[[#This Row],[YearRemodAdd]]=data[[#This Row],[YearBuilt]], "-","Remodeled")</f>
        <v>Remodeled</v>
      </c>
      <c r="CG1307" t="str">
        <f>IF(data[[#This Row],[YrSold]]&gt;=2008,"Post 2008","Pre 2008")</f>
        <v>Post 2008</v>
      </c>
      <c r="CH1307">
        <f>data[[#This Row],[YrSold]]</f>
        <v>2009</v>
      </c>
      <c r="CI1307" s="1"/>
    </row>
    <row r="1308" spans="1:87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08">
        <v>2006</v>
      </c>
      <c r="CB1308" t="s">
        <v>158</v>
      </c>
      <c r="CC1308" t="s">
        <v>159</v>
      </c>
      <c r="CD1308">
        <v>202500</v>
      </c>
      <c r="CE1308" t="str">
        <f>IF(data[[#This Row],[YearBuilt]]&gt;=1946,"New","Old")</f>
        <v>New</v>
      </c>
      <c r="CF1308" s="7" t="str">
        <f>IF(data[[#This Row],[YearRemodAdd]]=data[[#This Row],[YearBuilt]], "-","Remodeled")</f>
        <v>Remodeled</v>
      </c>
      <c r="CG1308" t="str">
        <f>IF(data[[#This Row],[YrSold]]&gt;=2008,"Post 2008","Pre 2008")</f>
        <v>Pre 2008</v>
      </c>
      <c r="CH1308">
        <f>data[[#This Row],[YrSold]]</f>
        <v>2006</v>
      </c>
      <c r="CI1308" s="1"/>
    </row>
    <row r="1309" spans="1:87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09">
        <v>2009</v>
      </c>
      <c r="CB1309" t="s">
        <v>110</v>
      </c>
      <c r="CC1309" t="s">
        <v>111</v>
      </c>
      <c r="CD1309">
        <v>138000</v>
      </c>
      <c r="CE1309" t="str">
        <f>IF(data[[#This Row],[YearBuilt]]&gt;=1946,"New","Old")</f>
        <v>New</v>
      </c>
      <c r="CF1309" s="7" t="str">
        <f>IF(data[[#This Row],[YearRemodAdd]]=data[[#This Row],[YearBuilt]], "-","Remodeled")</f>
        <v>Remodeled</v>
      </c>
      <c r="CG1309" t="str">
        <f>IF(data[[#This Row],[YrSold]]&gt;=2008,"Post 2008","Pre 2008")</f>
        <v>Post 2008</v>
      </c>
      <c r="CH1309">
        <f>data[[#This Row],[YrSold]]</f>
        <v>2009</v>
      </c>
      <c r="CI1309" s="1"/>
    </row>
    <row r="1310" spans="1:87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0">
        <v>2008</v>
      </c>
      <c r="CB1310" t="s">
        <v>110</v>
      </c>
      <c r="CC1310" t="s">
        <v>111</v>
      </c>
      <c r="CD1310">
        <v>147000</v>
      </c>
      <c r="CE1310" t="str">
        <f>IF(data[[#This Row],[YearBuilt]]&gt;=1946,"New","Old")</f>
        <v>New</v>
      </c>
      <c r="CF1310" s="7" t="str">
        <f>IF(data[[#This Row],[YearRemodAdd]]=data[[#This Row],[YearBuilt]], "-","Remodeled")</f>
        <v>Remodeled</v>
      </c>
      <c r="CG1310" t="str">
        <f>IF(data[[#This Row],[YrSold]]&gt;=2008,"Post 2008","Pre 2008")</f>
        <v>Post 2008</v>
      </c>
      <c r="CH1310">
        <f>data[[#This Row],[YrSold]]</f>
        <v>2008</v>
      </c>
      <c r="CI1310" s="1"/>
    </row>
    <row r="1311" spans="1:87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1">
        <v>2008</v>
      </c>
      <c r="CB1311" t="s">
        <v>110</v>
      </c>
      <c r="CC1311" t="s">
        <v>111</v>
      </c>
      <c r="CD1311">
        <v>179200</v>
      </c>
      <c r="CE1311" t="str">
        <f>IF(data[[#This Row],[YearBuilt]]&gt;=1946,"New","Old")</f>
        <v>New</v>
      </c>
      <c r="CF1311" s="7" t="str">
        <f>IF(data[[#This Row],[YearRemodAdd]]=data[[#This Row],[YearBuilt]], "-","Remodeled")</f>
        <v>-</v>
      </c>
      <c r="CG1311" t="str">
        <f>IF(data[[#This Row],[YrSold]]&gt;=2008,"Post 2008","Pre 2008")</f>
        <v>Post 2008</v>
      </c>
      <c r="CH1311">
        <f>data[[#This Row],[YrSold]]</f>
        <v>2008</v>
      </c>
      <c r="CI1311" s="1"/>
    </row>
    <row r="1312" spans="1:87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2">
        <v>2010</v>
      </c>
      <c r="CB1312" t="s">
        <v>110</v>
      </c>
      <c r="CC1312" t="s">
        <v>111</v>
      </c>
      <c r="CD1312">
        <v>335000</v>
      </c>
      <c r="CE1312" t="str">
        <f>IF(data[[#This Row],[YearBuilt]]&gt;=1946,"New","Old")</f>
        <v>New</v>
      </c>
      <c r="CF1312" s="7" t="str">
        <f>IF(data[[#This Row],[YearRemodAdd]]=data[[#This Row],[YearBuilt]], "-","Remodeled")</f>
        <v>Remodeled</v>
      </c>
      <c r="CG1312" t="str">
        <f>IF(data[[#This Row],[YrSold]]&gt;=2008,"Post 2008","Pre 2008")</f>
        <v>Post 2008</v>
      </c>
      <c r="CH1312">
        <f>data[[#This Row],[YrSold]]</f>
        <v>2010</v>
      </c>
      <c r="CI1312" s="1"/>
    </row>
    <row r="1313" spans="1:87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13">
        <v>2007</v>
      </c>
      <c r="CB1313" t="s">
        <v>158</v>
      </c>
      <c r="CC1313" t="s">
        <v>159</v>
      </c>
      <c r="CD1313">
        <v>203000</v>
      </c>
      <c r="CE1313" t="str">
        <f>IF(data[[#This Row],[YearBuilt]]&gt;=1946,"New","Old")</f>
        <v>New</v>
      </c>
      <c r="CF1313" s="7" t="str">
        <f>IF(data[[#This Row],[YearRemodAdd]]=data[[#This Row],[YearBuilt]], "-","Remodeled")</f>
        <v>Remodeled</v>
      </c>
      <c r="CG1313" t="str">
        <f>IF(data[[#This Row],[YrSold]]&gt;=2008,"Post 2008","Pre 2008")</f>
        <v>Pre 2008</v>
      </c>
      <c r="CH1313">
        <f>data[[#This Row],[YrSold]]</f>
        <v>2007</v>
      </c>
      <c r="CI1313" s="1"/>
    </row>
    <row r="1314" spans="1:87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4">
        <v>2007</v>
      </c>
      <c r="CB1314" t="s">
        <v>110</v>
      </c>
      <c r="CC1314" t="s">
        <v>111</v>
      </c>
      <c r="CD1314">
        <v>302000</v>
      </c>
      <c r="CE1314" t="str">
        <f>IF(data[[#This Row],[YearBuilt]]&gt;=1946,"New","Old")</f>
        <v>New</v>
      </c>
      <c r="CF1314" s="7" t="str">
        <f>IF(data[[#This Row],[YearRemodAdd]]=data[[#This Row],[YearBuilt]], "-","Remodeled")</f>
        <v>-</v>
      </c>
      <c r="CG1314" t="str">
        <f>IF(data[[#This Row],[YrSold]]&gt;=2008,"Post 2008","Pre 2008")</f>
        <v>Pre 2008</v>
      </c>
      <c r="CH1314">
        <f>data[[#This Row],[YrSold]]</f>
        <v>2007</v>
      </c>
      <c r="CI1314" s="1"/>
    </row>
    <row r="1315" spans="1:87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5">
        <v>2010</v>
      </c>
      <c r="CB1315" t="s">
        <v>110</v>
      </c>
      <c r="CC1315" t="s">
        <v>111</v>
      </c>
      <c r="CD1315">
        <v>333168</v>
      </c>
      <c r="CE1315" t="str">
        <f>IF(data[[#This Row],[YearBuilt]]&gt;=1946,"New","Old")</f>
        <v>New</v>
      </c>
      <c r="CF1315" s="7" t="str">
        <f>IF(data[[#This Row],[YearRemodAdd]]=data[[#This Row],[YearBuilt]], "-","Remodeled")</f>
        <v>-</v>
      </c>
      <c r="CG1315" t="str">
        <f>IF(data[[#This Row],[YrSold]]&gt;=2008,"Post 2008","Pre 2008")</f>
        <v>Post 2008</v>
      </c>
      <c r="CH1315">
        <f>data[[#This Row],[YrSold]]</f>
        <v>2010</v>
      </c>
      <c r="CI1315" s="1"/>
    </row>
    <row r="1316" spans="1:87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16">
        <v>2007</v>
      </c>
      <c r="CB1316" t="s">
        <v>110</v>
      </c>
      <c r="CC1316" t="s">
        <v>111</v>
      </c>
      <c r="CD1316">
        <v>119000</v>
      </c>
      <c r="CE1316" t="str">
        <f>IF(data[[#This Row],[YearBuilt]]&gt;=1946,"New","Old")</f>
        <v>New</v>
      </c>
      <c r="CF1316" s="7" t="str">
        <f>IF(data[[#This Row],[YearRemodAdd]]=data[[#This Row],[YearBuilt]], "-","Remodeled")</f>
        <v>-</v>
      </c>
      <c r="CG1316" t="str">
        <f>IF(data[[#This Row],[YrSold]]&gt;=2008,"Post 2008","Pre 2008")</f>
        <v>Pre 2008</v>
      </c>
      <c r="CH1316">
        <f>data[[#This Row],[YrSold]]</f>
        <v>2007</v>
      </c>
      <c r="CI1316" s="1"/>
    </row>
    <row r="1317" spans="1:87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7">
        <v>2008</v>
      </c>
      <c r="CB1317" t="s">
        <v>110</v>
      </c>
      <c r="CC1317" t="s">
        <v>111</v>
      </c>
      <c r="CD1317">
        <v>206900</v>
      </c>
      <c r="CE1317" t="str">
        <f>IF(data[[#This Row],[YearBuilt]]&gt;=1946,"New","Old")</f>
        <v>New</v>
      </c>
      <c r="CF1317" s="7" t="str">
        <f>IF(data[[#This Row],[YearRemodAdd]]=data[[#This Row],[YearBuilt]], "-","Remodeled")</f>
        <v>-</v>
      </c>
      <c r="CG1317" t="str">
        <f>IF(data[[#This Row],[YrSold]]&gt;=2008,"Post 2008","Pre 2008")</f>
        <v>Post 2008</v>
      </c>
      <c r="CH1317">
        <f>data[[#This Row],[YrSold]]</f>
        <v>2008</v>
      </c>
      <c r="CI1317" s="1"/>
    </row>
    <row r="1318" spans="1:87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18">
        <v>2009</v>
      </c>
      <c r="CB1318" t="s">
        <v>110</v>
      </c>
      <c r="CC1318" t="s">
        <v>111</v>
      </c>
      <c r="CD1318">
        <v>295493</v>
      </c>
      <c r="CE1318" t="str">
        <f>IF(data[[#This Row],[YearBuilt]]&gt;=1946,"New","Old")</f>
        <v>New</v>
      </c>
      <c r="CF1318" s="7" t="str">
        <f>IF(data[[#This Row],[YearRemodAdd]]=data[[#This Row],[YearBuilt]], "-","Remodeled")</f>
        <v>-</v>
      </c>
      <c r="CG1318" t="str">
        <f>IF(data[[#This Row],[YrSold]]&gt;=2008,"Post 2008","Pre 2008")</f>
        <v>Post 2008</v>
      </c>
      <c r="CH1318">
        <f>data[[#This Row],[YrSold]]</f>
        <v>2009</v>
      </c>
      <c r="CI1318" s="1"/>
    </row>
    <row r="1319" spans="1:87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19">
        <v>2007</v>
      </c>
      <c r="CB1319" t="s">
        <v>158</v>
      </c>
      <c r="CC1319" t="s">
        <v>159</v>
      </c>
      <c r="CD1319">
        <v>208900</v>
      </c>
      <c r="CE1319" t="str">
        <f>IF(data[[#This Row],[YearBuilt]]&gt;=1946,"New","Old")</f>
        <v>New</v>
      </c>
      <c r="CF1319" s="7" t="str">
        <f>IF(data[[#This Row],[YearRemodAdd]]=data[[#This Row],[YearBuilt]], "-","Remodeled")</f>
        <v>Remodeled</v>
      </c>
      <c r="CG1319" t="str">
        <f>IF(data[[#This Row],[YrSold]]&gt;=2008,"Post 2008","Pre 2008")</f>
        <v>Pre 2008</v>
      </c>
      <c r="CH1319">
        <f>data[[#This Row],[YrSold]]</f>
        <v>2007</v>
      </c>
      <c r="CI1319" s="1"/>
    </row>
    <row r="1320" spans="1:87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20">
        <v>2006</v>
      </c>
      <c r="CB1320" t="s">
        <v>110</v>
      </c>
      <c r="CC1320" t="s">
        <v>111</v>
      </c>
      <c r="CD1320">
        <v>275000</v>
      </c>
      <c r="CE1320" t="str">
        <f>IF(data[[#This Row],[YearBuilt]]&gt;=1946,"New","Old")</f>
        <v>New</v>
      </c>
      <c r="CF1320" s="7" t="str">
        <f>IF(data[[#This Row],[YearRemodAdd]]=data[[#This Row],[YearBuilt]], "-","Remodeled")</f>
        <v>Remodeled</v>
      </c>
      <c r="CG1320" t="str">
        <f>IF(data[[#This Row],[YrSold]]&gt;=2008,"Post 2008","Pre 2008")</f>
        <v>Pre 2008</v>
      </c>
      <c r="CH1320">
        <f>data[[#This Row],[YrSold]]</f>
        <v>2006</v>
      </c>
      <c r="CI1320" s="1"/>
    </row>
    <row r="1321" spans="1:87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21">
        <v>2007</v>
      </c>
      <c r="CB1321" t="s">
        <v>110</v>
      </c>
      <c r="CC1321" t="s">
        <v>111</v>
      </c>
      <c r="CD1321">
        <v>111000</v>
      </c>
      <c r="CE1321" t="str">
        <f>IF(data[[#This Row],[YearBuilt]]&gt;=1946,"New","Old")</f>
        <v>New</v>
      </c>
      <c r="CF1321" s="7" t="str">
        <f>IF(data[[#This Row],[YearRemodAdd]]=data[[#This Row],[YearBuilt]], "-","Remodeled")</f>
        <v>-</v>
      </c>
      <c r="CG1321" t="str">
        <f>IF(data[[#This Row],[YrSold]]&gt;=2008,"Post 2008","Pre 2008")</f>
        <v>Pre 2008</v>
      </c>
      <c r="CH1321">
        <f>data[[#This Row],[YrSold]]</f>
        <v>2007</v>
      </c>
      <c r="CI1321" s="1"/>
    </row>
    <row r="1322" spans="1:87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22">
        <v>2009</v>
      </c>
      <c r="CB1322" t="s">
        <v>110</v>
      </c>
      <c r="CC1322" t="s">
        <v>111</v>
      </c>
      <c r="CD1322">
        <v>156500</v>
      </c>
      <c r="CE1322" t="str">
        <f>IF(data[[#This Row],[YearBuilt]]&gt;=1946,"New","Old")</f>
        <v>New</v>
      </c>
      <c r="CF1322" s="7" t="str">
        <f>IF(data[[#This Row],[YearRemodAdd]]=data[[#This Row],[YearBuilt]], "-","Remodeled")</f>
        <v>-</v>
      </c>
      <c r="CG1322" t="str">
        <f>IF(data[[#This Row],[YrSold]]&gt;=2008,"Post 2008","Pre 2008")</f>
        <v>Post 2008</v>
      </c>
      <c r="CH1322">
        <f>data[[#This Row],[YrSold]]</f>
        <v>2009</v>
      </c>
      <c r="CI1322" s="1"/>
    </row>
    <row r="1323" spans="1:87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23">
        <v>2008</v>
      </c>
      <c r="CB1323" t="s">
        <v>110</v>
      </c>
      <c r="CC1323" t="s">
        <v>111</v>
      </c>
      <c r="CD1323">
        <v>72500</v>
      </c>
      <c r="CE1323" t="str">
        <f>IF(data[[#This Row],[YearBuilt]]&gt;=1946,"New","Old")</f>
        <v>New</v>
      </c>
      <c r="CF1323" s="7" t="str">
        <f>IF(data[[#This Row],[YearRemodAdd]]=data[[#This Row],[YearBuilt]], "-","Remodeled")</f>
        <v>Remodeled</v>
      </c>
      <c r="CG1323" t="str">
        <f>IF(data[[#This Row],[YrSold]]&gt;=2008,"Post 2008","Pre 2008")</f>
        <v>Post 2008</v>
      </c>
      <c r="CH1323">
        <f>data[[#This Row],[YrSold]]</f>
        <v>2008</v>
      </c>
      <c r="CI1323" s="1"/>
    </row>
    <row r="1324" spans="1:87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24">
        <v>2010</v>
      </c>
      <c r="CB1324" t="s">
        <v>110</v>
      </c>
      <c r="CC1324" t="s">
        <v>111</v>
      </c>
      <c r="CD1324">
        <v>190000</v>
      </c>
      <c r="CE1324" t="str">
        <f>IF(data[[#This Row],[YearBuilt]]&gt;=1946,"New","Old")</f>
        <v>New</v>
      </c>
      <c r="CF1324" s="7" t="str">
        <f>IF(data[[#This Row],[YearRemodAdd]]=data[[#This Row],[YearBuilt]], "-","Remodeled")</f>
        <v>-</v>
      </c>
      <c r="CG1324" t="str">
        <f>IF(data[[#This Row],[YrSold]]&gt;=2008,"Post 2008","Pre 2008")</f>
        <v>Post 2008</v>
      </c>
      <c r="CH1324">
        <f>data[[#This Row],[YrSold]]</f>
        <v>2010</v>
      </c>
      <c r="CI1324" s="1"/>
    </row>
    <row r="1325" spans="1:87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25">
        <v>2009</v>
      </c>
      <c r="CB1325" t="s">
        <v>110</v>
      </c>
      <c r="CC1325" t="s">
        <v>111</v>
      </c>
      <c r="CD1325">
        <v>82500</v>
      </c>
      <c r="CE1325" t="str">
        <f>IF(data[[#This Row],[YearBuilt]]&gt;=1946,"New","Old")</f>
        <v>Old</v>
      </c>
      <c r="CF1325" s="7" t="str">
        <f>IF(data[[#This Row],[YearRemodAdd]]=data[[#This Row],[YearBuilt]], "-","Remodeled")</f>
        <v>Remodeled</v>
      </c>
      <c r="CG1325" t="str">
        <f>IF(data[[#This Row],[YrSold]]&gt;=2008,"Post 2008","Pre 2008")</f>
        <v>Post 2008</v>
      </c>
      <c r="CH1325">
        <f>data[[#This Row],[YrSold]]</f>
        <v>2009</v>
      </c>
      <c r="CI1325" s="1"/>
    </row>
    <row r="1326" spans="1:87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26">
        <v>2007</v>
      </c>
      <c r="CB1326" t="s">
        <v>158</v>
      </c>
      <c r="CC1326" t="s">
        <v>159</v>
      </c>
      <c r="CD1326">
        <v>147000</v>
      </c>
      <c r="CE1326" t="str">
        <f>IF(data[[#This Row],[YearBuilt]]&gt;=1946,"New","Old")</f>
        <v>New</v>
      </c>
      <c r="CF1326" s="7" t="str">
        <f>IF(data[[#This Row],[YearRemodAdd]]=data[[#This Row],[YearBuilt]], "-","Remodeled")</f>
        <v>Remodeled</v>
      </c>
      <c r="CG1326" t="str">
        <f>IF(data[[#This Row],[YrSold]]&gt;=2008,"Post 2008","Pre 2008")</f>
        <v>Pre 2008</v>
      </c>
      <c r="CH1326">
        <f>data[[#This Row],[YrSold]]</f>
        <v>2007</v>
      </c>
      <c r="CI1326" s="1"/>
    </row>
    <row r="1327" spans="1:87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27">
        <v>2008</v>
      </c>
      <c r="CB1327" t="s">
        <v>110</v>
      </c>
      <c r="CC1327" t="s">
        <v>111</v>
      </c>
      <c r="CD1327">
        <v>55000</v>
      </c>
      <c r="CE1327" t="str">
        <f>IF(data[[#This Row],[YearBuilt]]&gt;=1946,"New","Old")</f>
        <v>Old</v>
      </c>
      <c r="CF1327" s="7" t="str">
        <f>IF(data[[#This Row],[YearRemodAdd]]=data[[#This Row],[YearBuilt]], "-","Remodeled")</f>
        <v>Remodeled</v>
      </c>
      <c r="CG1327" t="str">
        <f>IF(data[[#This Row],[YrSold]]&gt;=2008,"Post 2008","Pre 2008")</f>
        <v>Post 2008</v>
      </c>
      <c r="CH1327">
        <f>data[[#This Row],[YrSold]]</f>
        <v>2008</v>
      </c>
      <c r="CI1327" s="1"/>
    </row>
    <row r="1328" spans="1:87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28">
        <v>2007</v>
      </c>
      <c r="CB1328" t="s">
        <v>110</v>
      </c>
      <c r="CC1328" t="s">
        <v>111</v>
      </c>
      <c r="CD1328">
        <v>79000</v>
      </c>
      <c r="CE1328" t="str">
        <f>IF(data[[#This Row],[YearBuilt]]&gt;=1946,"New","Old")</f>
        <v>Old</v>
      </c>
      <c r="CF1328" s="7" t="str">
        <f>IF(data[[#This Row],[YearRemodAdd]]=data[[#This Row],[YearBuilt]], "-","Remodeled")</f>
        <v>Remodeled</v>
      </c>
      <c r="CG1328" t="str">
        <f>IF(data[[#This Row],[YrSold]]&gt;=2008,"Post 2008","Pre 2008")</f>
        <v>Pre 2008</v>
      </c>
      <c r="CH1328">
        <f>data[[#This Row],[YrSold]]</f>
        <v>2007</v>
      </c>
      <c r="CI1328" s="1"/>
    </row>
    <row r="1329" spans="1:87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29">
        <v>2008</v>
      </c>
      <c r="CB1329" t="s">
        <v>110</v>
      </c>
      <c r="CC1329" t="s">
        <v>111</v>
      </c>
      <c r="CD1329">
        <v>130500</v>
      </c>
      <c r="CE1329" t="str">
        <f>IF(data[[#This Row],[YearBuilt]]&gt;=1946,"New","Old")</f>
        <v>New</v>
      </c>
      <c r="CF1329" s="7" t="str">
        <f>IF(data[[#This Row],[YearRemodAdd]]=data[[#This Row],[YearBuilt]], "-","Remodeled")</f>
        <v>Remodeled</v>
      </c>
      <c r="CG1329" t="str">
        <f>IF(data[[#This Row],[YrSold]]&gt;=2008,"Post 2008","Pre 2008")</f>
        <v>Post 2008</v>
      </c>
      <c r="CH1329">
        <f>data[[#This Row],[YrSold]]</f>
        <v>2008</v>
      </c>
      <c r="CI1329" s="1"/>
    </row>
    <row r="1330" spans="1:87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30">
        <v>2008</v>
      </c>
      <c r="CB1330" t="s">
        <v>110</v>
      </c>
      <c r="CC1330" t="s">
        <v>111</v>
      </c>
      <c r="CD1330">
        <v>256000</v>
      </c>
      <c r="CE1330" t="str">
        <f>IF(data[[#This Row],[YearBuilt]]&gt;=1946,"New","Old")</f>
        <v>Old</v>
      </c>
      <c r="CF1330" s="7" t="str">
        <f>IF(data[[#This Row],[YearRemodAdd]]=data[[#This Row],[YearBuilt]], "-","Remodeled")</f>
        <v>Remodeled</v>
      </c>
      <c r="CG1330" t="str">
        <f>IF(data[[#This Row],[YrSold]]&gt;=2008,"Post 2008","Pre 2008")</f>
        <v>Post 2008</v>
      </c>
      <c r="CH1330">
        <f>data[[#This Row],[YrSold]]</f>
        <v>2008</v>
      </c>
      <c r="CI1330" s="1"/>
    </row>
    <row r="1331" spans="1:87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31">
        <v>2006</v>
      </c>
      <c r="CB1331" t="s">
        <v>110</v>
      </c>
      <c r="CC1331" t="s">
        <v>111</v>
      </c>
      <c r="CD1331">
        <v>176500</v>
      </c>
      <c r="CE1331" t="str">
        <f>IF(data[[#This Row],[YearBuilt]]&gt;=1946,"New","Old")</f>
        <v>New</v>
      </c>
      <c r="CF1331" s="7" t="str">
        <f>IF(data[[#This Row],[YearRemodAdd]]=data[[#This Row],[YearBuilt]], "-","Remodeled")</f>
        <v>-</v>
      </c>
      <c r="CG1331" t="str">
        <f>IF(data[[#This Row],[YrSold]]&gt;=2008,"Post 2008","Pre 2008")</f>
        <v>Pre 2008</v>
      </c>
      <c r="CH1331">
        <f>data[[#This Row],[YrSold]]</f>
        <v>2006</v>
      </c>
      <c r="CI1331" s="1"/>
    </row>
    <row r="1332" spans="1:87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32">
        <v>2007</v>
      </c>
      <c r="CB1332" t="s">
        <v>110</v>
      </c>
      <c r="CC1332" t="s">
        <v>111</v>
      </c>
      <c r="CD1332">
        <v>227000</v>
      </c>
      <c r="CE1332" t="str">
        <f>IF(data[[#This Row],[YearBuilt]]&gt;=1946,"New","Old")</f>
        <v>New</v>
      </c>
      <c r="CF1332" s="7" t="str">
        <f>IF(data[[#This Row],[YearRemodAdd]]=data[[#This Row],[YearBuilt]], "-","Remodeled")</f>
        <v>-</v>
      </c>
      <c r="CG1332" t="str">
        <f>IF(data[[#This Row],[YrSold]]&gt;=2008,"Post 2008","Pre 2008")</f>
        <v>Pre 2008</v>
      </c>
      <c r="CH1332">
        <f>data[[#This Row],[YrSold]]</f>
        <v>2007</v>
      </c>
      <c r="CI1332" s="1"/>
    </row>
    <row r="1333" spans="1:87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33">
        <v>2006</v>
      </c>
      <c r="CB1333" t="s">
        <v>110</v>
      </c>
      <c r="CC1333" t="s">
        <v>111</v>
      </c>
      <c r="CD1333">
        <v>132500</v>
      </c>
      <c r="CE1333" t="str">
        <f>IF(data[[#This Row],[YearBuilt]]&gt;=1946,"New","Old")</f>
        <v>New</v>
      </c>
      <c r="CF1333" s="7" t="str">
        <f>IF(data[[#This Row],[YearRemodAdd]]=data[[#This Row],[YearBuilt]], "-","Remodeled")</f>
        <v>-</v>
      </c>
      <c r="CG1333" t="str">
        <f>IF(data[[#This Row],[YrSold]]&gt;=2008,"Post 2008","Pre 2008")</f>
        <v>Pre 2008</v>
      </c>
      <c r="CH1333">
        <f>data[[#This Row],[YrSold]]</f>
        <v>2006</v>
      </c>
      <c r="CI1333" s="1"/>
    </row>
    <row r="1334" spans="1:87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34">
        <v>2009</v>
      </c>
      <c r="CB1334" t="s">
        <v>110</v>
      </c>
      <c r="CC1334" t="s">
        <v>111</v>
      </c>
      <c r="CD1334">
        <v>100000</v>
      </c>
      <c r="CE1334" t="str">
        <f>IF(data[[#This Row],[YearBuilt]]&gt;=1946,"New","Old")</f>
        <v>Old</v>
      </c>
      <c r="CF1334" s="7" t="str">
        <f>IF(data[[#This Row],[YearRemodAdd]]=data[[#This Row],[YearBuilt]], "-","Remodeled")</f>
        <v>Remodeled</v>
      </c>
      <c r="CG1334" t="str">
        <f>IF(data[[#This Row],[YrSold]]&gt;=2008,"Post 2008","Pre 2008")</f>
        <v>Post 2008</v>
      </c>
      <c r="CH1334">
        <f>data[[#This Row],[YrSold]]</f>
        <v>2009</v>
      </c>
      <c r="CI1334" s="1"/>
    </row>
    <row r="1335" spans="1:87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35">
        <v>2006</v>
      </c>
      <c r="CB1335" t="s">
        <v>110</v>
      </c>
      <c r="CC1335" t="s">
        <v>111</v>
      </c>
      <c r="CD1335">
        <v>125500</v>
      </c>
      <c r="CE1335" t="str">
        <f>IF(data[[#This Row],[YearBuilt]]&gt;=1946,"New","Old")</f>
        <v>Old</v>
      </c>
      <c r="CF1335" s="7" t="str">
        <f>IF(data[[#This Row],[YearRemodAdd]]=data[[#This Row],[YearBuilt]], "-","Remodeled")</f>
        <v>Remodeled</v>
      </c>
      <c r="CG1335" t="str">
        <f>IF(data[[#This Row],[YrSold]]&gt;=2008,"Post 2008","Pre 2008")</f>
        <v>Pre 2008</v>
      </c>
      <c r="CH1335">
        <f>data[[#This Row],[YrSold]]</f>
        <v>2006</v>
      </c>
      <c r="CI1335" s="1"/>
    </row>
    <row r="1336" spans="1:87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36">
        <v>2009</v>
      </c>
      <c r="CB1336" t="s">
        <v>110</v>
      </c>
      <c r="CC1336" t="s">
        <v>111</v>
      </c>
      <c r="CD1336">
        <v>125000</v>
      </c>
      <c r="CE1336" t="str">
        <f>IF(data[[#This Row],[YearBuilt]]&gt;=1946,"New","Old")</f>
        <v>New</v>
      </c>
      <c r="CF1336" s="7" t="str">
        <f>IF(data[[#This Row],[YearRemodAdd]]=data[[#This Row],[YearBuilt]], "-","Remodeled")</f>
        <v>-</v>
      </c>
      <c r="CG1336" t="str">
        <f>IF(data[[#This Row],[YrSold]]&gt;=2008,"Post 2008","Pre 2008")</f>
        <v>Post 2008</v>
      </c>
      <c r="CH1336">
        <f>data[[#This Row],[YrSold]]</f>
        <v>2009</v>
      </c>
      <c r="CI1336" s="1"/>
    </row>
    <row r="1337" spans="1:87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37">
        <v>2009</v>
      </c>
      <c r="CB1337" t="s">
        <v>110</v>
      </c>
      <c r="CC1337" t="s">
        <v>111</v>
      </c>
      <c r="CD1337">
        <v>167900</v>
      </c>
      <c r="CE1337" t="str">
        <f>IF(data[[#This Row],[YearBuilt]]&gt;=1946,"New","Old")</f>
        <v>New</v>
      </c>
      <c r="CF1337" s="7" t="str">
        <f>IF(data[[#This Row],[YearRemodAdd]]=data[[#This Row],[YearBuilt]], "-","Remodeled")</f>
        <v>-</v>
      </c>
      <c r="CG1337" t="str">
        <f>IF(data[[#This Row],[YrSold]]&gt;=2008,"Post 2008","Pre 2008")</f>
        <v>Post 2008</v>
      </c>
      <c r="CH1337">
        <f>data[[#This Row],[YrSold]]</f>
        <v>2009</v>
      </c>
      <c r="CI1337" s="1"/>
    </row>
    <row r="1338" spans="1:87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38">
        <v>2008</v>
      </c>
      <c r="CB1338" t="s">
        <v>110</v>
      </c>
      <c r="CC1338" t="s">
        <v>111</v>
      </c>
      <c r="CD1338">
        <v>135000</v>
      </c>
      <c r="CE1338" t="str">
        <f>IF(data[[#This Row],[YearBuilt]]&gt;=1946,"New","Old")</f>
        <v>New</v>
      </c>
      <c r="CF1338" s="7" t="str">
        <f>IF(data[[#This Row],[YearRemodAdd]]=data[[#This Row],[YearBuilt]], "-","Remodeled")</f>
        <v>-</v>
      </c>
      <c r="CG1338" t="str">
        <f>IF(data[[#This Row],[YrSold]]&gt;=2008,"Post 2008","Pre 2008")</f>
        <v>Post 2008</v>
      </c>
      <c r="CH1338">
        <f>data[[#This Row],[YrSold]]</f>
        <v>2008</v>
      </c>
      <c r="CI1338" s="1"/>
    </row>
    <row r="1339" spans="1:87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39">
        <v>2006</v>
      </c>
      <c r="CB1339" t="s">
        <v>110</v>
      </c>
      <c r="CC1339" t="s">
        <v>111</v>
      </c>
      <c r="CD1339">
        <v>52500</v>
      </c>
      <c r="CE1339" t="str">
        <f>IF(data[[#This Row],[YearBuilt]]&gt;=1946,"New","Old")</f>
        <v>Old</v>
      </c>
      <c r="CF1339" s="7" t="str">
        <f>IF(data[[#This Row],[YearRemodAdd]]=data[[#This Row],[YearBuilt]], "-","Remodeled")</f>
        <v>Remodeled</v>
      </c>
      <c r="CG1339" t="str">
        <f>IF(data[[#This Row],[YrSold]]&gt;=2008,"Post 2008","Pre 2008")</f>
        <v>Pre 2008</v>
      </c>
      <c r="CH1339">
        <f>data[[#This Row],[YrSold]]</f>
        <v>2006</v>
      </c>
      <c r="CI1339" s="1"/>
    </row>
    <row r="1340" spans="1:87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40">
        <v>2006</v>
      </c>
      <c r="CB1340" t="s">
        <v>110</v>
      </c>
      <c r="CC1340" t="s">
        <v>111</v>
      </c>
      <c r="CD1340">
        <v>200000</v>
      </c>
      <c r="CE1340" t="str">
        <f>IF(data[[#This Row],[YearBuilt]]&gt;=1946,"New","Old")</f>
        <v>New</v>
      </c>
      <c r="CF1340" s="7" t="str">
        <f>IF(data[[#This Row],[YearRemodAdd]]=data[[#This Row],[YearBuilt]], "-","Remodeled")</f>
        <v>-</v>
      </c>
      <c r="CG1340" t="str">
        <f>IF(data[[#This Row],[YrSold]]&gt;=2008,"Post 2008","Pre 2008")</f>
        <v>Pre 2008</v>
      </c>
      <c r="CH1340">
        <f>data[[#This Row],[YrSold]]</f>
        <v>2006</v>
      </c>
      <c r="CI1340" s="1"/>
    </row>
    <row r="1341" spans="1:87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41">
        <v>2006</v>
      </c>
      <c r="CB1341" t="s">
        <v>110</v>
      </c>
      <c r="CC1341" t="s">
        <v>111</v>
      </c>
      <c r="CD1341">
        <v>128500</v>
      </c>
      <c r="CE1341" t="str">
        <f>IF(data[[#This Row],[YearBuilt]]&gt;=1946,"New","Old")</f>
        <v>New</v>
      </c>
      <c r="CF1341" s="7" t="str">
        <f>IF(data[[#This Row],[YearRemodAdd]]=data[[#This Row],[YearBuilt]], "-","Remodeled")</f>
        <v>-</v>
      </c>
      <c r="CG1341" t="str">
        <f>IF(data[[#This Row],[YrSold]]&gt;=2008,"Post 2008","Pre 2008")</f>
        <v>Pre 2008</v>
      </c>
      <c r="CH1341">
        <f>data[[#This Row],[YrSold]]</f>
        <v>2006</v>
      </c>
      <c r="CI1341" s="1"/>
    </row>
    <row r="1342" spans="1:87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42">
        <v>2007</v>
      </c>
      <c r="CB1342" t="s">
        <v>110</v>
      </c>
      <c r="CC1342" t="s">
        <v>111</v>
      </c>
      <c r="CD1342">
        <v>123000</v>
      </c>
      <c r="CE1342" t="str">
        <f>IF(data[[#This Row],[YearBuilt]]&gt;=1946,"New","Old")</f>
        <v>New</v>
      </c>
      <c r="CF1342" s="7" t="str">
        <f>IF(data[[#This Row],[YearRemodAdd]]=data[[#This Row],[YearBuilt]], "-","Remodeled")</f>
        <v>-</v>
      </c>
      <c r="CG1342" t="str">
        <f>IF(data[[#This Row],[YrSold]]&gt;=2008,"Post 2008","Pre 2008")</f>
        <v>Pre 2008</v>
      </c>
      <c r="CH1342">
        <f>data[[#This Row],[YrSold]]</f>
        <v>2007</v>
      </c>
      <c r="CI1342" s="1"/>
    </row>
    <row r="1343" spans="1:87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43">
        <v>2008</v>
      </c>
      <c r="CB1343" t="s">
        <v>110</v>
      </c>
      <c r="CC1343" t="s">
        <v>111</v>
      </c>
      <c r="CD1343">
        <v>155000</v>
      </c>
      <c r="CE1343" t="str">
        <f>IF(data[[#This Row],[YearBuilt]]&gt;=1946,"New","Old")</f>
        <v>New</v>
      </c>
      <c r="CF1343" s="7" t="str">
        <f>IF(data[[#This Row],[YearRemodAdd]]=data[[#This Row],[YearBuilt]], "-","Remodeled")</f>
        <v>Remodeled</v>
      </c>
      <c r="CG1343" t="str">
        <f>IF(data[[#This Row],[YrSold]]&gt;=2008,"Post 2008","Pre 2008")</f>
        <v>Post 2008</v>
      </c>
      <c r="CH1343">
        <f>data[[#This Row],[YrSold]]</f>
        <v>2008</v>
      </c>
      <c r="CI1343" s="1"/>
    </row>
    <row r="1344" spans="1:87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44">
        <v>2007</v>
      </c>
      <c r="CB1344" t="s">
        <v>110</v>
      </c>
      <c r="CC1344" t="s">
        <v>111</v>
      </c>
      <c r="CD1344">
        <v>228500</v>
      </c>
      <c r="CE1344" t="str">
        <f>IF(data[[#This Row],[YearBuilt]]&gt;=1946,"New","Old")</f>
        <v>New</v>
      </c>
      <c r="CF1344" s="7" t="str">
        <f>IF(data[[#This Row],[YearRemodAdd]]=data[[#This Row],[YearBuilt]], "-","Remodeled")</f>
        <v>-</v>
      </c>
      <c r="CG1344" t="str">
        <f>IF(data[[#This Row],[YrSold]]&gt;=2008,"Post 2008","Pre 2008")</f>
        <v>Pre 2008</v>
      </c>
      <c r="CH1344">
        <f>data[[#This Row],[YrSold]]</f>
        <v>2007</v>
      </c>
      <c r="CI1344" s="1"/>
    </row>
    <row r="1345" spans="1:87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45">
        <v>2009</v>
      </c>
      <c r="CB1345" t="s">
        <v>110</v>
      </c>
      <c r="CC1345" t="s">
        <v>111</v>
      </c>
      <c r="CD1345">
        <v>177000</v>
      </c>
      <c r="CE1345" t="str">
        <f>IF(data[[#This Row],[YearBuilt]]&gt;=1946,"New","Old")</f>
        <v>Old</v>
      </c>
      <c r="CF1345" s="7" t="str">
        <f>IF(data[[#This Row],[YearRemodAdd]]=data[[#This Row],[YearBuilt]], "-","Remodeled")</f>
        <v>Remodeled</v>
      </c>
      <c r="CG1345" t="str">
        <f>IF(data[[#This Row],[YrSold]]&gt;=2008,"Post 2008","Pre 2008")</f>
        <v>Post 2008</v>
      </c>
      <c r="CH1345">
        <f>data[[#This Row],[YrSold]]</f>
        <v>2009</v>
      </c>
      <c r="CI1345" s="1"/>
    </row>
    <row r="1346" spans="1:87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46">
        <v>2007</v>
      </c>
      <c r="CB1346" t="s">
        <v>158</v>
      </c>
      <c r="CC1346" t="s">
        <v>159</v>
      </c>
      <c r="CD1346">
        <v>155835</v>
      </c>
      <c r="CE1346" t="str">
        <f>IF(data[[#This Row],[YearBuilt]]&gt;=1946,"New","Old")</f>
        <v>New</v>
      </c>
      <c r="CF1346" s="7" t="str">
        <f>IF(data[[#This Row],[YearRemodAdd]]=data[[#This Row],[YearBuilt]], "-","Remodeled")</f>
        <v>-</v>
      </c>
      <c r="CG1346" t="str">
        <f>IF(data[[#This Row],[YrSold]]&gt;=2008,"Post 2008","Pre 2008")</f>
        <v>Pre 2008</v>
      </c>
      <c r="CH1346">
        <f>data[[#This Row],[YrSold]]</f>
        <v>2007</v>
      </c>
      <c r="CI1346" s="1"/>
    </row>
    <row r="1347" spans="1:87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47">
        <v>2007</v>
      </c>
      <c r="CB1347" t="s">
        <v>110</v>
      </c>
      <c r="CC1347" t="s">
        <v>111</v>
      </c>
      <c r="CD1347">
        <v>108500</v>
      </c>
      <c r="CE1347" t="str">
        <f>IF(data[[#This Row],[YearBuilt]]&gt;=1946,"New","Old")</f>
        <v>Old</v>
      </c>
      <c r="CF1347" s="7" t="str">
        <f>IF(data[[#This Row],[YearRemodAdd]]=data[[#This Row],[YearBuilt]], "-","Remodeled")</f>
        <v>Remodeled</v>
      </c>
      <c r="CG1347" t="str">
        <f>IF(data[[#This Row],[YrSold]]&gt;=2008,"Post 2008","Pre 2008")</f>
        <v>Pre 2008</v>
      </c>
      <c r="CH1347">
        <f>data[[#This Row],[YrSold]]</f>
        <v>2007</v>
      </c>
      <c r="CI1347" s="1"/>
    </row>
    <row r="1348" spans="1:87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48">
        <v>2006</v>
      </c>
      <c r="CB1348" t="s">
        <v>110</v>
      </c>
      <c r="CC1348" t="s">
        <v>111</v>
      </c>
      <c r="CD1348">
        <v>262500</v>
      </c>
      <c r="CE1348" t="str">
        <f>IF(data[[#This Row],[YearBuilt]]&gt;=1946,"New","Old")</f>
        <v>New</v>
      </c>
      <c r="CF1348" s="7" t="str">
        <f>IF(data[[#This Row],[YearRemodAdd]]=data[[#This Row],[YearBuilt]], "-","Remodeled")</f>
        <v>Remodeled</v>
      </c>
      <c r="CG1348" t="str">
        <f>IF(data[[#This Row],[YrSold]]&gt;=2008,"Post 2008","Pre 2008")</f>
        <v>Pre 2008</v>
      </c>
      <c r="CH1348">
        <f>data[[#This Row],[YrSold]]</f>
        <v>2006</v>
      </c>
      <c r="CI1348" s="1"/>
    </row>
    <row r="1349" spans="1:87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49">
        <v>2007</v>
      </c>
      <c r="CB1349" t="s">
        <v>158</v>
      </c>
      <c r="CC1349" t="s">
        <v>159</v>
      </c>
      <c r="CD1349">
        <v>283463</v>
      </c>
      <c r="CE1349" t="str">
        <f>IF(data[[#This Row],[YearBuilt]]&gt;=1946,"New","Old")</f>
        <v>New</v>
      </c>
      <c r="CF1349" s="7" t="str">
        <f>IF(data[[#This Row],[YearRemodAdd]]=data[[#This Row],[YearBuilt]], "-","Remodeled")</f>
        <v>Remodeled</v>
      </c>
      <c r="CG1349" t="str">
        <f>IF(data[[#This Row],[YrSold]]&gt;=2008,"Post 2008","Pre 2008")</f>
        <v>Pre 2008</v>
      </c>
      <c r="CH1349">
        <f>data[[#This Row],[YrSold]]</f>
        <v>2007</v>
      </c>
      <c r="CI1349" s="1"/>
    </row>
    <row r="1350" spans="1:87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50">
        <v>2007</v>
      </c>
      <c r="CB1350" t="s">
        <v>110</v>
      </c>
      <c r="CC1350" t="s">
        <v>111</v>
      </c>
      <c r="CD1350">
        <v>215000</v>
      </c>
      <c r="CE1350" t="str">
        <f>IF(data[[#This Row],[YearBuilt]]&gt;=1946,"New","Old")</f>
        <v>New</v>
      </c>
      <c r="CF1350" s="7" t="str">
        <f>IF(data[[#This Row],[YearRemodAdd]]=data[[#This Row],[YearBuilt]], "-","Remodeled")</f>
        <v>-</v>
      </c>
      <c r="CG1350" t="str">
        <f>IF(data[[#This Row],[YrSold]]&gt;=2008,"Post 2008","Pre 2008")</f>
        <v>Pre 2008</v>
      </c>
      <c r="CH1350">
        <f>data[[#This Row],[YrSold]]</f>
        <v>2007</v>
      </c>
      <c r="CI1350" s="1"/>
    </row>
    <row r="1351" spans="1:87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51">
        <v>2008</v>
      </c>
      <c r="CB1351" t="s">
        <v>110</v>
      </c>
      <c r="CC1351" t="s">
        <v>111</v>
      </c>
      <c r="CD1351">
        <v>122000</v>
      </c>
      <c r="CE1351" t="str">
        <f>IF(data[[#This Row],[YearBuilt]]&gt;=1946,"New","Old")</f>
        <v>Old</v>
      </c>
      <c r="CF1351" s="7" t="str">
        <f>IF(data[[#This Row],[YearRemodAdd]]=data[[#This Row],[YearBuilt]], "-","Remodeled")</f>
        <v>Remodeled</v>
      </c>
      <c r="CG1351" t="str">
        <f>IF(data[[#This Row],[YrSold]]&gt;=2008,"Post 2008","Pre 2008")</f>
        <v>Post 2008</v>
      </c>
      <c r="CH1351">
        <f>data[[#This Row],[YrSold]]</f>
        <v>2008</v>
      </c>
      <c r="CI1351" s="1"/>
    </row>
    <row r="1352" spans="1:87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52">
        <v>2009</v>
      </c>
      <c r="CB1352" t="s">
        <v>110</v>
      </c>
      <c r="CC1352" t="s">
        <v>111</v>
      </c>
      <c r="CD1352">
        <v>200000</v>
      </c>
      <c r="CE1352" t="str">
        <f>IF(data[[#This Row],[YearBuilt]]&gt;=1946,"New","Old")</f>
        <v>New</v>
      </c>
      <c r="CF1352" s="7" t="str">
        <f>IF(data[[#This Row],[YearRemodAdd]]=data[[#This Row],[YearBuilt]], "-","Remodeled")</f>
        <v>-</v>
      </c>
      <c r="CG1352" t="str">
        <f>IF(data[[#This Row],[YrSold]]&gt;=2008,"Post 2008","Pre 2008")</f>
        <v>Post 2008</v>
      </c>
      <c r="CH1352">
        <f>data[[#This Row],[YrSold]]</f>
        <v>2009</v>
      </c>
      <c r="CI1352" s="1"/>
    </row>
    <row r="1353" spans="1:87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53">
        <v>2008</v>
      </c>
      <c r="CB1353" t="s">
        <v>110</v>
      </c>
      <c r="CC1353" t="s">
        <v>111</v>
      </c>
      <c r="CD1353">
        <v>171000</v>
      </c>
      <c r="CE1353" t="str">
        <f>IF(data[[#This Row],[YearBuilt]]&gt;=1946,"New","Old")</f>
        <v>New</v>
      </c>
      <c r="CF1353" s="7" t="str">
        <f>IF(data[[#This Row],[YearRemodAdd]]=data[[#This Row],[YearBuilt]], "-","Remodeled")</f>
        <v>-</v>
      </c>
      <c r="CG1353" t="str">
        <f>IF(data[[#This Row],[YrSold]]&gt;=2008,"Post 2008","Pre 2008")</f>
        <v>Post 2008</v>
      </c>
      <c r="CH1353">
        <f>data[[#This Row],[YrSold]]</f>
        <v>2008</v>
      </c>
      <c r="CI1353" s="1"/>
    </row>
    <row r="1354" spans="1:87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54">
        <v>2009</v>
      </c>
      <c r="CB1354" t="s">
        <v>110</v>
      </c>
      <c r="CC1354" t="s">
        <v>111</v>
      </c>
      <c r="CD1354">
        <v>134900</v>
      </c>
      <c r="CE1354" t="str">
        <f>IF(data[[#This Row],[YearBuilt]]&gt;=1946,"New","Old")</f>
        <v>Old</v>
      </c>
      <c r="CF1354" s="7" t="str">
        <f>IF(data[[#This Row],[YearRemodAdd]]=data[[#This Row],[YearBuilt]], "-","Remodeled")</f>
        <v>Remodeled</v>
      </c>
      <c r="CG1354" t="str">
        <f>IF(data[[#This Row],[YrSold]]&gt;=2008,"Post 2008","Pre 2008")</f>
        <v>Post 2008</v>
      </c>
      <c r="CH1354">
        <f>data[[#This Row],[YrSold]]</f>
        <v>2009</v>
      </c>
      <c r="CI1354" s="1"/>
    </row>
    <row r="1355" spans="1:87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55">
        <v>2010</v>
      </c>
      <c r="CB1355" t="s">
        <v>110</v>
      </c>
      <c r="CC1355" t="s">
        <v>111</v>
      </c>
      <c r="CD1355">
        <v>410000</v>
      </c>
      <c r="CE1355" t="str">
        <f>IF(data[[#This Row],[YearBuilt]]&gt;=1946,"New","Old")</f>
        <v>New</v>
      </c>
      <c r="CF1355" s="7" t="str">
        <f>IF(data[[#This Row],[YearRemodAdd]]=data[[#This Row],[YearBuilt]], "-","Remodeled")</f>
        <v>Remodeled</v>
      </c>
      <c r="CG1355" t="str">
        <f>IF(data[[#This Row],[YrSold]]&gt;=2008,"Post 2008","Pre 2008")</f>
        <v>Post 2008</v>
      </c>
      <c r="CH1355">
        <f>data[[#This Row],[YrSold]]</f>
        <v>2010</v>
      </c>
      <c r="CI1355" s="1"/>
    </row>
    <row r="1356" spans="1:87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56">
        <v>2008</v>
      </c>
      <c r="CB1356" t="s">
        <v>110</v>
      </c>
      <c r="CC1356" t="s">
        <v>111</v>
      </c>
      <c r="CD1356">
        <v>235000</v>
      </c>
      <c r="CE1356" t="str">
        <f>IF(data[[#This Row],[YearBuilt]]&gt;=1946,"New","Old")</f>
        <v>New</v>
      </c>
      <c r="CF1356" s="7" t="str">
        <f>IF(data[[#This Row],[YearRemodAdd]]=data[[#This Row],[YearBuilt]], "-","Remodeled")</f>
        <v>-</v>
      </c>
      <c r="CG1356" t="str">
        <f>IF(data[[#This Row],[YrSold]]&gt;=2008,"Post 2008","Pre 2008")</f>
        <v>Post 2008</v>
      </c>
      <c r="CH1356">
        <f>data[[#This Row],[YrSold]]</f>
        <v>2008</v>
      </c>
      <c r="CI1356" s="1"/>
    </row>
    <row r="1357" spans="1:87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57">
        <v>2006</v>
      </c>
      <c r="CB1357" t="s">
        <v>110</v>
      </c>
      <c r="CC1357" t="s">
        <v>111</v>
      </c>
      <c r="CD1357">
        <v>170000</v>
      </c>
      <c r="CE1357" t="str">
        <f>IF(data[[#This Row],[YearBuilt]]&gt;=1946,"New","Old")</f>
        <v>New</v>
      </c>
      <c r="CF1357" s="7" t="str">
        <f>IF(data[[#This Row],[YearRemodAdd]]=data[[#This Row],[YearBuilt]], "-","Remodeled")</f>
        <v>Remodeled</v>
      </c>
      <c r="CG1357" t="str">
        <f>IF(data[[#This Row],[YrSold]]&gt;=2008,"Post 2008","Pre 2008")</f>
        <v>Pre 2008</v>
      </c>
      <c r="CH1357">
        <f>data[[#This Row],[YrSold]]</f>
        <v>2006</v>
      </c>
      <c r="CI1357" s="1"/>
    </row>
    <row r="1358" spans="1:87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58">
        <v>2008</v>
      </c>
      <c r="CB1358" t="s">
        <v>110</v>
      </c>
      <c r="CC1358" t="s">
        <v>111</v>
      </c>
      <c r="CD1358">
        <v>110000</v>
      </c>
      <c r="CE1358" t="str">
        <f>IF(data[[#This Row],[YearBuilt]]&gt;=1946,"New","Old")</f>
        <v>New</v>
      </c>
      <c r="CF1358" s="7" t="str">
        <f>IF(data[[#This Row],[YearRemodAdd]]=data[[#This Row],[YearBuilt]], "-","Remodeled")</f>
        <v>-</v>
      </c>
      <c r="CG1358" t="str">
        <f>IF(data[[#This Row],[YrSold]]&gt;=2008,"Post 2008","Pre 2008")</f>
        <v>Post 2008</v>
      </c>
      <c r="CH1358">
        <f>data[[#This Row],[YrSold]]</f>
        <v>2008</v>
      </c>
      <c r="CI1358" s="1"/>
    </row>
    <row r="1359" spans="1:87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59">
        <v>2010</v>
      </c>
      <c r="CB1359" t="s">
        <v>110</v>
      </c>
      <c r="CC1359" t="s">
        <v>111</v>
      </c>
      <c r="CD1359">
        <v>149900</v>
      </c>
      <c r="CE1359" t="str">
        <f>IF(data[[#This Row],[YearBuilt]]&gt;=1946,"New","Old")</f>
        <v>New</v>
      </c>
      <c r="CF1359" s="7" t="str">
        <f>IF(data[[#This Row],[YearRemodAdd]]=data[[#This Row],[YearBuilt]], "-","Remodeled")</f>
        <v>Remodeled</v>
      </c>
      <c r="CG1359" t="str">
        <f>IF(data[[#This Row],[YrSold]]&gt;=2008,"Post 2008","Pre 2008")</f>
        <v>Post 2008</v>
      </c>
      <c r="CH1359">
        <f>data[[#This Row],[YrSold]]</f>
        <v>2010</v>
      </c>
      <c r="CI1359" s="1"/>
    </row>
    <row r="1360" spans="1:87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0">
        <v>2010</v>
      </c>
      <c r="CB1360" t="s">
        <v>110</v>
      </c>
      <c r="CC1360" t="s">
        <v>111</v>
      </c>
      <c r="CD1360">
        <v>177500</v>
      </c>
      <c r="CE1360" t="str">
        <f>IF(data[[#This Row],[YearBuilt]]&gt;=1946,"New","Old")</f>
        <v>New</v>
      </c>
      <c r="CF1360" s="7" t="str">
        <f>IF(data[[#This Row],[YearRemodAdd]]=data[[#This Row],[YearBuilt]], "-","Remodeled")</f>
        <v>-</v>
      </c>
      <c r="CG1360" t="str">
        <f>IF(data[[#This Row],[YrSold]]&gt;=2008,"Post 2008","Pre 2008")</f>
        <v>Post 2008</v>
      </c>
      <c r="CH1360">
        <f>data[[#This Row],[YrSold]]</f>
        <v>2010</v>
      </c>
      <c r="CI1360" s="1"/>
    </row>
    <row r="1361" spans="1:87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61">
        <v>2006</v>
      </c>
      <c r="CB1361" t="s">
        <v>110</v>
      </c>
      <c r="CC1361" t="s">
        <v>111</v>
      </c>
      <c r="CD1361">
        <v>315000</v>
      </c>
      <c r="CE1361" t="str">
        <f>IF(data[[#This Row],[YearBuilt]]&gt;=1946,"New","Old")</f>
        <v>New</v>
      </c>
      <c r="CF1361" s="7" t="str">
        <f>IF(data[[#This Row],[YearRemodAdd]]=data[[#This Row],[YearBuilt]], "-","Remodeled")</f>
        <v>Remodeled</v>
      </c>
      <c r="CG1361" t="str">
        <f>IF(data[[#This Row],[YrSold]]&gt;=2008,"Post 2008","Pre 2008")</f>
        <v>Pre 2008</v>
      </c>
      <c r="CH1361">
        <f>data[[#This Row],[YrSold]]</f>
        <v>2006</v>
      </c>
      <c r="CI1361" s="1"/>
    </row>
    <row r="1362" spans="1:87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2">
        <v>2008</v>
      </c>
      <c r="CB1362" t="s">
        <v>110</v>
      </c>
      <c r="CC1362" t="s">
        <v>111</v>
      </c>
      <c r="CD1362">
        <v>189000</v>
      </c>
      <c r="CE1362" t="str">
        <f>IF(data[[#This Row],[YearBuilt]]&gt;=1946,"New","Old")</f>
        <v>Old</v>
      </c>
      <c r="CF1362" s="7" t="str">
        <f>IF(data[[#This Row],[YearRemodAdd]]=data[[#This Row],[YearBuilt]], "-","Remodeled")</f>
        <v>Remodeled</v>
      </c>
      <c r="CG1362" t="str">
        <f>IF(data[[#This Row],[YrSold]]&gt;=2008,"Post 2008","Pre 2008")</f>
        <v>Post 2008</v>
      </c>
      <c r="CH1362">
        <f>data[[#This Row],[YrSold]]</f>
        <v>2008</v>
      </c>
      <c r="CI1362" s="1"/>
    </row>
    <row r="1363" spans="1:87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3">
        <v>2009</v>
      </c>
      <c r="CB1363" t="s">
        <v>110</v>
      </c>
      <c r="CC1363" t="s">
        <v>111</v>
      </c>
      <c r="CD1363">
        <v>260000</v>
      </c>
      <c r="CE1363" t="str">
        <f>IF(data[[#This Row],[YearBuilt]]&gt;=1946,"New","Old")</f>
        <v>New</v>
      </c>
      <c r="CF1363" s="7" t="str">
        <f>IF(data[[#This Row],[YearRemodAdd]]=data[[#This Row],[YearBuilt]], "-","Remodeled")</f>
        <v>-</v>
      </c>
      <c r="CG1363" t="str">
        <f>IF(data[[#This Row],[YrSold]]&gt;=2008,"Post 2008","Pre 2008")</f>
        <v>Post 2008</v>
      </c>
      <c r="CH1363">
        <f>data[[#This Row],[YrSold]]</f>
        <v>2009</v>
      </c>
      <c r="CI1363" s="1"/>
    </row>
    <row r="1364" spans="1:87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4">
        <v>2009</v>
      </c>
      <c r="CB1364" t="s">
        <v>110</v>
      </c>
      <c r="CC1364" t="s">
        <v>111</v>
      </c>
      <c r="CD1364">
        <v>104900</v>
      </c>
      <c r="CE1364" t="str">
        <f>IF(data[[#This Row],[YearBuilt]]&gt;=1946,"New","Old")</f>
        <v>Old</v>
      </c>
      <c r="CF1364" s="7" t="str">
        <f>IF(data[[#This Row],[YearRemodAdd]]=data[[#This Row],[YearBuilt]], "-","Remodeled")</f>
        <v>Remodeled</v>
      </c>
      <c r="CG1364" t="str">
        <f>IF(data[[#This Row],[YrSold]]&gt;=2008,"Post 2008","Pre 2008")</f>
        <v>Post 2008</v>
      </c>
      <c r="CH1364">
        <f>data[[#This Row],[YrSold]]</f>
        <v>2009</v>
      </c>
      <c r="CI1364" s="1"/>
    </row>
    <row r="1365" spans="1:87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65">
        <v>2007</v>
      </c>
      <c r="CB1365" t="s">
        <v>158</v>
      </c>
      <c r="CC1365" t="s">
        <v>159</v>
      </c>
      <c r="CD1365">
        <v>156932</v>
      </c>
      <c r="CE1365" t="str">
        <f>IF(data[[#This Row],[YearBuilt]]&gt;=1946,"New","Old")</f>
        <v>New</v>
      </c>
      <c r="CF1365" s="7" t="str">
        <f>IF(data[[#This Row],[YearRemodAdd]]=data[[#This Row],[YearBuilt]], "-","Remodeled")</f>
        <v>Remodeled</v>
      </c>
      <c r="CG1365" t="str">
        <f>IF(data[[#This Row],[YrSold]]&gt;=2008,"Post 2008","Pre 2008")</f>
        <v>Pre 2008</v>
      </c>
      <c r="CH1365">
        <f>data[[#This Row],[YrSold]]</f>
        <v>2007</v>
      </c>
      <c r="CI1365" s="1"/>
    </row>
    <row r="1366" spans="1:87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6">
        <v>2006</v>
      </c>
      <c r="CB1366" t="s">
        <v>110</v>
      </c>
      <c r="CC1366" t="s">
        <v>128</v>
      </c>
      <c r="CD1366">
        <v>144152</v>
      </c>
      <c r="CE1366" t="str">
        <f>IF(data[[#This Row],[YearBuilt]]&gt;=1946,"New","Old")</f>
        <v>New</v>
      </c>
      <c r="CF1366" s="7" t="str">
        <f>IF(data[[#This Row],[YearRemodAdd]]=data[[#This Row],[YearBuilt]], "-","Remodeled")</f>
        <v>-</v>
      </c>
      <c r="CG1366" t="str">
        <f>IF(data[[#This Row],[YrSold]]&gt;=2008,"Post 2008","Pre 2008")</f>
        <v>Pre 2008</v>
      </c>
      <c r="CH1366">
        <f>data[[#This Row],[YrSold]]</f>
        <v>2006</v>
      </c>
      <c r="CI1366" s="1"/>
    </row>
    <row r="1367" spans="1:87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67">
        <v>2010</v>
      </c>
      <c r="CB1367" t="s">
        <v>110</v>
      </c>
      <c r="CC1367" t="s">
        <v>111</v>
      </c>
      <c r="CD1367">
        <v>216000</v>
      </c>
      <c r="CE1367" t="str">
        <f>IF(data[[#This Row],[YearBuilt]]&gt;=1946,"New","Old")</f>
        <v>New</v>
      </c>
      <c r="CF1367" s="7" t="str">
        <f>IF(data[[#This Row],[YearRemodAdd]]=data[[#This Row],[YearBuilt]], "-","Remodeled")</f>
        <v>-</v>
      </c>
      <c r="CG1367" t="str">
        <f>IF(data[[#This Row],[YrSold]]&gt;=2008,"Post 2008","Pre 2008")</f>
        <v>Post 2008</v>
      </c>
      <c r="CH1367">
        <f>data[[#This Row],[YrSold]]</f>
        <v>2010</v>
      </c>
      <c r="CI1367" s="1"/>
    </row>
    <row r="1368" spans="1:87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68">
        <v>2008</v>
      </c>
      <c r="CB1368" t="s">
        <v>110</v>
      </c>
      <c r="CC1368" t="s">
        <v>128</v>
      </c>
      <c r="CD1368">
        <v>193000</v>
      </c>
      <c r="CE1368" t="str">
        <f>IF(data[[#This Row],[YearBuilt]]&gt;=1946,"New","Old")</f>
        <v>New</v>
      </c>
      <c r="CF1368" s="7" t="str">
        <f>IF(data[[#This Row],[YearRemodAdd]]=data[[#This Row],[YearBuilt]], "-","Remodeled")</f>
        <v>-</v>
      </c>
      <c r="CG1368" t="str">
        <f>IF(data[[#This Row],[YrSold]]&gt;=2008,"Post 2008","Pre 2008")</f>
        <v>Post 2008</v>
      </c>
      <c r="CH1368">
        <f>data[[#This Row],[YrSold]]</f>
        <v>2008</v>
      </c>
      <c r="CI1368" s="1"/>
    </row>
    <row r="1369" spans="1:87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69">
        <v>2006</v>
      </c>
      <c r="CB1369" t="s">
        <v>110</v>
      </c>
      <c r="CC1369" t="s">
        <v>111</v>
      </c>
      <c r="CD1369">
        <v>127000</v>
      </c>
      <c r="CE1369" t="str">
        <f>IF(data[[#This Row],[YearBuilt]]&gt;=1946,"New","Old")</f>
        <v>New</v>
      </c>
      <c r="CF1369" s="7" t="str">
        <f>IF(data[[#This Row],[YearRemodAdd]]=data[[#This Row],[YearBuilt]], "-","Remodeled")</f>
        <v>-</v>
      </c>
      <c r="CG1369" t="str">
        <f>IF(data[[#This Row],[YrSold]]&gt;=2008,"Post 2008","Pre 2008")</f>
        <v>Pre 2008</v>
      </c>
      <c r="CH1369">
        <f>data[[#This Row],[YrSold]]</f>
        <v>2006</v>
      </c>
      <c r="CI1369" s="1"/>
    </row>
    <row r="1370" spans="1:87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70">
        <v>2009</v>
      </c>
      <c r="CB1370" t="s">
        <v>110</v>
      </c>
      <c r="CC1370" t="s">
        <v>111</v>
      </c>
      <c r="CD1370">
        <v>144000</v>
      </c>
      <c r="CE1370" t="str">
        <f>IF(data[[#This Row],[YearBuilt]]&gt;=1946,"New","Old")</f>
        <v>New</v>
      </c>
      <c r="CF1370" s="7" t="str">
        <f>IF(data[[#This Row],[YearRemodAdd]]=data[[#This Row],[YearBuilt]], "-","Remodeled")</f>
        <v>Remodeled</v>
      </c>
      <c r="CG1370" t="str">
        <f>IF(data[[#This Row],[YrSold]]&gt;=2008,"Post 2008","Pre 2008")</f>
        <v>Post 2008</v>
      </c>
      <c r="CH1370">
        <f>data[[#This Row],[YrSold]]</f>
        <v>2009</v>
      </c>
      <c r="CI1370" s="1"/>
    </row>
    <row r="1371" spans="1:87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71">
        <v>2010</v>
      </c>
      <c r="CB1371" t="s">
        <v>110</v>
      </c>
      <c r="CC1371" t="s">
        <v>111</v>
      </c>
      <c r="CD1371">
        <v>232000</v>
      </c>
      <c r="CE1371" t="str">
        <f>IF(data[[#This Row],[YearBuilt]]&gt;=1946,"New","Old")</f>
        <v>New</v>
      </c>
      <c r="CF1371" s="7" t="str">
        <f>IF(data[[#This Row],[YearRemodAdd]]=data[[#This Row],[YearBuilt]], "-","Remodeled")</f>
        <v>-</v>
      </c>
      <c r="CG1371" t="str">
        <f>IF(data[[#This Row],[YrSold]]&gt;=2008,"Post 2008","Pre 2008")</f>
        <v>Post 2008</v>
      </c>
      <c r="CH1371">
        <f>data[[#This Row],[YrSold]]</f>
        <v>2010</v>
      </c>
      <c r="CI1371" s="1"/>
    </row>
    <row r="1372" spans="1:87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72">
        <v>2009</v>
      </c>
      <c r="CB1372" t="s">
        <v>110</v>
      </c>
      <c r="CC1372" t="s">
        <v>111</v>
      </c>
      <c r="CD1372">
        <v>105000</v>
      </c>
      <c r="CE1372" t="str">
        <f>IF(data[[#This Row],[YearBuilt]]&gt;=1946,"New","Old")</f>
        <v>Old</v>
      </c>
      <c r="CF1372" s="7" t="str">
        <f>IF(data[[#This Row],[YearRemodAdd]]=data[[#This Row],[YearBuilt]], "-","Remodeled")</f>
        <v>Remodeled</v>
      </c>
      <c r="CG1372" t="str">
        <f>IF(data[[#This Row],[YrSold]]&gt;=2008,"Post 2008","Pre 2008")</f>
        <v>Post 2008</v>
      </c>
      <c r="CH1372">
        <f>data[[#This Row],[YrSold]]</f>
        <v>2009</v>
      </c>
      <c r="CI1372" s="1"/>
    </row>
    <row r="1373" spans="1:87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73">
        <v>2008</v>
      </c>
      <c r="CB1373" t="s">
        <v>110</v>
      </c>
      <c r="CC1373" t="s">
        <v>111</v>
      </c>
      <c r="CD1373">
        <v>165500</v>
      </c>
      <c r="CE1373" t="str">
        <f>IF(data[[#This Row],[YearBuilt]]&gt;=1946,"New","Old")</f>
        <v>New</v>
      </c>
      <c r="CF1373" s="7" t="str">
        <f>IF(data[[#This Row],[YearRemodAdd]]=data[[#This Row],[YearBuilt]], "-","Remodeled")</f>
        <v>Remodeled</v>
      </c>
      <c r="CG1373" t="str">
        <f>IF(data[[#This Row],[YrSold]]&gt;=2008,"Post 2008","Pre 2008")</f>
        <v>Post 2008</v>
      </c>
      <c r="CH1373">
        <f>data[[#This Row],[YrSold]]</f>
        <v>2008</v>
      </c>
      <c r="CI1373" s="1"/>
    </row>
    <row r="1374" spans="1:87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74">
        <v>2006</v>
      </c>
      <c r="CB1374" t="s">
        <v>110</v>
      </c>
      <c r="CC1374" t="s">
        <v>111</v>
      </c>
      <c r="CD1374">
        <v>274300</v>
      </c>
      <c r="CE1374" t="str">
        <f>IF(data[[#This Row],[YearBuilt]]&gt;=1946,"New","Old")</f>
        <v>New</v>
      </c>
      <c r="CF1374" s="7" t="str">
        <f>IF(data[[#This Row],[YearRemodAdd]]=data[[#This Row],[YearBuilt]], "-","Remodeled")</f>
        <v>-</v>
      </c>
      <c r="CG1374" t="str">
        <f>IF(data[[#This Row],[YrSold]]&gt;=2008,"Post 2008","Pre 2008")</f>
        <v>Pre 2008</v>
      </c>
      <c r="CH1374">
        <f>data[[#This Row],[YrSold]]</f>
        <v>2006</v>
      </c>
      <c r="CI1374" s="1"/>
    </row>
    <row r="1375" spans="1:87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75">
        <v>2007</v>
      </c>
      <c r="CB1375" t="s">
        <v>110</v>
      </c>
      <c r="CC1375" t="s">
        <v>111</v>
      </c>
      <c r="CD1375">
        <v>466500</v>
      </c>
      <c r="CE1375" t="str">
        <f>IF(data[[#This Row],[YearBuilt]]&gt;=1946,"New","Old")</f>
        <v>New</v>
      </c>
      <c r="CF1375" s="7" t="str">
        <f>IF(data[[#This Row],[YearRemodAdd]]=data[[#This Row],[YearBuilt]], "-","Remodeled")</f>
        <v>Remodeled</v>
      </c>
      <c r="CG1375" t="str">
        <f>IF(data[[#This Row],[YrSold]]&gt;=2008,"Post 2008","Pre 2008")</f>
        <v>Pre 2008</v>
      </c>
      <c r="CH1375">
        <f>data[[#This Row],[YrSold]]</f>
        <v>2007</v>
      </c>
      <c r="CI1375" s="1"/>
    </row>
    <row r="1376" spans="1:87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76">
        <v>2008</v>
      </c>
      <c r="CB1376" t="s">
        <v>110</v>
      </c>
      <c r="CC1376" t="s">
        <v>111</v>
      </c>
      <c r="CD1376">
        <v>250000</v>
      </c>
      <c r="CE1376" t="str">
        <f>IF(data[[#This Row],[YearBuilt]]&gt;=1946,"New","Old")</f>
        <v>New</v>
      </c>
      <c r="CF1376" s="7" t="str">
        <f>IF(data[[#This Row],[YearRemodAdd]]=data[[#This Row],[YearBuilt]], "-","Remodeled")</f>
        <v>-</v>
      </c>
      <c r="CG1376" t="str">
        <f>IF(data[[#This Row],[YrSold]]&gt;=2008,"Post 2008","Pre 2008")</f>
        <v>Post 2008</v>
      </c>
      <c r="CH1376">
        <f>data[[#This Row],[YrSold]]</f>
        <v>2008</v>
      </c>
      <c r="CI1376" s="1"/>
    </row>
    <row r="1377" spans="1:87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77">
        <v>2007</v>
      </c>
      <c r="CB1377" t="s">
        <v>158</v>
      </c>
      <c r="CC1377" t="s">
        <v>159</v>
      </c>
      <c r="CD1377">
        <v>239000</v>
      </c>
      <c r="CE1377" t="str">
        <f>IF(data[[#This Row],[YearBuilt]]&gt;=1946,"New","Old")</f>
        <v>New</v>
      </c>
      <c r="CF1377" s="7" t="str">
        <f>IF(data[[#This Row],[YearRemodAdd]]=data[[#This Row],[YearBuilt]], "-","Remodeled")</f>
        <v>-</v>
      </c>
      <c r="CG1377" t="str">
        <f>IF(data[[#This Row],[YrSold]]&gt;=2008,"Post 2008","Pre 2008")</f>
        <v>Pre 2008</v>
      </c>
      <c r="CH1377">
        <f>data[[#This Row],[YrSold]]</f>
        <v>2007</v>
      </c>
      <c r="CI1377" s="1"/>
    </row>
    <row r="1378" spans="1:87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78">
        <v>2008</v>
      </c>
      <c r="CB1378" t="s">
        <v>110</v>
      </c>
      <c r="CC1378" t="s">
        <v>111</v>
      </c>
      <c r="CD1378">
        <v>91000</v>
      </c>
      <c r="CE1378" t="str">
        <f>IF(data[[#This Row],[YearBuilt]]&gt;=1946,"New","Old")</f>
        <v>Old</v>
      </c>
      <c r="CF1378" s="7" t="str">
        <f>IF(data[[#This Row],[YearRemodAdd]]=data[[#This Row],[YearBuilt]], "-","Remodeled")</f>
        <v>Remodeled</v>
      </c>
      <c r="CG1378" t="str">
        <f>IF(data[[#This Row],[YrSold]]&gt;=2008,"Post 2008","Pre 2008")</f>
        <v>Post 2008</v>
      </c>
      <c r="CH1378">
        <f>data[[#This Row],[YrSold]]</f>
        <v>2008</v>
      </c>
      <c r="CI1378" s="1"/>
    </row>
    <row r="1379" spans="1:87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79">
        <v>2009</v>
      </c>
      <c r="CB1379" t="s">
        <v>110</v>
      </c>
      <c r="CC1379" t="s">
        <v>111</v>
      </c>
      <c r="CD1379">
        <v>117000</v>
      </c>
      <c r="CE1379" t="str">
        <f>IF(data[[#This Row],[YearBuilt]]&gt;=1946,"New","Old")</f>
        <v>Old</v>
      </c>
      <c r="CF1379" s="7" t="str">
        <f>IF(data[[#This Row],[YearRemodAdd]]=data[[#This Row],[YearBuilt]], "-","Remodeled")</f>
        <v>Remodeled</v>
      </c>
      <c r="CG1379" t="str">
        <f>IF(data[[#This Row],[YrSold]]&gt;=2008,"Post 2008","Pre 2008")</f>
        <v>Post 2008</v>
      </c>
      <c r="CH1379">
        <f>data[[#This Row],[YrSold]]</f>
        <v>2009</v>
      </c>
      <c r="CI1379" s="1"/>
    </row>
    <row r="1380" spans="1:87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80">
        <v>2006</v>
      </c>
      <c r="CB1380" t="s">
        <v>110</v>
      </c>
      <c r="CC1380" t="s">
        <v>111</v>
      </c>
      <c r="CD1380">
        <v>83000</v>
      </c>
      <c r="CE1380" t="str">
        <f>IF(data[[#This Row],[YearBuilt]]&gt;=1946,"New","Old")</f>
        <v>New</v>
      </c>
      <c r="CF1380" s="7" t="str">
        <f>IF(data[[#This Row],[YearRemodAdd]]=data[[#This Row],[YearBuilt]], "-","Remodeled")</f>
        <v>-</v>
      </c>
      <c r="CG1380" t="str">
        <f>IF(data[[#This Row],[YrSold]]&gt;=2008,"Post 2008","Pre 2008")</f>
        <v>Pre 2008</v>
      </c>
      <c r="CH1380">
        <f>data[[#This Row],[YrSold]]</f>
        <v>2006</v>
      </c>
      <c r="CI1380" s="1"/>
    </row>
    <row r="1381" spans="1:87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81">
        <v>2008</v>
      </c>
      <c r="CB1381" t="s">
        <v>110</v>
      </c>
      <c r="CC1381" t="s">
        <v>111</v>
      </c>
      <c r="CD1381">
        <v>167500</v>
      </c>
      <c r="CE1381" t="str">
        <f>IF(data[[#This Row],[YearBuilt]]&gt;=1946,"New","Old")</f>
        <v>New</v>
      </c>
      <c r="CF1381" s="7" t="str">
        <f>IF(data[[#This Row],[YearRemodAdd]]=data[[#This Row],[YearBuilt]], "-","Remodeled")</f>
        <v>Remodeled</v>
      </c>
      <c r="CG1381" t="str">
        <f>IF(data[[#This Row],[YrSold]]&gt;=2008,"Post 2008","Pre 2008")</f>
        <v>Post 2008</v>
      </c>
      <c r="CH1381">
        <f>data[[#This Row],[YrSold]]</f>
        <v>2008</v>
      </c>
      <c r="CI1381" s="1"/>
    </row>
    <row r="1382" spans="1:87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82">
        <v>2010</v>
      </c>
      <c r="CB1382" t="s">
        <v>110</v>
      </c>
      <c r="CC1382" t="s">
        <v>111</v>
      </c>
      <c r="CD1382">
        <v>58500</v>
      </c>
      <c r="CE1382" t="str">
        <f>IF(data[[#This Row],[YearBuilt]]&gt;=1946,"New","Old")</f>
        <v>Old</v>
      </c>
      <c r="CF1382" s="7" t="str">
        <f>IF(data[[#This Row],[YearRemodAdd]]=data[[#This Row],[YearBuilt]], "-","Remodeled")</f>
        <v>Remodeled</v>
      </c>
      <c r="CG1382" t="str">
        <f>IF(data[[#This Row],[YrSold]]&gt;=2008,"Post 2008","Pre 2008")</f>
        <v>Post 2008</v>
      </c>
      <c r="CH1382">
        <f>data[[#This Row],[YrSold]]</f>
        <v>2010</v>
      </c>
      <c r="CI1382" s="1"/>
    </row>
    <row r="1383" spans="1:87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83">
        <v>2008</v>
      </c>
      <c r="CB1383" t="s">
        <v>110</v>
      </c>
      <c r="CC1383" t="s">
        <v>111</v>
      </c>
      <c r="CD1383">
        <v>237500</v>
      </c>
      <c r="CE1383" t="str">
        <f>IF(data[[#This Row],[YearBuilt]]&gt;=1946,"New","Old")</f>
        <v>New</v>
      </c>
      <c r="CF1383" s="7" t="str">
        <f>IF(data[[#This Row],[YearRemodAdd]]=data[[#This Row],[YearBuilt]], "-","Remodeled")</f>
        <v>-</v>
      </c>
      <c r="CG1383" t="str">
        <f>IF(data[[#This Row],[YrSold]]&gt;=2008,"Post 2008","Pre 2008")</f>
        <v>Post 2008</v>
      </c>
      <c r="CH1383">
        <f>data[[#This Row],[YrSold]]</f>
        <v>2008</v>
      </c>
      <c r="CI1383" s="1"/>
    </row>
    <row r="1384" spans="1:87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84">
        <v>2006</v>
      </c>
      <c r="CB1384" t="s">
        <v>110</v>
      </c>
      <c r="CC1384" t="s">
        <v>111</v>
      </c>
      <c r="CD1384">
        <v>157000</v>
      </c>
      <c r="CE1384" t="str">
        <f>IF(data[[#This Row],[YearBuilt]]&gt;=1946,"New","Old")</f>
        <v>Old</v>
      </c>
      <c r="CF1384" s="7" t="str">
        <f>IF(data[[#This Row],[YearRemodAdd]]=data[[#This Row],[YearBuilt]], "-","Remodeled")</f>
        <v>Remodeled</v>
      </c>
      <c r="CG1384" t="str">
        <f>IF(data[[#This Row],[YrSold]]&gt;=2008,"Post 2008","Pre 2008")</f>
        <v>Pre 2008</v>
      </c>
      <c r="CH1384">
        <f>data[[#This Row],[YrSold]]</f>
        <v>2006</v>
      </c>
      <c r="CI1384" s="1"/>
    </row>
    <row r="1385" spans="1:87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85">
        <v>2007</v>
      </c>
      <c r="CB1385" t="s">
        <v>110</v>
      </c>
      <c r="CC1385" t="s">
        <v>111</v>
      </c>
      <c r="CD1385">
        <v>112000</v>
      </c>
      <c r="CE1385" t="str">
        <f>IF(data[[#This Row],[YearBuilt]]&gt;=1946,"New","Old")</f>
        <v>Old</v>
      </c>
      <c r="CF1385" s="7" t="str">
        <f>IF(data[[#This Row],[YearRemodAdd]]=data[[#This Row],[YearBuilt]], "-","Remodeled")</f>
        <v>Remodeled</v>
      </c>
      <c r="CG1385" t="str">
        <f>IF(data[[#This Row],[YrSold]]&gt;=2008,"Post 2008","Pre 2008")</f>
        <v>Pre 2008</v>
      </c>
      <c r="CH1385">
        <f>data[[#This Row],[YrSold]]</f>
        <v>2007</v>
      </c>
      <c r="CI1385" s="1"/>
    </row>
    <row r="1386" spans="1:87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86">
        <v>2009</v>
      </c>
      <c r="CB1386" t="s">
        <v>110</v>
      </c>
      <c r="CC1386" t="s">
        <v>111</v>
      </c>
      <c r="CD1386">
        <v>105000</v>
      </c>
      <c r="CE1386" t="str">
        <f>IF(data[[#This Row],[YearBuilt]]&gt;=1946,"New","Old")</f>
        <v>Old</v>
      </c>
      <c r="CF1386" s="7" t="str">
        <f>IF(data[[#This Row],[YearRemodAdd]]=data[[#This Row],[YearBuilt]], "-","Remodeled")</f>
        <v>Remodeled</v>
      </c>
      <c r="CG1386" t="str">
        <f>IF(data[[#This Row],[YrSold]]&gt;=2008,"Post 2008","Pre 2008")</f>
        <v>Post 2008</v>
      </c>
      <c r="CH1386">
        <f>data[[#This Row],[YrSold]]</f>
        <v>2009</v>
      </c>
      <c r="CI1386" s="1"/>
    </row>
    <row r="1387" spans="1:87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87">
        <v>2010</v>
      </c>
      <c r="CB1387" t="s">
        <v>110</v>
      </c>
      <c r="CC1387" t="s">
        <v>111</v>
      </c>
      <c r="CD1387">
        <v>125500</v>
      </c>
      <c r="CE1387" t="str">
        <f>IF(data[[#This Row],[YearBuilt]]&gt;=1946,"New","Old")</f>
        <v>Old</v>
      </c>
      <c r="CF1387" s="7" t="str">
        <f>IF(data[[#This Row],[YearRemodAdd]]=data[[#This Row],[YearBuilt]], "-","Remodeled")</f>
        <v>Remodeled</v>
      </c>
      <c r="CG1387" t="str">
        <f>IF(data[[#This Row],[YrSold]]&gt;=2008,"Post 2008","Pre 2008")</f>
        <v>Post 2008</v>
      </c>
      <c r="CH1387">
        <f>data[[#This Row],[YrSold]]</f>
        <v>2010</v>
      </c>
      <c r="CI1387" s="1"/>
    </row>
    <row r="1388" spans="1:87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88">
        <v>2006</v>
      </c>
      <c r="CB1388" t="s">
        <v>110</v>
      </c>
      <c r="CC1388" t="s">
        <v>111</v>
      </c>
      <c r="CD1388">
        <v>250000</v>
      </c>
      <c r="CE1388" t="str">
        <f>IF(data[[#This Row],[YearBuilt]]&gt;=1946,"New","Old")</f>
        <v>New</v>
      </c>
      <c r="CF1388" s="7" t="str">
        <f>IF(data[[#This Row],[YearRemodAdd]]=data[[#This Row],[YearBuilt]], "-","Remodeled")</f>
        <v>-</v>
      </c>
      <c r="CG1388" t="str">
        <f>IF(data[[#This Row],[YrSold]]&gt;=2008,"Post 2008","Pre 2008")</f>
        <v>Pre 2008</v>
      </c>
      <c r="CH1388">
        <f>data[[#This Row],[YrSold]]</f>
        <v>2006</v>
      </c>
      <c r="CI1388" s="1"/>
    </row>
    <row r="1389" spans="1:87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89">
        <v>2007</v>
      </c>
      <c r="CB1389" t="s">
        <v>230</v>
      </c>
      <c r="CC1389" t="s">
        <v>219</v>
      </c>
      <c r="CD1389">
        <v>136000</v>
      </c>
      <c r="CE1389" t="str">
        <f>IF(data[[#This Row],[YearBuilt]]&gt;=1946,"New","Old")</f>
        <v>Old</v>
      </c>
      <c r="CF1389" s="7" t="str">
        <f>IF(data[[#This Row],[YearRemodAdd]]=data[[#This Row],[YearBuilt]], "-","Remodeled")</f>
        <v>Remodeled</v>
      </c>
      <c r="CG1389" t="str">
        <f>IF(data[[#This Row],[YrSold]]&gt;=2008,"Post 2008","Pre 2008")</f>
        <v>Pre 2008</v>
      </c>
      <c r="CH1389">
        <f>data[[#This Row],[YrSold]]</f>
        <v>2007</v>
      </c>
      <c r="CI1389" s="1"/>
    </row>
    <row r="1390" spans="1:87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90">
        <v>2009</v>
      </c>
      <c r="CB1390" t="s">
        <v>110</v>
      </c>
      <c r="CC1390" t="s">
        <v>111</v>
      </c>
      <c r="CD1390">
        <v>377500</v>
      </c>
      <c r="CE1390" t="str">
        <f>IF(data[[#This Row],[YearBuilt]]&gt;=1946,"New","Old")</f>
        <v>New</v>
      </c>
      <c r="CF1390" s="7" t="str">
        <f>IF(data[[#This Row],[YearRemodAdd]]=data[[#This Row],[YearBuilt]], "-","Remodeled")</f>
        <v>Remodeled</v>
      </c>
      <c r="CG1390" t="str">
        <f>IF(data[[#This Row],[YrSold]]&gt;=2008,"Post 2008","Pre 2008")</f>
        <v>Post 2008</v>
      </c>
      <c r="CH1390">
        <f>data[[#This Row],[YrSold]]</f>
        <v>2009</v>
      </c>
      <c r="CI1390" s="1"/>
    </row>
    <row r="1391" spans="1:87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91">
        <v>2007</v>
      </c>
      <c r="CB1391" t="s">
        <v>110</v>
      </c>
      <c r="CC1391" t="s">
        <v>111</v>
      </c>
      <c r="CD1391">
        <v>131000</v>
      </c>
      <c r="CE1391" t="str">
        <f>IF(data[[#This Row],[YearBuilt]]&gt;=1946,"New","Old")</f>
        <v>Old</v>
      </c>
      <c r="CF1391" s="7" t="str">
        <f>IF(data[[#This Row],[YearRemodAdd]]=data[[#This Row],[YearBuilt]], "-","Remodeled")</f>
        <v>Remodeled</v>
      </c>
      <c r="CG1391" t="str">
        <f>IF(data[[#This Row],[YrSold]]&gt;=2008,"Post 2008","Pre 2008")</f>
        <v>Pre 2008</v>
      </c>
      <c r="CH1391">
        <f>data[[#This Row],[YrSold]]</f>
        <v>2007</v>
      </c>
      <c r="CI1391" s="1"/>
    </row>
    <row r="1392" spans="1:87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392">
        <v>2006</v>
      </c>
      <c r="CB1392" t="s">
        <v>110</v>
      </c>
      <c r="CC1392" t="s">
        <v>111</v>
      </c>
      <c r="CD1392">
        <v>235000</v>
      </c>
      <c r="CE1392" t="str">
        <f>IF(data[[#This Row],[YearBuilt]]&gt;=1946,"New","Old")</f>
        <v>New</v>
      </c>
      <c r="CF1392" s="7" t="str">
        <f>IF(data[[#This Row],[YearRemodAdd]]=data[[#This Row],[YearBuilt]], "-","Remodeled")</f>
        <v>-</v>
      </c>
      <c r="CG1392" t="str">
        <f>IF(data[[#This Row],[YrSold]]&gt;=2008,"Post 2008","Pre 2008")</f>
        <v>Pre 2008</v>
      </c>
      <c r="CH1392">
        <f>data[[#This Row],[YrSold]]</f>
        <v>2006</v>
      </c>
      <c r="CI1392" s="1"/>
    </row>
    <row r="1393" spans="1:87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93">
        <v>2009</v>
      </c>
      <c r="CB1393" t="s">
        <v>110</v>
      </c>
      <c r="CC1393" t="s">
        <v>111</v>
      </c>
      <c r="CD1393">
        <v>124000</v>
      </c>
      <c r="CE1393" t="str">
        <f>IF(data[[#This Row],[YearBuilt]]&gt;=1946,"New","Old")</f>
        <v>New</v>
      </c>
      <c r="CF1393" s="7" t="str">
        <f>IF(data[[#This Row],[YearRemodAdd]]=data[[#This Row],[YearBuilt]], "-","Remodeled")</f>
        <v>-</v>
      </c>
      <c r="CG1393" t="str">
        <f>IF(data[[#This Row],[YrSold]]&gt;=2008,"Post 2008","Pre 2008")</f>
        <v>Post 2008</v>
      </c>
      <c r="CH1393">
        <f>data[[#This Row],[YrSold]]</f>
        <v>2009</v>
      </c>
      <c r="CI1393" s="1"/>
    </row>
    <row r="1394" spans="1:87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94">
        <v>2006</v>
      </c>
      <c r="CB1394" t="s">
        <v>110</v>
      </c>
      <c r="CC1394" t="s">
        <v>111</v>
      </c>
      <c r="CD1394">
        <v>123000</v>
      </c>
      <c r="CE1394" t="str">
        <f>IF(data[[#This Row],[YearBuilt]]&gt;=1946,"New","Old")</f>
        <v>New</v>
      </c>
      <c r="CF1394" s="7" t="str">
        <f>IF(data[[#This Row],[YearRemodAdd]]=data[[#This Row],[YearBuilt]], "-","Remodeled")</f>
        <v>-</v>
      </c>
      <c r="CG1394" t="str">
        <f>IF(data[[#This Row],[YrSold]]&gt;=2008,"Post 2008","Pre 2008")</f>
        <v>Pre 2008</v>
      </c>
      <c r="CH1394">
        <f>data[[#This Row],[YrSold]]</f>
        <v>2006</v>
      </c>
      <c r="CI1394" s="1"/>
    </row>
    <row r="1395" spans="1:87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95">
        <v>2008</v>
      </c>
      <c r="CB1395" t="s">
        <v>110</v>
      </c>
      <c r="CC1395" t="s">
        <v>111</v>
      </c>
      <c r="CD1395">
        <v>163000</v>
      </c>
      <c r="CE1395" t="str">
        <f>IF(data[[#This Row],[YearBuilt]]&gt;=1946,"New","Old")</f>
        <v>Old</v>
      </c>
      <c r="CF1395" s="7" t="str">
        <f>IF(data[[#This Row],[YearRemodAdd]]=data[[#This Row],[YearBuilt]], "-","Remodeled")</f>
        <v>Remodeled</v>
      </c>
      <c r="CG1395" t="str">
        <f>IF(data[[#This Row],[YrSold]]&gt;=2008,"Post 2008","Pre 2008")</f>
        <v>Post 2008</v>
      </c>
      <c r="CH1395">
        <f>data[[#This Row],[YrSold]]</f>
        <v>2008</v>
      </c>
      <c r="CI1395" s="1"/>
    </row>
    <row r="1396" spans="1:87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396">
        <v>2006</v>
      </c>
      <c r="CB1396" t="s">
        <v>158</v>
      </c>
      <c r="CC1396" t="s">
        <v>159</v>
      </c>
      <c r="CD1396">
        <v>246578</v>
      </c>
      <c r="CE1396" t="str">
        <f>IF(data[[#This Row],[YearBuilt]]&gt;=1946,"New","Old")</f>
        <v>New</v>
      </c>
      <c r="CF1396" s="7" t="str">
        <f>IF(data[[#This Row],[YearRemodAdd]]=data[[#This Row],[YearBuilt]], "-","Remodeled")</f>
        <v>-</v>
      </c>
      <c r="CG1396" t="str">
        <f>IF(data[[#This Row],[YrSold]]&gt;=2008,"Post 2008","Pre 2008")</f>
        <v>Pre 2008</v>
      </c>
      <c r="CH1396">
        <f>data[[#This Row],[YrSold]]</f>
        <v>2006</v>
      </c>
      <c r="CI1396" s="1"/>
    </row>
    <row r="1397" spans="1:87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397">
        <v>2007</v>
      </c>
      <c r="CB1397" t="s">
        <v>110</v>
      </c>
      <c r="CC1397" t="s">
        <v>111</v>
      </c>
      <c r="CD1397">
        <v>281213</v>
      </c>
      <c r="CE1397" t="str">
        <f>IF(data[[#This Row],[YearBuilt]]&gt;=1946,"New","Old")</f>
        <v>New</v>
      </c>
      <c r="CF1397" s="7" t="str">
        <f>IF(data[[#This Row],[YearRemodAdd]]=data[[#This Row],[YearBuilt]], "-","Remodeled")</f>
        <v>Remodeled</v>
      </c>
      <c r="CG1397" t="str">
        <f>IF(data[[#This Row],[YrSold]]&gt;=2008,"Post 2008","Pre 2008")</f>
        <v>Pre 2008</v>
      </c>
      <c r="CH1397">
        <f>data[[#This Row],[YrSold]]</f>
        <v>2007</v>
      </c>
      <c r="CI1397" s="1"/>
    </row>
    <row r="1398" spans="1:87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98">
        <v>2010</v>
      </c>
      <c r="CB1398" t="s">
        <v>110</v>
      </c>
      <c r="CC1398" t="s">
        <v>111</v>
      </c>
      <c r="CD1398">
        <v>160000</v>
      </c>
      <c r="CE1398" t="str">
        <f>IF(data[[#This Row],[YearBuilt]]&gt;=1946,"New","Old")</f>
        <v>New</v>
      </c>
      <c r="CF1398" s="7" t="str">
        <f>IF(data[[#This Row],[YearRemodAdd]]=data[[#This Row],[YearBuilt]], "-","Remodeled")</f>
        <v>Remodeled</v>
      </c>
      <c r="CG1398" t="str">
        <f>IF(data[[#This Row],[YrSold]]&gt;=2008,"Post 2008","Pre 2008")</f>
        <v>Post 2008</v>
      </c>
      <c r="CH1398">
        <f>data[[#This Row],[YrSold]]</f>
        <v>2010</v>
      </c>
      <c r="CI1398" s="1"/>
    </row>
    <row r="1399" spans="1:87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399">
        <v>2007</v>
      </c>
      <c r="CB1399" t="s">
        <v>110</v>
      </c>
      <c r="CC1399" t="s">
        <v>111</v>
      </c>
      <c r="CD1399">
        <v>137500</v>
      </c>
      <c r="CE1399" t="str">
        <f>IF(data[[#This Row],[YearBuilt]]&gt;=1946,"New","Old")</f>
        <v>Old</v>
      </c>
      <c r="CF1399" s="7" t="str">
        <f>IF(data[[#This Row],[YearRemodAdd]]=data[[#This Row],[YearBuilt]], "-","Remodeled")</f>
        <v>Remodeled</v>
      </c>
      <c r="CG1399" t="str">
        <f>IF(data[[#This Row],[YrSold]]&gt;=2008,"Post 2008","Pre 2008")</f>
        <v>Pre 2008</v>
      </c>
      <c r="CH1399">
        <f>data[[#This Row],[YrSold]]</f>
        <v>2007</v>
      </c>
      <c r="CI1399" s="1"/>
    </row>
    <row r="1400" spans="1:87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00">
        <v>2009</v>
      </c>
      <c r="CB1400" t="s">
        <v>110</v>
      </c>
      <c r="CC1400" t="s">
        <v>111</v>
      </c>
      <c r="CD1400">
        <v>138000</v>
      </c>
      <c r="CE1400" t="str">
        <f>IF(data[[#This Row],[YearBuilt]]&gt;=1946,"New","Old")</f>
        <v>New</v>
      </c>
      <c r="CF1400" s="7" t="str">
        <f>IF(data[[#This Row],[YearRemodAdd]]=data[[#This Row],[YearBuilt]], "-","Remodeled")</f>
        <v>Remodeled</v>
      </c>
      <c r="CG1400" t="str">
        <f>IF(data[[#This Row],[YrSold]]&gt;=2008,"Post 2008","Pre 2008")</f>
        <v>Post 2008</v>
      </c>
      <c r="CH1400">
        <f>data[[#This Row],[YrSold]]</f>
        <v>2009</v>
      </c>
      <c r="CI1400" s="1"/>
    </row>
    <row r="1401" spans="1:87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01">
        <v>2009</v>
      </c>
      <c r="CB1401" t="s">
        <v>110</v>
      </c>
      <c r="CC1401" t="s">
        <v>111</v>
      </c>
      <c r="CD1401">
        <v>137450</v>
      </c>
      <c r="CE1401" t="str">
        <f>IF(data[[#This Row],[YearBuilt]]&gt;=1946,"New","Old")</f>
        <v>Old</v>
      </c>
      <c r="CF1401" s="7" t="str">
        <f>IF(data[[#This Row],[YearRemodAdd]]=data[[#This Row],[YearBuilt]], "-","Remodeled")</f>
        <v>Remodeled</v>
      </c>
      <c r="CG1401" t="str">
        <f>IF(data[[#This Row],[YrSold]]&gt;=2008,"Post 2008","Pre 2008")</f>
        <v>Post 2008</v>
      </c>
      <c r="CH1401">
        <f>data[[#This Row],[YrSold]]</f>
        <v>2009</v>
      </c>
      <c r="CI1401" s="1"/>
    </row>
    <row r="1402" spans="1:87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02">
        <v>2008</v>
      </c>
      <c r="CB1402" t="s">
        <v>110</v>
      </c>
      <c r="CC1402" t="s">
        <v>111</v>
      </c>
      <c r="CD1402">
        <v>120000</v>
      </c>
      <c r="CE1402" t="str">
        <f>IF(data[[#This Row],[YearBuilt]]&gt;=1946,"New","Old")</f>
        <v>Old</v>
      </c>
      <c r="CF1402" s="7" t="str">
        <f>IF(data[[#This Row],[YearRemodAdd]]=data[[#This Row],[YearBuilt]], "-","Remodeled")</f>
        <v>Remodeled</v>
      </c>
      <c r="CG1402" t="str">
        <f>IF(data[[#This Row],[YrSold]]&gt;=2008,"Post 2008","Pre 2008")</f>
        <v>Post 2008</v>
      </c>
      <c r="CH1402">
        <f>data[[#This Row],[YrSold]]</f>
        <v>2008</v>
      </c>
      <c r="CI1402" s="1"/>
    </row>
    <row r="1403" spans="1:87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03">
        <v>2008</v>
      </c>
      <c r="CB1403" t="s">
        <v>110</v>
      </c>
      <c r="CC1403" t="s">
        <v>111</v>
      </c>
      <c r="CD1403">
        <v>193000</v>
      </c>
      <c r="CE1403" t="str">
        <f>IF(data[[#This Row],[YearBuilt]]&gt;=1946,"New","Old")</f>
        <v>New</v>
      </c>
      <c r="CF1403" s="7" t="str">
        <f>IF(data[[#This Row],[YearRemodAdd]]=data[[#This Row],[YearBuilt]], "-","Remodeled")</f>
        <v>-</v>
      </c>
      <c r="CG1403" t="str">
        <f>IF(data[[#This Row],[YrSold]]&gt;=2008,"Post 2008","Pre 2008")</f>
        <v>Post 2008</v>
      </c>
      <c r="CH1403">
        <f>data[[#This Row],[YrSold]]</f>
        <v>2008</v>
      </c>
      <c r="CI1403" s="1"/>
    </row>
    <row r="1404" spans="1:87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04">
        <v>2006</v>
      </c>
      <c r="CB1404" t="s">
        <v>158</v>
      </c>
      <c r="CC1404" t="s">
        <v>159</v>
      </c>
      <c r="CD1404">
        <v>193879</v>
      </c>
      <c r="CE1404" t="str">
        <f>IF(data[[#This Row],[YearBuilt]]&gt;=1946,"New","Old")</f>
        <v>New</v>
      </c>
      <c r="CF1404" s="7" t="str">
        <f>IF(data[[#This Row],[YearRemodAdd]]=data[[#This Row],[YearBuilt]], "-","Remodeled")</f>
        <v>-</v>
      </c>
      <c r="CG1404" t="str">
        <f>IF(data[[#This Row],[YrSold]]&gt;=2008,"Post 2008","Pre 2008")</f>
        <v>Pre 2008</v>
      </c>
      <c r="CH1404">
        <f>data[[#This Row],[YrSold]]</f>
        <v>2006</v>
      </c>
      <c r="CI1404" s="1"/>
    </row>
    <row r="1405" spans="1:87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05">
        <v>2007</v>
      </c>
      <c r="CB1405" t="s">
        <v>110</v>
      </c>
      <c r="CC1405" t="s">
        <v>111</v>
      </c>
      <c r="CD1405">
        <v>282922</v>
      </c>
      <c r="CE1405" t="str">
        <f>IF(data[[#This Row],[YearBuilt]]&gt;=1946,"New","Old")</f>
        <v>New</v>
      </c>
      <c r="CF1405" s="7" t="str">
        <f>IF(data[[#This Row],[YearRemodAdd]]=data[[#This Row],[YearBuilt]], "-","Remodeled")</f>
        <v>-</v>
      </c>
      <c r="CG1405" t="str">
        <f>IF(data[[#This Row],[YrSold]]&gt;=2008,"Post 2008","Pre 2008")</f>
        <v>Pre 2008</v>
      </c>
      <c r="CH1405">
        <f>data[[#This Row],[YrSold]]</f>
        <v>2007</v>
      </c>
      <c r="CI1405" s="1"/>
    </row>
    <row r="1406" spans="1:87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06">
        <v>2006</v>
      </c>
      <c r="CB1406" t="s">
        <v>110</v>
      </c>
      <c r="CC1406" t="s">
        <v>219</v>
      </c>
      <c r="CD1406">
        <v>105000</v>
      </c>
      <c r="CE1406" t="str">
        <f>IF(data[[#This Row],[YearBuilt]]&gt;=1946,"New","Old")</f>
        <v>Old</v>
      </c>
      <c r="CF1406" s="7" t="str">
        <f>IF(data[[#This Row],[YearRemodAdd]]=data[[#This Row],[YearBuilt]], "-","Remodeled")</f>
        <v>Remodeled</v>
      </c>
      <c r="CG1406" t="str">
        <f>IF(data[[#This Row],[YrSold]]&gt;=2008,"Post 2008","Pre 2008")</f>
        <v>Pre 2008</v>
      </c>
      <c r="CH1406">
        <f>data[[#This Row],[YrSold]]</f>
        <v>2006</v>
      </c>
      <c r="CI1406" s="1"/>
    </row>
    <row r="1407" spans="1:87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07">
        <v>2008</v>
      </c>
      <c r="CB1407" t="s">
        <v>110</v>
      </c>
      <c r="CC1407" t="s">
        <v>111</v>
      </c>
      <c r="CD1407">
        <v>275000</v>
      </c>
      <c r="CE1407" t="str">
        <f>IF(data[[#This Row],[YearBuilt]]&gt;=1946,"New","Old")</f>
        <v>New</v>
      </c>
      <c r="CF1407" s="7" t="str">
        <f>IF(data[[#This Row],[YearRemodAdd]]=data[[#This Row],[YearBuilt]], "-","Remodeled")</f>
        <v>Remodeled</v>
      </c>
      <c r="CG1407" t="str">
        <f>IF(data[[#This Row],[YrSold]]&gt;=2008,"Post 2008","Pre 2008")</f>
        <v>Post 2008</v>
      </c>
      <c r="CH1407">
        <f>data[[#This Row],[YrSold]]</f>
        <v>2008</v>
      </c>
      <c r="CI1407" s="1"/>
    </row>
    <row r="1408" spans="1:87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08">
        <v>2009</v>
      </c>
      <c r="CB1408" t="s">
        <v>110</v>
      </c>
      <c r="CC1408" t="s">
        <v>111</v>
      </c>
      <c r="CD1408">
        <v>133000</v>
      </c>
      <c r="CE1408" t="str">
        <f>IF(data[[#This Row],[YearBuilt]]&gt;=1946,"New","Old")</f>
        <v>New</v>
      </c>
      <c r="CF1408" s="7" t="str">
        <f>IF(data[[#This Row],[YearRemodAdd]]=data[[#This Row],[YearBuilt]], "-","Remodeled")</f>
        <v>Remodeled</v>
      </c>
      <c r="CG1408" t="str">
        <f>IF(data[[#This Row],[YrSold]]&gt;=2008,"Post 2008","Pre 2008")</f>
        <v>Post 2008</v>
      </c>
      <c r="CH1408">
        <f>data[[#This Row],[YrSold]]</f>
        <v>2009</v>
      </c>
      <c r="CI1408" s="1"/>
    </row>
    <row r="1409" spans="1:87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09">
        <v>2009</v>
      </c>
      <c r="CB1409" t="s">
        <v>110</v>
      </c>
      <c r="CC1409" t="s">
        <v>111</v>
      </c>
      <c r="CD1409">
        <v>112000</v>
      </c>
      <c r="CE1409" t="str">
        <f>IF(data[[#This Row],[YearBuilt]]&gt;=1946,"New","Old")</f>
        <v>New</v>
      </c>
      <c r="CF1409" s="7" t="str">
        <f>IF(data[[#This Row],[YearRemodAdd]]=data[[#This Row],[YearBuilt]], "-","Remodeled")</f>
        <v>-</v>
      </c>
      <c r="CG1409" t="str">
        <f>IF(data[[#This Row],[YrSold]]&gt;=2008,"Post 2008","Pre 2008")</f>
        <v>Post 2008</v>
      </c>
      <c r="CH1409">
        <f>data[[#This Row],[YrSold]]</f>
        <v>2009</v>
      </c>
      <c r="CI1409" s="1"/>
    </row>
    <row r="1410" spans="1:87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0">
        <v>2010</v>
      </c>
      <c r="CB1410" t="s">
        <v>110</v>
      </c>
      <c r="CC1410" t="s">
        <v>111</v>
      </c>
      <c r="CD1410">
        <v>125500</v>
      </c>
      <c r="CE1410" t="str">
        <f>IF(data[[#This Row],[YearBuilt]]&gt;=1946,"New","Old")</f>
        <v>Old</v>
      </c>
      <c r="CF1410" s="7" t="str">
        <f>IF(data[[#This Row],[YearRemodAdd]]=data[[#This Row],[YearBuilt]], "-","Remodeled")</f>
        <v>Remodeled</v>
      </c>
      <c r="CG1410" t="str">
        <f>IF(data[[#This Row],[YrSold]]&gt;=2008,"Post 2008","Pre 2008")</f>
        <v>Post 2008</v>
      </c>
      <c r="CH1410">
        <f>data[[#This Row],[YrSold]]</f>
        <v>2010</v>
      </c>
      <c r="CI1410" s="1"/>
    </row>
    <row r="1411" spans="1:87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11">
        <v>2008</v>
      </c>
      <c r="CB1411" t="s">
        <v>110</v>
      </c>
      <c r="CC1411" t="s">
        <v>111</v>
      </c>
      <c r="CD1411">
        <v>215000</v>
      </c>
      <c r="CE1411" t="str">
        <f>IF(data[[#This Row],[YearBuilt]]&gt;=1946,"New","Old")</f>
        <v>New</v>
      </c>
      <c r="CF1411" s="7" t="str">
        <f>IF(data[[#This Row],[YearRemodAdd]]=data[[#This Row],[YearBuilt]], "-","Remodeled")</f>
        <v>Remodeled</v>
      </c>
      <c r="CG1411" t="str">
        <f>IF(data[[#This Row],[YrSold]]&gt;=2008,"Post 2008","Pre 2008")</f>
        <v>Post 2008</v>
      </c>
      <c r="CH1411">
        <f>data[[#This Row],[YrSold]]</f>
        <v>2008</v>
      </c>
      <c r="CI1411" s="1"/>
    </row>
    <row r="1412" spans="1:87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2">
        <v>2009</v>
      </c>
      <c r="CB1412" t="s">
        <v>110</v>
      </c>
      <c r="CC1412" t="s">
        <v>111</v>
      </c>
      <c r="CD1412">
        <v>230000</v>
      </c>
      <c r="CE1412" t="str">
        <f>IF(data[[#This Row],[YearBuilt]]&gt;=1946,"New","Old")</f>
        <v>New</v>
      </c>
      <c r="CF1412" s="7" t="str">
        <f>IF(data[[#This Row],[YearRemodAdd]]=data[[#This Row],[YearBuilt]], "-","Remodeled")</f>
        <v>-</v>
      </c>
      <c r="CG1412" t="str">
        <f>IF(data[[#This Row],[YrSold]]&gt;=2008,"Post 2008","Pre 2008")</f>
        <v>Post 2008</v>
      </c>
      <c r="CH1412">
        <f>data[[#This Row],[YrSold]]</f>
        <v>2009</v>
      </c>
      <c r="CI1412" s="1"/>
    </row>
    <row r="1413" spans="1:87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13">
        <v>2009</v>
      </c>
      <c r="CB1413" t="s">
        <v>110</v>
      </c>
      <c r="CC1413" t="s">
        <v>111</v>
      </c>
      <c r="CD1413">
        <v>140000</v>
      </c>
      <c r="CE1413" t="str">
        <f>IF(data[[#This Row],[YearBuilt]]&gt;=1946,"New","Old")</f>
        <v>New</v>
      </c>
      <c r="CF1413" s="7" t="str">
        <f>IF(data[[#This Row],[YearRemodAdd]]=data[[#This Row],[YearBuilt]], "-","Remodeled")</f>
        <v>Remodeled</v>
      </c>
      <c r="CG1413" t="str">
        <f>IF(data[[#This Row],[YrSold]]&gt;=2008,"Post 2008","Pre 2008")</f>
        <v>Post 2008</v>
      </c>
      <c r="CH1413">
        <f>data[[#This Row],[YrSold]]</f>
        <v>2009</v>
      </c>
      <c r="CI1413" s="1"/>
    </row>
    <row r="1414" spans="1:87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4">
        <v>2009</v>
      </c>
      <c r="CB1414" t="s">
        <v>110</v>
      </c>
      <c r="CC1414" t="s">
        <v>111</v>
      </c>
      <c r="CD1414">
        <v>90000</v>
      </c>
      <c r="CE1414" t="str">
        <f>IF(data[[#This Row],[YearBuilt]]&gt;=1946,"New","Old")</f>
        <v>New</v>
      </c>
      <c r="CF1414" s="7" t="str">
        <f>IF(data[[#This Row],[YearRemodAdd]]=data[[#This Row],[YearBuilt]], "-","Remodeled")</f>
        <v>Remodeled</v>
      </c>
      <c r="CG1414" t="str">
        <f>IF(data[[#This Row],[YrSold]]&gt;=2008,"Post 2008","Pre 2008")</f>
        <v>Post 2008</v>
      </c>
      <c r="CH1414">
        <f>data[[#This Row],[YrSold]]</f>
        <v>2009</v>
      </c>
      <c r="CI1414" s="1"/>
    </row>
    <row r="1415" spans="1:87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15">
        <v>2009</v>
      </c>
      <c r="CB1415" t="s">
        <v>173</v>
      </c>
      <c r="CC1415" t="s">
        <v>128</v>
      </c>
      <c r="CD1415">
        <v>257000</v>
      </c>
      <c r="CE1415" t="str">
        <f>IF(data[[#This Row],[YearBuilt]]&gt;=1946,"New","Old")</f>
        <v>New</v>
      </c>
      <c r="CF1415" s="7" t="str">
        <f>IF(data[[#This Row],[YearRemodAdd]]=data[[#This Row],[YearBuilt]], "-","Remodeled")</f>
        <v>Remodeled</v>
      </c>
      <c r="CG1415" t="str">
        <f>IF(data[[#This Row],[YrSold]]&gt;=2008,"Post 2008","Pre 2008")</f>
        <v>Post 2008</v>
      </c>
      <c r="CH1415">
        <f>data[[#This Row],[YrSold]]</f>
        <v>2009</v>
      </c>
      <c r="CI1415" s="1"/>
    </row>
    <row r="1416" spans="1:87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6">
        <v>2008</v>
      </c>
      <c r="CB1416" t="s">
        <v>110</v>
      </c>
      <c r="CC1416" t="s">
        <v>111</v>
      </c>
      <c r="CD1416">
        <v>207000</v>
      </c>
      <c r="CE1416" t="str">
        <f>IF(data[[#This Row],[YearBuilt]]&gt;=1946,"New","Old")</f>
        <v>Old</v>
      </c>
      <c r="CF1416" s="7" t="str">
        <f>IF(data[[#This Row],[YearRemodAdd]]=data[[#This Row],[YearBuilt]], "-","Remodeled")</f>
        <v>Remodeled</v>
      </c>
      <c r="CG1416" t="str">
        <f>IF(data[[#This Row],[YrSold]]&gt;=2008,"Post 2008","Pre 2008")</f>
        <v>Post 2008</v>
      </c>
      <c r="CH1416">
        <f>data[[#This Row],[YrSold]]</f>
        <v>2008</v>
      </c>
      <c r="CI1416" s="1"/>
    </row>
    <row r="1417" spans="1:87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7">
        <v>2009</v>
      </c>
      <c r="CB1417" t="s">
        <v>110</v>
      </c>
      <c r="CC1417" t="s">
        <v>111</v>
      </c>
      <c r="CD1417">
        <v>175900</v>
      </c>
      <c r="CE1417" t="str">
        <f>IF(data[[#This Row],[YearBuilt]]&gt;=1946,"New","Old")</f>
        <v>New</v>
      </c>
      <c r="CF1417" s="7" t="str">
        <f>IF(data[[#This Row],[YearRemodAdd]]=data[[#This Row],[YearBuilt]], "-","Remodeled")</f>
        <v>-</v>
      </c>
      <c r="CG1417" t="str">
        <f>IF(data[[#This Row],[YrSold]]&gt;=2008,"Post 2008","Pre 2008")</f>
        <v>Post 2008</v>
      </c>
      <c r="CH1417">
        <f>data[[#This Row],[YrSold]]</f>
        <v>2009</v>
      </c>
      <c r="CI1417" s="1"/>
    </row>
    <row r="1418" spans="1:87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8">
        <v>2010</v>
      </c>
      <c r="CB1418" t="s">
        <v>110</v>
      </c>
      <c r="CC1418" t="s">
        <v>111</v>
      </c>
      <c r="CD1418">
        <v>122500</v>
      </c>
      <c r="CE1418" t="str">
        <f>IF(data[[#This Row],[YearBuilt]]&gt;=1946,"New","Old")</f>
        <v>Old</v>
      </c>
      <c r="CF1418" s="7" t="str">
        <f>IF(data[[#This Row],[YearRemodAdd]]=data[[#This Row],[YearBuilt]], "-","Remodeled")</f>
        <v>Remodeled</v>
      </c>
      <c r="CG1418" t="str">
        <f>IF(data[[#This Row],[YrSold]]&gt;=2008,"Post 2008","Pre 2008")</f>
        <v>Post 2008</v>
      </c>
      <c r="CH1418">
        <f>data[[#This Row],[YrSold]]</f>
        <v>2010</v>
      </c>
      <c r="CI1418" s="1"/>
    </row>
    <row r="1419" spans="1:87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19">
        <v>2009</v>
      </c>
      <c r="CB1419" t="s">
        <v>110</v>
      </c>
      <c r="CC1419" t="s">
        <v>111</v>
      </c>
      <c r="CD1419">
        <v>340000</v>
      </c>
      <c r="CE1419" t="str">
        <f>IF(data[[#This Row],[YearBuilt]]&gt;=1946,"New","Old")</f>
        <v>New</v>
      </c>
      <c r="CF1419" s="7" t="str">
        <f>IF(data[[#This Row],[YearRemodAdd]]=data[[#This Row],[YearBuilt]], "-","Remodeled")</f>
        <v>-</v>
      </c>
      <c r="CG1419" t="str">
        <f>IF(data[[#This Row],[YrSold]]&gt;=2008,"Post 2008","Pre 2008")</f>
        <v>Post 2008</v>
      </c>
      <c r="CH1419">
        <f>data[[#This Row],[YrSold]]</f>
        <v>2009</v>
      </c>
      <c r="CI1419" s="1"/>
    </row>
    <row r="1420" spans="1:87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20">
        <v>2008</v>
      </c>
      <c r="CB1420" t="s">
        <v>173</v>
      </c>
      <c r="CC1420" t="s">
        <v>111</v>
      </c>
      <c r="CD1420">
        <v>124000</v>
      </c>
      <c r="CE1420" t="str">
        <f>IF(data[[#This Row],[YearBuilt]]&gt;=1946,"New","Old")</f>
        <v>New</v>
      </c>
      <c r="CF1420" s="7" t="str">
        <f>IF(data[[#This Row],[YearRemodAdd]]=data[[#This Row],[YearBuilt]], "-","Remodeled")</f>
        <v>-</v>
      </c>
      <c r="CG1420" t="str">
        <f>IF(data[[#This Row],[YrSold]]&gt;=2008,"Post 2008","Pre 2008")</f>
        <v>Post 2008</v>
      </c>
      <c r="CH1420">
        <f>data[[#This Row],[YrSold]]</f>
        <v>2008</v>
      </c>
      <c r="CI1420" s="1"/>
    </row>
    <row r="1421" spans="1:87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21">
        <v>2006</v>
      </c>
      <c r="CB1421" t="s">
        <v>110</v>
      </c>
      <c r="CC1421" t="s">
        <v>111</v>
      </c>
      <c r="CD1421">
        <v>223000</v>
      </c>
      <c r="CE1421" t="str">
        <f>IF(data[[#This Row],[YearBuilt]]&gt;=1946,"New","Old")</f>
        <v>New</v>
      </c>
      <c r="CF1421" s="7" t="str">
        <f>IF(data[[#This Row],[YearRemodAdd]]=data[[#This Row],[YearBuilt]], "-","Remodeled")</f>
        <v>-</v>
      </c>
      <c r="CG1421" t="str">
        <f>IF(data[[#This Row],[YrSold]]&gt;=2008,"Post 2008","Pre 2008")</f>
        <v>Pre 2008</v>
      </c>
      <c r="CH1421">
        <f>data[[#This Row],[YrSold]]</f>
        <v>2006</v>
      </c>
      <c r="CI1421" s="1"/>
    </row>
    <row r="1422" spans="1:87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22">
        <v>2006</v>
      </c>
      <c r="CB1422" t="s">
        <v>110</v>
      </c>
      <c r="CC1422" t="s">
        <v>111</v>
      </c>
      <c r="CD1422">
        <v>179900</v>
      </c>
      <c r="CE1422" t="str">
        <f>IF(data[[#This Row],[YearBuilt]]&gt;=1946,"New","Old")</f>
        <v>New</v>
      </c>
      <c r="CF1422" s="7" t="str">
        <f>IF(data[[#This Row],[YearRemodAdd]]=data[[#This Row],[YearBuilt]], "-","Remodeled")</f>
        <v>-</v>
      </c>
      <c r="CG1422" t="str">
        <f>IF(data[[#This Row],[YrSold]]&gt;=2008,"Post 2008","Pre 2008")</f>
        <v>Pre 2008</v>
      </c>
      <c r="CH1422">
        <f>data[[#This Row],[YrSold]]</f>
        <v>2006</v>
      </c>
      <c r="CI1422" s="1"/>
    </row>
    <row r="1423" spans="1:87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23">
        <v>2010</v>
      </c>
      <c r="CB1423" t="s">
        <v>110</v>
      </c>
      <c r="CC1423" t="s">
        <v>111</v>
      </c>
      <c r="CD1423">
        <v>127500</v>
      </c>
      <c r="CE1423" t="str">
        <f>IF(data[[#This Row],[YearBuilt]]&gt;=1946,"New","Old")</f>
        <v>New</v>
      </c>
      <c r="CF1423" s="7" t="str">
        <f>IF(data[[#This Row],[YearRemodAdd]]=data[[#This Row],[YearBuilt]], "-","Remodeled")</f>
        <v>-</v>
      </c>
      <c r="CG1423" t="str">
        <f>IF(data[[#This Row],[YrSold]]&gt;=2008,"Post 2008","Pre 2008")</f>
        <v>Post 2008</v>
      </c>
      <c r="CH1423">
        <f>data[[#This Row],[YrSold]]</f>
        <v>2010</v>
      </c>
      <c r="CI1423" s="1"/>
    </row>
    <row r="1424" spans="1:87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24">
        <v>2008</v>
      </c>
      <c r="CB1424" t="s">
        <v>110</v>
      </c>
      <c r="CC1424" t="s">
        <v>111</v>
      </c>
      <c r="CD1424">
        <v>136500</v>
      </c>
      <c r="CE1424" t="str">
        <f>IF(data[[#This Row],[YearBuilt]]&gt;=1946,"New","Old")</f>
        <v>New</v>
      </c>
      <c r="CF1424" s="7" t="str">
        <f>IF(data[[#This Row],[YearRemodAdd]]=data[[#This Row],[YearBuilt]], "-","Remodeled")</f>
        <v>-</v>
      </c>
      <c r="CG1424" t="str">
        <f>IF(data[[#This Row],[YrSold]]&gt;=2008,"Post 2008","Pre 2008")</f>
        <v>Post 2008</v>
      </c>
      <c r="CH1424">
        <f>data[[#This Row],[YrSold]]</f>
        <v>2008</v>
      </c>
      <c r="CI1424" s="1"/>
    </row>
    <row r="1425" spans="1:87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25">
        <v>2006</v>
      </c>
      <c r="CB1425" t="s">
        <v>110</v>
      </c>
      <c r="CC1425" t="s">
        <v>210</v>
      </c>
      <c r="CD1425">
        <v>274970</v>
      </c>
      <c r="CE1425" t="str">
        <f>IF(data[[#This Row],[YearBuilt]]&gt;=1946,"New","Old")</f>
        <v>New</v>
      </c>
      <c r="CF1425" s="7" t="str">
        <f>IF(data[[#This Row],[YearRemodAdd]]=data[[#This Row],[YearBuilt]], "-","Remodeled")</f>
        <v>-</v>
      </c>
      <c r="CG1425" t="str">
        <f>IF(data[[#This Row],[YrSold]]&gt;=2008,"Post 2008","Pre 2008")</f>
        <v>Pre 2008</v>
      </c>
      <c r="CH1425">
        <f>data[[#This Row],[YrSold]]</f>
        <v>2006</v>
      </c>
      <c r="CI1425" s="1"/>
    </row>
    <row r="1426" spans="1:87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26">
        <v>2007</v>
      </c>
      <c r="CB1426" t="s">
        <v>110</v>
      </c>
      <c r="CC1426" t="s">
        <v>111</v>
      </c>
      <c r="CD1426">
        <v>144000</v>
      </c>
      <c r="CE1426" t="str">
        <f>IF(data[[#This Row],[YearBuilt]]&gt;=1946,"New","Old")</f>
        <v>New</v>
      </c>
      <c r="CF1426" s="7" t="str">
        <f>IF(data[[#This Row],[YearRemodAdd]]=data[[#This Row],[YearBuilt]], "-","Remodeled")</f>
        <v>Remodeled</v>
      </c>
      <c r="CG1426" t="str">
        <f>IF(data[[#This Row],[YrSold]]&gt;=2008,"Post 2008","Pre 2008")</f>
        <v>Pre 2008</v>
      </c>
      <c r="CH1426">
        <f>data[[#This Row],[YrSold]]</f>
        <v>2007</v>
      </c>
      <c r="CI1426" s="1"/>
    </row>
    <row r="1427" spans="1:87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27">
        <v>2008</v>
      </c>
      <c r="CB1427" t="s">
        <v>110</v>
      </c>
      <c r="CC1427" t="s">
        <v>111</v>
      </c>
      <c r="CD1427">
        <v>142000</v>
      </c>
      <c r="CE1427" t="str">
        <f>IF(data[[#This Row],[YearBuilt]]&gt;=1946,"New","Old")</f>
        <v>New</v>
      </c>
      <c r="CF1427" s="7" t="str">
        <f>IF(data[[#This Row],[YearRemodAdd]]=data[[#This Row],[YearBuilt]], "-","Remodeled")</f>
        <v>-</v>
      </c>
      <c r="CG1427" t="str">
        <f>IF(data[[#This Row],[YrSold]]&gt;=2008,"Post 2008","Pre 2008")</f>
        <v>Post 2008</v>
      </c>
      <c r="CH1427">
        <f>data[[#This Row],[YrSold]]</f>
        <v>2008</v>
      </c>
      <c r="CI1427" s="1"/>
    </row>
    <row r="1428" spans="1:87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28">
        <v>2008</v>
      </c>
      <c r="CB1428" t="s">
        <v>110</v>
      </c>
      <c r="CC1428" t="s">
        <v>111</v>
      </c>
      <c r="CD1428">
        <v>271000</v>
      </c>
      <c r="CE1428" t="str">
        <f>IF(data[[#This Row],[YearBuilt]]&gt;=1946,"New","Old")</f>
        <v>New</v>
      </c>
      <c r="CF1428" s="7" t="str">
        <f>IF(data[[#This Row],[YearRemodAdd]]=data[[#This Row],[YearBuilt]], "-","Remodeled")</f>
        <v>-</v>
      </c>
      <c r="CG1428" t="str">
        <f>IF(data[[#This Row],[YrSold]]&gt;=2008,"Post 2008","Pre 2008")</f>
        <v>Post 2008</v>
      </c>
      <c r="CH1428">
        <f>data[[#This Row],[YrSold]]</f>
        <v>2008</v>
      </c>
      <c r="CI1428" s="1"/>
    </row>
    <row r="1429" spans="1:87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29">
        <v>2008</v>
      </c>
      <c r="CB1429" t="s">
        <v>110</v>
      </c>
      <c r="CC1429" t="s">
        <v>111</v>
      </c>
      <c r="CD1429">
        <v>140000</v>
      </c>
      <c r="CE1429" t="str">
        <f>IF(data[[#This Row],[YearBuilt]]&gt;=1946,"New","Old")</f>
        <v>Old</v>
      </c>
      <c r="CF1429" s="7" t="str">
        <f>IF(data[[#This Row],[YearRemodAdd]]=data[[#This Row],[YearBuilt]], "-","Remodeled")</f>
        <v>Remodeled</v>
      </c>
      <c r="CG1429" t="str">
        <f>IF(data[[#This Row],[YrSold]]&gt;=2008,"Post 2008","Pre 2008")</f>
        <v>Post 2008</v>
      </c>
      <c r="CH1429">
        <f>data[[#This Row],[YrSold]]</f>
        <v>2008</v>
      </c>
      <c r="CI1429" s="1"/>
    </row>
    <row r="1430" spans="1:87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30">
        <v>2010</v>
      </c>
      <c r="CB1430" t="s">
        <v>110</v>
      </c>
      <c r="CC1430" t="s">
        <v>128</v>
      </c>
      <c r="CD1430">
        <v>119000</v>
      </c>
      <c r="CE1430" t="str">
        <f>IF(data[[#This Row],[YearBuilt]]&gt;=1946,"New","Old")</f>
        <v>Old</v>
      </c>
      <c r="CF1430" s="7" t="str">
        <f>IF(data[[#This Row],[YearRemodAdd]]=data[[#This Row],[YearBuilt]], "-","Remodeled")</f>
        <v>Remodeled</v>
      </c>
      <c r="CG1430" t="str">
        <f>IF(data[[#This Row],[YrSold]]&gt;=2008,"Post 2008","Pre 2008")</f>
        <v>Post 2008</v>
      </c>
      <c r="CH1430">
        <f>data[[#This Row],[YrSold]]</f>
        <v>2010</v>
      </c>
      <c r="CI1430" s="1"/>
    </row>
    <row r="1431" spans="1:87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31">
        <v>2007</v>
      </c>
      <c r="CB1431" t="s">
        <v>110</v>
      </c>
      <c r="CC1431" t="s">
        <v>111</v>
      </c>
      <c r="CD1431">
        <v>182900</v>
      </c>
      <c r="CE1431" t="str">
        <f>IF(data[[#This Row],[YearBuilt]]&gt;=1946,"New","Old")</f>
        <v>New</v>
      </c>
      <c r="CF1431" s="7" t="str">
        <f>IF(data[[#This Row],[YearRemodAdd]]=data[[#This Row],[YearBuilt]], "-","Remodeled")</f>
        <v>-</v>
      </c>
      <c r="CG1431" t="str">
        <f>IF(data[[#This Row],[YrSold]]&gt;=2008,"Post 2008","Pre 2008")</f>
        <v>Pre 2008</v>
      </c>
      <c r="CH1431">
        <f>data[[#This Row],[YrSold]]</f>
        <v>2007</v>
      </c>
      <c r="CI1431" s="1"/>
    </row>
    <row r="1432" spans="1:87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32">
        <v>2006</v>
      </c>
      <c r="CB1432" t="s">
        <v>110</v>
      </c>
      <c r="CC1432" t="s">
        <v>111</v>
      </c>
      <c r="CD1432">
        <v>192140</v>
      </c>
      <c r="CE1432" t="str">
        <f>IF(data[[#This Row],[YearBuilt]]&gt;=1946,"New","Old")</f>
        <v>New</v>
      </c>
      <c r="CF1432" s="7" t="str">
        <f>IF(data[[#This Row],[YearRemodAdd]]=data[[#This Row],[YearBuilt]], "-","Remodeled")</f>
        <v>-</v>
      </c>
      <c r="CG1432" t="str">
        <f>IF(data[[#This Row],[YrSold]]&gt;=2008,"Post 2008","Pre 2008")</f>
        <v>Pre 2008</v>
      </c>
      <c r="CH1432">
        <f>data[[#This Row],[YrSold]]</f>
        <v>2006</v>
      </c>
      <c r="CI1432" s="1"/>
    </row>
    <row r="1433" spans="1:87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33">
        <v>2009</v>
      </c>
      <c r="CB1433" t="s">
        <v>110</v>
      </c>
      <c r="CC1433" t="s">
        <v>111</v>
      </c>
      <c r="CD1433">
        <v>143750</v>
      </c>
      <c r="CE1433" t="str">
        <f>IF(data[[#This Row],[YearBuilt]]&gt;=1946,"New","Old")</f>
        <v>New</v>
      </c>
      <c r="CF1433" s="7" t="str">
        <f>IF(data[[#This Row],[YearRemodAdd]]=data[[#This Row],[YearBuilt]], "-","Remodeled")</f>
        <v>-</v>
      </c>
      <c r="CG1433" t="str">
        <f>IF(data[[#This Row],[YrSold]]&gt;=2008,"Post 2008","Pre 2008")</f>
        <v>Post 2008</v>
      </c>
      <c r="CH1433">
        <f>data[[#This Row],[YrSold]]</f>
        <v>2009</v>
      </c>
      <c r="CI1433" s="1"/>
    </row>
    <row r="1434" spans="1:87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34">
        <v>2007</v>
      </c>
      <c r="CB1434" t="s">
        <v>110</v>
      </c>
      <c r="CC1434" t="s">
        <v>111</v>
      </c>
      <c r="CD1434">
        <v>64500</v>
      </c>
      <c r="CE1434" t="str">
        <f>IF(data[[#This Row],[YearBuilt]]&gt;=1946,"New","Old")</f>
        <v>Old</v>
      </c>
      <c r="CF1434" s="7" t="str">
        <f>IF(data[[#This Row],[YearRemodAdd]]=data[[#This Row],[YearBuilt]], "-","Remodeled")</f>
        <v>Remodeled</v>
      </c>
      <c r="CG1434" t="str">
        <f>IF(data[[#This Row],[YrSold]]&gt;=2008,"Post 2008","Pre 2008")</f>
        <v>Pre 2008</v>
      </c>
      <c r="CH1434">
        <f>data[[#This Row],[YrSold]]</f>
        <v>2007</v>
      </c>
      <c r="CI1434" s="1"/>
    </row>
    <row r="1435" spans="1:87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35">
        <v>2008</v>
      </c>
      <c r="CB1435" t="s">
        <v>110</v>
      </c>
      <c r="CC1435" t="s">
        <v>111</v>
      </c>
      <c r="CD1435">
        <v>186500</v>
      </c>
      <c r="CE1435" t="str">
        <f>IF(data[[#This Row],[YearBuilt]]&gt;=1946,"New","Old")</f>
        <v>New</v>
      </c>
      <c r="CF1435" s="7" t="str">
        <f>IF(data[[#This Row],[YearRemodAdd]]=data[[#This Row],[YearBuilt]], "-","Remodeled")</f>
        <v>-</v>
      </c>
      <c r="CG1435" t="str">
        <f>IF(data[[#This Row],[YrSold]]&gt;=2008,"Post 2008","Pre 2008")</f>
        <v>Post 2008</v>
      </c>
      <c r="CH1435">
        <f>data[[#This Row],[YrSold]]</f>
        <v>2008</v>
      </c>
      <c r="CI1435" s="1"/>
    </row>
    <row r="1436" spans="1:87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36">
        <v>2006</v>
      </c>
      <c r="CB1436" t="s">
        <v>110</v>
      </c>
      <c r="CC1436" t="s">
        <v>111</v>
      </c>
      <c r="CD1436">
        <v>160000</v>
      </c>
      <c r="CE1436" t="str">
        <f>IF(data[[#This Row],[YearBuilt]]&gt;=1946,"New","Old")</f>
        <v>New</v>
      </c>
      <c r="CF1436" s="7" t="str">
        <f>IF(data[[#This Row],[YearRemodAdd]]=data[[#This Row],[YearBuilt]], "-","Remodeled")</f>
        <v>-</v>
      </c>
      <c r="CG1436" t="str">
        <f>IF(data[[#This Row],[YrSold]]&gt;=2008,"Post 2008","Pre 2008")</f>
        <v>Pre 2008</v>
      </c>
      <c r="CH1436">
        <f>data[[#This Row],[YrSold]]</f>
        <v>2006</v>
      </c>
      <c r="CI1436" s="1"/>
    </row>
    <row r="1437" spans="1:87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37">
        <v>2008</v>
      </c>
      <c r="CB1437" t="s">
        <v>173</v>
      </c>
      <c r="CC1437" t="s">
        <v>128</v>
      </c>
      <c r="CD1437">
        <v>174000</v>
      </c>
      <c r="CE1437" t="str">
        <f>IF(data[[#This Row],[YearBuilt]]&gt;=1946,"New","Old")</f>
        <v>New</v>
      </c>
      <c r="CF1437" s="7" t="str">
        <f>IF(data[[#This Row],[YearRemodAdd]]=data[[#This Row],[YearBuilt]], "-","Remodeled")</f>
        <v>Remodeled</v>
      </c>
      <c r="CG1437" t="str">
        <f>IF(data[[#This Row],[YrSold]]&gt;=2008,"Post 2008","Pre 2008")</f>
        <v>Post 2008</v>
      </c>
      <c r="CH1437">
        <f>data[[#This Row],[YrSold]]</f>
        <v>2008</v>
      </c>
      <c r="CI1437" s="1"/>
    </row>
    <row r="1438" spans="1:87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38">
        <v>2007</v>
      </c>
      <c r="CB1438" t="s">
        <v>110</v>
      </c>
      <c r="CC1438" t="s">
        <v>111</v>
      </c>
      <c r="CD1438">
        <v>120500</v>
      </c>
      <c r="CE1438" t="str">
        <f>IF(data[[#This Row],[YearBuilt]]&gt;=1946,"New","Old")</f>
        <v>New</v>
      </c>
      <c r="CF1438" s="7" t="str">
        <f>IF(data[[#This Row],[YearRemodAdd]]=data[[#This Row],[YearBuilt]], "-","Remodeled")</f>
        <v>-</v>
      </c>
      <c r="CG1438" t="str">
        <f>IF(data[[#This Row],[YrSold]]&gt;=2008,"Post 2008","Pre 2008")</f>
        <v>Pre 2008</v>
      </c>
      <c r="CH1438">
        <f>data[[#This Row],[YrSold]]</f>
        <v>2007</v>
      </c>
      <c r="CI1438" s="1"/>
    </row>
    <row r="1439" spans="1:87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39">
        <v>2008</v>
      </c>
      <c r="CB1439" t="s">
        <v>158</v>
      </c>
      <c r="CC1439" t="s">
        <v>159</v>
      </c>
      <c r="CD1439">
        <v>394617</v>
      </c>
      <c r="CE1439" t="str">
        <f>IF(data[[#This Row],[YearBuilt]]&gt;=1946,"New","Old")</f>
        <v>New</v>
      </c>
      <c r="CF1439" s="7" t="str">
        <f>IF(data[[#This Row],[YearRemodAdd]]=data[[#This Row],[YearBuilt]], "-","Remodeled")</f>
        <v>-</v>
      </c>
      <c r="CG1439" t="str">
        <f>IF(data[[#This Row],[YrSold]]&gt;=2008,"Post 2008","Pre 2008")</f>
        <v>Post 2008</v>
      </c>
      <c r="CH1439">
        <f>data[[#This Row],[YrSold]]</f>
        <v>2008</v>
      </c>
      <c r="CI1439" s="1"/>
    </row>
    <row r="1440" spans="1:87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0">
        <v>2010</v>
      </c>
      <c r="CB1440" t="s">
        <v>110</v>
      </c>
      <c r="CC1440" t="s">
        <v>111</v>
      </c>
      <c r="CD1440">
        <v>149700</v>
      </c>
      <c r="CE1440" t="str">
        <f>IF(data[[#This Row],[YearBuilt]]&gt;=1946,"New","Old")</f>
        <v>New</v>
      </c>
      <c r="CF1440" s="7" t="str">
        <f>IF(data[[#This Row],[YearRemodAdd]]=data[[#This Row],[YearBuilt]], "-","Remodeled")</f>
        <v>Remodeled</v>
      </c>
      <c r="CG1440" t="str">
        <f>IF(data[[#This Row],[YrSold]]&gt;=2008,"Post 2008","Pre 2008")</f>
        <v>Post 2008</v>
      </c>
      <c r="CH1440">
        <f>data[[#This Row],[YrSold]]</f>
        <v>2010</v>
      </c>
      <c r="CI1440" s="1"/>
    </row>
    <row r="1441" spans="1:87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41">
        <v>2007</v>
      </c>
      <c r="CB1441" t="s">
        <v>110</v>
      </c>
      <c r="CC1441" t="s">
        <v>111</v>
      </c>
      <c r="CD1441">
        <v>197000</v>
      </c>
      <c r="CE1441" t="str">
        <f>IF(data[[#This Row],[YearBuilt]]&gt;=1946,"New","Old")</f>
        <v>New</v>
      </c>
      <c r="CF1441" s="7" t="str">
        <f>IF(data[[#This Row],[YearRemodAdd]]=data[[#This Row],[YearBuilt]], "-","Remodeled")</f>
        <v>-</v>
      </c>
      <c r="CG1441" t="str">
        <f>IF(data[[#This Row],[YrSold]]&gt;=2008,"Post 2008","Pre 2008")</f>
        <v>Pre 2008</v>
      </c>
      <c r="CH1441">
        <f>data[[#This Row],[YrSold]]</f>
        <v>2007</v>
      </c>
      <c r="CI1441" s="1"/>
    </row>
    <row r="1442" spans="1:87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42">
        <v>2008</v>
      </c>
      <c r="CB1442" t="s">
        <v>110</v>
      </c>
      <c r="CC1442" t="s">
        <v>111</v>
      </c>
      <c r="CD1442">
        <v>191000</v>
      </c>
      <c r="CE1442" t="str">
        <f>IF(data[[#This Row],[YearBuilt]]&gt;=1946,"New","Old")</f>
        <v>Old</v>
      </c>
      <c r="CF1442" s="7" t="str">
        <f>IF(data[[#This Row],[YearRemodAdd]]=data[[#This Row],[YearBuilt]], "-","Remodeled")</f>
        <v>Remodeled</v>
      </c>
      <c r="CG1442" t="str">
        <f>IF(data[[#This Row],[YrSold]]&gt;=2008,"Post 2008","Pre 2008")</f>
        <v>Post 2008</v>
      </c>
      <c r="CH1442">
        <f>data[[#This Row],[YrSold]]</f>
        <v>2008</v>
      </c>
      <c r="CI1442" s="1"/>
    </row>
    <row r="1443" spans="1:87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3">
        <v>2008</v>
      </c>
      <c r="CB1443" t="s">
        <v>110</v>
      </c>
      <c r="CC1443" t="s">
        <v>111</v>
      </c>
      <c r="CD1443">
        <v>149300</v>
      </c>
      <c r="CE1443" t="str">
        <f>IF(data[[#This Row],[YearBuilt]]&gt;=1946,"New","Old")</f>
        <v>New</v>
      </c>
      <c r="CF1443" s="7" t="str">
        <f>IF(data[[#This Row],[YearRemodAdd]]=data[[#This Row],[YearBuilt]], "-","Remodeled")</f>
        <v>-</v>
      </c>
      <c r="CG1443" t="str">
        <f>IF(data[[#This Row],[YrSold]]&gt;=2008,"Post 2008","Pre 2008")</f>
        <v>Post 2008</v>
      </c>
      <c r="CH1443">
        <f>data[[#This Row],[YrSold]]</f>
        <v>2008</v>
      </c>
      <c r="CI1443" s="1"/>
    </row>
    <row r="1444" spans="1:87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4">
        <v>2009</v>
      </c>
      <c r="CB1444" t="s">
        <v>110</v>
      </c>
      <c r="CC1444" t="s">
        <v>111</v>
      </c>
      <c r="CD1444">
        <v>310000</v>
      </c>
      <c r="CE1444" t="str">
        <f>IF(data[[#This Row],[YearBuilt]]&gt;=1946,"New","Old")</f>
        <v>New</v>
      </c>
      <c r="CF1444" s="7" t="str">
        <f>IF(data[[#This Row],[YearRemodAdd]]=data[[#This Row],[YearBuilt]], "-","Remodeled")</f>
        <v>-</v>
      </c>
      <c r="CG1444" t="str">
        <f>IF(data[[#This Row],[YrSold]]&gt;=2008,"Post 2008","Pre 2008")</f>
        <v>Post 2008</v>
      </c>
      <c r="CH1444">
        <f>data[[#This Row],[YrSold]]</f>
        <v>2009</v>
      </c>
      <c r="CI1444" s="1"/>
    </row>
    <row r="1445" spans="1:87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5">
        <v>2009</v>
      </c>
      <c r="CB1445" t="s">
        <v>110</v>
      </c>
      <c r="CC1445" t="s">
        <v>111</v>
      </c>
      <c r="CD1445">
        <v>121000</v>
      </c>
      <c r="CE1445" t="str">
        <f>IF(data[[#This Row],[YearBuilt]]&gt;=1946,"New","Old")</f>
        <v>Old</v>
      </c>
      <c r="CF1445" s="7" t="str">
        <f>IF(data[[#This Row],[YearRemodAdd]]=data[[#This Row],[YearBuilt]], "-","Remodeled")</f>
        <v>Remodeled</v>
      </c>
      <c r="CG1445" t="str">
        <f>IF(data[[#This Row],[YrSold]]&gt;=2008,"Post 2008","Pre 2008")</f>
        <v>Post 2008</v>
      </c>
      <c r="CH1445">
        <f>data[[#This Row],[YrSold]]</f>
        <v>2009</v>
      </c>
      <c r="CI1445" s="1"/>
    </row>
    <row r="1446" spans="1:87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46">
        <v>2007</v>
      </c>
      <c r="CB1446" t="s">
        <v>110</v>
      </c>
      <c r="CC1446" t="s">
        <v>111</v>
      </c>
      <c r="CD1446">
        <v>179600</v>
      </c>
      <c r="CE1446" t="str">
        <f>IF(data[[#This Row],[YearBuilt]]&gt;=1946,"New","Old")</f>
        <v>New</v>
      </c>
      <c r="CF1446" s="7" t="str">
        <f>IF(data[[#This Row],[YearRemodAdd]]=data[[#This Row],[YearBuilt]], "-","Remodeled")</f>
        <v>-</v>
      </c>
      <c r="CG1446" t="str">
        <f>IF(data[[#This Row],[YrSold]]&gt;=2008,"Post 2008","Pre 2008")</f>
        <v>Pre 2008</v>
      </c>
      <c r="CH1446">
        <f>data[[#This Row],[YrSold]]</f>
        <v>2007</v>
      </c>
      <c r="CI1446" s="1"/>
    </row>
    <row r="1447" spans="1:87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7">
        <v>2007</v>
      </c>
      <c r="CB1447" t="s">
        <v>110</v>
      </c>
      <c r="CC1447" t="s">
        <v>111</v>
      </c>
      <c r="CD1447">
        <v>129000</v>
      </c>
      <c r="CE1447" t="str">
        <f>IF(data[[#This Row],[YearBuilt]]&gt;=1946,"New","Old")</f>
        <v>New</v>
      </c>
      <c r="CF1447" s="7" t="str">
        <f>IF(data[[#This Row],[YearRemodAdd]]=data[[#This Row],[YearBuilt]], "-","Remodeled")</f>
        <v>-</v>
      </c>
      <c r="CG1447" t="str">
        <f>IF(data[[#This Row],[YrSold]]&gt;=2008,"Post 2008","Pre 2008")</f>
        <v>Pre 2008</v>
      </c>
      <c r="CH1447">
        <f>data[[#This Row],[YrSold]]</f>
        <v>2007</v>
      </c>
      <c r="CI1447" s="1"/>
    </row>
    <row r="1448" spans="1:87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48">
        <v>2010</v>
      </c>
      <c r="CB1448" t="s">
        <v>110</v>
      </c>
      <c r="CC1448" t="s">
        <v>111</v>
      </c>
      <c r="CD1448">
        <v>157900</v>
      </c>
      <c r="CE1448" t="str">
        <f>IF(data[[#This Row],[YearBuilt]]&gt;=1946,"New","Old")</f>
        <v>New</v>
      </c>
      <c r="CF1448" s="7" t="str">
        <f>IF(data[[#This Row],[YearRemodAdd]]=data[[#This Row],[YearBuilt]], "-","Remodeled")</f>
        <v>-</v>
      </c>
      <c r="CG1448" t="str">
        <f>IF(data[[#This Row],[YrSold]]&gt;=2008,"Post 2008","Pre 2008")</f>
        <v>Post 2008</v>
      </c>
      <c r="CH1448">
        <f>data[[#This Row],[YrSold]]</f>
        <v>2010</v>
      </c>
      <c r="CI1448" s="1"/>
    </row>
    <row r="1449" spans="1:87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49">
        <v>2007</v>
      </c>
      <c r="CB1449" t="s">
        <v>110</v>
      </c>
      <c r="CC1449" t="s">
        <v>111</v>
      </c>
      <c r="CD1449">
        <v>240000</v>
      </c>
      <c r="CE1449" t="str">
        <f>IF(data[[#This Row],[YearBuilt]]&gt;=1946,"New","Old")</f>
        <v>New</v>
      </c>
      <c r="CF1449" s="7" t="str">
        <f>IF(data[[#This Row],[YearRemodAdd]]=data[[#This Row],[YearBuilt]], "-","Remodeled")</f>
        <v>Remodeled</v>
      </c>
      <c r="CG1449" t="str">
        <f>IF(data[[#This Row],[YrSold]]&gt;=2008,"Post 2008","Pre 2008")</f>
        <v>Pre 2008</v>
      </c>
      <c r="CH1449">
        <f>data[[#This Row],[YrSold]]</f>
        <v>2007</v>
      </c>
      <c r="CI1449" s="1"/>
    </row>
    <row r="1450" spans="1:87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50">
        <v>2007</v>
      </c>
      <c r="CB1450" t="s">
        <v>110</v>
      </c>
      <c r="CC1450" t="s">
        <v>111</v>
      </c>
      <c r="CD1450">
        <v>112000</v>
      </c>
      <c r="CE1450" t="str">
        <f>IF(data[[#This Row],[YearBuilt]]&gt;=1946,"New","Old")</f>
        <v>Old</v>
      </c>
      <c r="CF1450" s="7" t="str">
        <f>IF(data[[#This Row],[YearRemodAdd]]=data[[#This Row],[YearBuilt]], "-","Remodeled")</f>
        <v>Remodeled</v>
      </c>
      <c r="CG1450" t="str">
        <f>IF(data[[#This Row],[YrSold]]&gt;=2008,"Post 2008","Pre 2008")</f>
        <v>Pre 2008</v>
      </c>
      <c r="CH1450">
        <f>data[[#This Row],[YrSold]]</f>
        <v>2007</v>
      </c>
      <c r="CI1450" s="1"/>
    </row>
    <row r="1451" spans="1:87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51">
        <v>2006</v>
      </c>
      <c r="CB1451" t="s">
        <v>110</v>
      </c>
      <c r="CC1451" t="s">
        <v>128</v>
      </c>
      <c r="CD1451">
        <v>92000</v>
      </c>
      <c r="CE1451" t="str">
        <f>IF(data[[#This Row],[YearBuilt]]&gt;=1946,"New","Old")</f>
        <v>New</v>
      </c>
      <c r="CF1451" s="7" t="str">
        <f>IF(data[[#This Row],[YearRemodAdd]]=data[[#This Row],[YearBuilt]], "-","Remodeled")</f>
        <v>-</v>
      </c>
      <c r="CG1451" t="str">
        <f>IF(data[[#This Row],[YrSold]]&gt;=2008,"Post 2008","Pre 2008")</f>
        <v>Pre 2008</v>
      </c>
      <c r="CH1451">
        <f>data[[#This Row],[YrSold]]</f>
        <v>2006</v>
      </c>
      <c r="CI1451" s="1"/>
    </row>
    <row r="1452" spans="1:87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52">
        <v>2009</v>
      </c>
      <c r="CB1452" t="s">
        <v>110</v>
      </c>
      <c r="CC1452" t="s">
        <v>111</v>
      </c>
      <c r="CD1452">
        <v>136000</v>
      </c>
      <c r="CE1452" t="str">
        <f>IF(data[[#This Row],[YearBuilt]]&gt;=1946,"New","Old")</f>
        <v>New</v>
      </c>
      <c r="CF1452" s="7" t="str">
        <f>IF(data[[#This Row],[YearRemodAdd]]=data[[#This Row],[YearBuilt]], "-","Remodeled")</f>
        <v>-</v>
      </c>
      <c r="CG1452" t="str">
        <f>IF(data[[#This Row],[YrSold]]&gt;=2008,"Post 2008","Pre 2008")</f>
        <v>Post 2008</v>
      </c>
      <c r="CH1452">
        <f>data[[#This Row],[YrSold]]</f>
        <v>2009</v>
      </c>
      <c r="CI1452" s="1"/>
    </row>
    <row r="1453" spans="1:87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53">
        <v>2009</v>
      </c>
      <c r="CB1453" t="s">
        <v>158</v>
      </c>
      <c r="CC1453" t="s">
        <v>159</v>
      </c>
      <c r="CD1453">
        <v>287090</v>
      </c>
      <c r="CE1453" t="str">
        <f>IF(data[[#This Row],[YearBuilt]]&gt;=1946,"New","Old")</f>
        <v>New</v>
      </c>
      <c r="CF1453" s="7" t="str">
        <f>IF(data[[#This Row],[YearRemodAdd]]=data[[#This Row],[YearBuilt]], "-","Remodeled")</f>
        <v>Remodeled</v>
      </c>
      <c r="CG1453" t="str">
        <f>IF(data[[#This Row],[YrSold]]&gt;=2008,"Post 2008","Pre 2008")</f>
        <v>Post 2008</v>
      </c>
      <c r="CH1453">
        <f>data[[#This Row],[YrSold]]</f>
        <v>2009</v>
      </c>
      <c r="CI1453" s="1"/>
    </row>
    <row r="1454" spans="1:87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54">
        <v>2006</v>
      </c>
      <c r="CB1454" t="s">
        <v>110</v>
      </c>
      <c r="CC1454" t="s">
        <v>111</v>
      </c>
      <c r="CD1454">
        <v>145000</v>
      </c>
      <c r="CE1454" t="str">
        <f>IF(data[[#This Row],[YearBuilt]]&gt;=1946,"New","Old")</f>
        <v>New</v>
      </c>
      <c r="CF1454" s="7" t="str">
        <f>IF(data[[#This Row],[YearRemodAdd]]=data[[#This Row],[YearBuilt]], "-","Remodeled")</f>
        <v>-</v>
      </c>
      <c r="CG1454" t="str">
        <f>IF(data[[#This Row],[YrSold]]&gt;=2008,"Post 2008","Pre 2008")</f>
        <v>Pre 2008</v>
      </c>
      <c r="CH1454">
        <f>data[[#This Row],[YrSold]]</f>
        <v>2006</v>
      </c>
      <c r="CI1454" s="1"/>
    </row>
    <row r="1455" spans="1:87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55">
        <v>2006</v>
      </c>
      <c r="CB1455" t="s">
        <v>110</v>
      </c>
      <c r="CC1455" t="s">
        <v>128</v>
      </c>
      <c r="CD1455">
        <v>84500</v>
      </c>
      <c r="CE1455" t="str">
        <f>IF(data[[#This Row],[YearBuilt]]&gt;=1946,"New","Old")</f>
        <v>New</v>
      </c>
      <c r="CF1455" s="7" t="str">
        <f>IF(data[[#This Row],[YearRemodAdd]]=data[[#This Row],[YearBuilt]], "-","Remodeled")</f>
        <v>-</v>
      </c>
      <c r="CG1455" t="str">
        <f>IF(data[[#This Row],[YrSold]]&gt;=2008,"Post 2008","Pre 2008")</f>
        <v>Pre 2008</v>
      </c>
      <c r="CH1455">
        <f>data[[#This Row],[YrSold]]</f>
        <v>2006</v>
      </c>
      <c r="CI1455" s="1"/>
    </row>
    <row r="1456" spans="1:87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Q4</v>
      </c>
      <c r="CA1456">
        <v>2009</v>
      </c>
      <c r="CB1456" t="s">
        <v>110</v>
      </c>
      <c r="CC1456" t="s">
        <v>111</v>
      </c>
      <c r="CD1456">
        <v>185000</v>
      </c>
      <c r="CE1456" t="str">
        <f>IF(data[[#This Row],[YearBuilt]]&gt;=1946,"New","Old")</f>
        <v>New</v>
      </c>
      <c r="CF1456" s="7" t="str">
        <f>IF(data[[#This Row],[YearRemodAdd]]=data[[#This Row],[YearBuilt]], "-","Remodeled")</f>
        <v>Remodeled</v>
      </c>
      <c r="CG1456" t="str">
        <f>IF(data[[#This Row],[YrSold]]&gt;=2008,"Post 2008","Pre 2008")</f>
        <v>Post 2008</v>
      </c>
      <c r="CH1456">
        <f>data[[#This Row],[YrSold]]</f>
        <v>2009</v>
      </c>
      <c r="CI1456" s="1"/>
    </row>
    <row r="1457" spans="1:87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Q3</v>
      </c>
      <c r="CA1457">
        <v>2007</v>
      </c>
      <c r="CB1457" t="s">
        <v>110</v>
      </c>
      <c r="CC1457" t="s">
        <v>111</v>
      </c>
      <c r="CD1457">
        <v>175000</v>
      </c>
      <c r="CE1457" t="str">
        <f>IF(data[[#This Row],[YearBuilt]]&gt;=1946,"New","Old")</f>
        <v>New</v>
      </c>
      <c r="CF1457" s="7" t="str">
        <f>IF(data[[#This Row],[YearRemodAdd]]=data[[#This Row],[YearBuilt]], "-","Remodeled")</f>
        <v>Remodeled</v>
      </c>
      <c r="CG1457" t="str">
        <f>IF(data[[#This Row],[YrSold]]&gt;=2008,"Post 2008","Pre 2008")</f>
        <v>Pre 2008</v>
      </c>
      <c r="CH1457">
        <f>data[[#This Row],[YrSold]]</f>
        <v>2007</v>
      </c>
      <c r="CI1457" s="1"/>
    </row>
    <row r="1458" spans="1:87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Q1</v>
      </c>
      <c r="CA1458">
        <v>2010</v>
      </c>
      <c r="CB1458" t="s">
        <v>110</v>
      </c>
      <c r="CC1458" t="s">
        <v>111</v>
      </c>
      <c r="CD1458">
        <v>210000</v>
      </c>
      <c r="CE1458" t="str">
        <f>IF(data[[#This Row],[YearBuilt]]&gt;=1946,"New","Old")</f>
        <v>New</v>
      </c>
      <c r="CF1458" s="7" t="str">
        <f>IF(data[[#This Row],[YearRemodAdd]]=data[[#This Row],[YearBuilt]], "-","Remodeled")</f>
        <v>Remodeled</v>
      </c>
      <c r="CG1458" t="str">
        <f>IF(data[[#This Row],[YrSold]]&gt;=2008,"Post 2008","Pre 2008")</f>
        <v>Post 2008</v>
      </c>
      <c r="CH1458">
        <f>data[[#This Row],[YrSold]]</f>
        <v>2010</v>
      </c>
      <c r="CI1458" s="1"/>
    </row>
    <row r="1459" spans="1:87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59">
        <v>2010</v>
      </c>
      <c r="CB1459" t="s">
        <v>110</v>
      </c>
      <c r="CC1459" t="s">
        <v>111</v>
      </c>
      <c r="CD1459">
        <v>266500</v>
      </c>
      <c r="CE1459" t="str">
        <f>IF(data[[#This Row],[YearBuilt]]&gt;=1946,"New","Old")</f>
        <v>Old</v>
      </c>
      <c r="CF1459" s="7" t="str">
        <f>IF(data[[#This Row],[YearRemodAdd]]=data[[#This Row],[YearBuilt]], "-","Remodeled")</f>
        <v>Remodeled</v>
      </c>
      <c r="CG1459" t="str">
        <f>IF(data[[#This Row],[YrSold]]&gt;=2008,"Post 2008","Pre 2008")</f>
        <v>Post 2008</v>
      </c>
      <c r="CH1459">
        <f>data[[#This Row],[YrSold]]</f>
        <v>2010</v>
      </c>
      <c r="CI1459" s="1"/>
    </row>
    <row r="1460" spans="1:87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60">
        <v>2010</v>
      </c>
      <c r="CB1460" t="s">
        <v>110</v>
      </c>
      <c r="CC1460" t="s">
        <v>111</v>
      </c>
      <c r="CD1460">
        <v>142125</v>
      </c>
      <c r="CE1460" t="str">
        <f>IF(data[[#This Row],[YearBuilt]]&gt;=1946,"New","Old")</f>
        <v>New</v>
      </c>
      <c r="CF1460" s="7" t="str">
        <f>IF(data[[#This Row],[YearRemodAdd]]=data[[#This Row],[YearBuilt]], "-","Remodeled")</f>
        <v>Remodeled</v>
      </c>
      <c r="CG1460" t="str">
        <f>IF(data[[#This Row],[YrSold]]&gt;=2008,"Post 2008","Pre 2008")</f>
        <v>Post 2008</v>
      </c>
      <c r="CH1460">
        <f>data[[#This Row],[YrSold]]</f>
        <v>2010</v>
      </c>
      <c r="CI1460" s="1"/>
    </row>
    <row r="1461" spans="1:87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 t="str">
        <f>IF(AND(data[[#This Row],[MoSold]]&gt;0,data[[#This Row],[MoSold]]&lt;4),"Q1",
IF(AND(data[[#This Row],[MoSold]]&gt;=4,data[[#This Row],[MoSold]]&lt;7),"Q2",
IF(AND(data[[#This Row],[MoSold]]&gt;=7,data[[#This Row],[MoSold]]&lt;10),"Q3","Q4")))</f>
        <v>Q2</v>
      </c>
      <c r="CA1461">
        <v>2008</v>
      </c>
      <c r="CB1461" t="s">
        <v>110</v>
      </c>
      <c r="CC1461" t="s">
        <v>111</v>
      </c>
      <c r="CD1461">
        <v>147500</v>
      </c>
      <c r="CE1461" t="str">
        <f>IF(data[[#This Row],[YearBuilt]]&gt;=1946,"New","Old")</f>
        <v>New</v>
      </c>
      <c r="CF1461" s="7" t="str">
        <f>IF(data[[#This Row],[YearRemodAdd]]=data[[#This Row],[YearBuilt]], "-","Remodeled")</f>
        <v>-</v>
      </c>
      <c r="CG1461" t="str">
        <f>IF(data[[#This Row],[YrSold]]&gt;=2008,"Post 2008","Pre 2008")</f>
        <v>Post 2008</v>
      </c>
      <c r="CH1461">
        <f>data[[#This Row],[YrSold]]</f>
        <v>2008</v>
      </c>
      <c r="CI1461" s="1"/>
    </row>
  </sheetData>
  <sheetProtection sheet="1" objects="1" scenarios="1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FA9F-F07D-428F-B0EE-12B504125DEF}">
  <dimension ref="B1:O274"/>
  <sheetViews>
    <sheetView workbookViewId="0">
      <selection activeCell="Q1" sqref="Q1:XFD1048576"/>
    </sheetView>
  </sheetViews>
  <sheetFormatPr defaultColWidth="0" defaultRowHeight="15" x14ac:dyDescent="0.25"/>
  <cols>
    <col min="1" max="1" width="9.140625" customWidth="1"/>
    <col min="2" max="2" width="13.140625" bestFit="1" customWidth="1"/>
    <col min="3" max="3" width="15.85546875" bestFit="1" customWidth="1"/>
    <col min="4" max="4" width="9.140625" customWidth="1"/>
    <col min="5" max="5" width="13.140625" bestFit="1" customWidth="1"/>
    <col min="6" max="6" width="15.85546875" bestFit="1" customWidth="1"/>
    <col min="7" max="7" width="9.140625" customWidth="1"/>
    <col min="8" max="8" width="13.140625" bestFit="1" customWidth="1"/>
    <col min="9" max="9" width="15.85546875" bestFit="1" customWidth="1"/>
    <col min="10" max="10" width="13.42578125" bestFit="1" customWidth="1"/>
    <col min="11" max="11" width="13.140625" bestFit="1" customWidth="1"/>
    <col min="12" max="12" width="15.85546875" bestFit="1" customWidth="1"/>
    <col min="13" max="13" width="9.140625" customWidth="1"/>
    <col min="14" max="14" width="13.140625" bestFit="1" customWidth="1"/>
    <col min="15" max="15" width="15.85546875" bestFit="1" customWidth="1"/>
    <col min="16" max="16" width="13.42578125" bestFit="1" customWidth="1"/>
    <col min="17" max="16384" width="9.140625" hidden="1"/>
  </cols>
  <sheetData>
    <row r="1" spans="2:15" x14ac:dyDescent="0.25">
      <c r="B1" s="2" t="s">
        <v>258</v>
      </c>
      <c r="C1" t="s">
        <v>158</v>
      </c>
      <c r="E1" s="2" t="s">
        <v>258</v>
      </c>
      <c r="F1" t="s">
        <v>158</v>
      </c>
      <c r="H1" s="2" t="s">
        <v>258</v>
      </c>
      <c r="I1" t="s">
        <v>158</v>
      </c>
      <c r="K1" s="2" t="s">
        <v>258</v>
      </c>
      <c r="L1" t="s">
        <v>158</v>
      </c>
      <c r="N1" s="2" t="s">
        <v>258</v>
      </c>
      <c r="O1" t="s">
        <v>158</v>
      </c>
    </row>
    <row r="2" spans="2:15" x14ac:dyDescent="0.25">
      <c r="B2" s="2" t="s">
        <v>77</v>
      </c>
      <c r="C2" s="3">
        <v>2006</v>
      </c>
      <c r="E2" s="2" t="s">
        <v>77</v>
      </c>
      <c r="F2" s="3">
        <v>2007</v>
      </c>
      <c r="H2" s="2" t="s">
        <v>77</v>
      </c>
      <c r="I2" s="3">
        <v>2008</v>
      </c>
      <c r="K2" s="2" t="s">
        <v>77</v>
      </c>
      <c r="L2" s="3">
        <v>2009</v>
      </c>
      <c r="N2" s="2" t="s">
        <v>77</v>
      </c>
      <c r="O2" s="3">
        <v>2010</v>
      </c>
    </row>
    <row r="4" spans="2:15" x14ac:dyDescent="0.25">
      <c r="B4" s="2" t="s">
        <v>256</v>
      </c>
      <c r="C4" t="s">
        <v>257</v>
      </c>
      <c r="E4" s="2" t="s">
        <v>256</v>
      </c>
      <c r="F4" t="s">
        <v>257</v>
      </c>
      <c r="H4" s="2" t="s">
        <v>256</v>
      </c>
      <c r="I4" t="s">
        <v>257</v>
      </c>
      <c r="K4" s="2" t="s">
        <v>256</v>
      </c>
      <c r="L4" t="s">
        <v>257</v>
      </c>
      <c r="N4" s="2" t="s">
        <v>256</v>
      </c>
      <c r="O4" t="s">
        <v>257</v>
      </c>
    </row>
    <row r="5" spans="2:15" x14ac:dyDescent="0.25">
      <c r="B5" s="3">
        <v>12</v>
      </c>
      <c r="C5" s="1">
        <v>345000</v>
      </c>
      <c r="E5" s="3">
        <v>2</v>
      </c>
      <c r="F5" s="1">
        <v>181500</v>
      </c>
      <c r="H5" s="3">
        <v>1</v>
      </c>
      <c r="I5" s="1">
        <v>208500</v>
      </c>
      <c r="K5" s="3">
        <v>6</v>
      </c>
      <c r="L5" s="1">
        <v>143000</v>
      </c>
      <c r="N5" s="3">
        <v>17</v>
      </c>
      <c r="O5" s="1">
        <v>149000</v>
      </c>
    </row>
    <row r="6" spans="2:15" x14ac:dyDescent="0.25">
      <c r="B6" s="3">
        <v>18</v>
      </c>
      <c r="C6" s="1">
        <v>90000</v>
      </c>
      <c r="E6" s="3">
        <v>7</v>
      </c>
      <c r="F6" s="1">
        <v>307000</v>
      </c>
      <c r="H6" s="3">
        <v>3</v>
      </c>
      <c r="I6" s="1">
        <v>223500</v>
      </c>
      <c r="K6" s="3">
        <v>8</v>
      </c>
      <c r="L6" s="1">
        <v>200000</v>
      </c>
      <c r="N6" s="3">
        <v>25</v>
      </c>
      <c r="O6" s="1">
        <v>154000</v>
      </c>
    </row>
    <row r="7" spans="2:15" x14ac:dyDescent="0.25">
      <c r="B7" s="3">
        <v>21</v>
      </c>
      <c r="C7" s="1">
        <v>325300</v>
      </c>
      <c r="E7" s="3">
        <v>14</v>
      </c>
      <c r="F7" s="1">
        <v>279500</v>
      </c>
      <c r="H7" s="3">
        <v>5</v>
      </c>
      <c r="I7" s="1">
        <v>250000</v>
      </c>
      <c r="K7" s="3">
        <v>20</v>
      </c>
      <c r="L7" s="1">
        <v>139000</v>
      </c>
      <c r="N7" s="3">
        <v>27</v>
      </c>
      <c r="O7" s="1">
        <v>134800</v>
      </c>
    </row>
    <row r="8" spans="2:15" x14ac:dyDescent="0.25">
      <c r="B8" s="3">
        <v>29</v>
      </c>
      <c r="C8" s="1">
        <v>207500</v>
      </c>
      <c r="E8" s="3">
        <v>24</v>
      </c>
      <c r="F8" s="1">
        <v>129900</v>
      </c>
      <c r="H8" s="3">
        <v>11</v>
      </c>
      <c r="I8" s="1">
        <v>129500</v>
      </c>
      <c r="K8" s="3">
        <v>26</v>
      </c>
      <c r="L8" s="1">
        <v>256300</v>
      </c>
      <c r="N8" s="3">
        <v>28</v>
      </c>
      <c r="O8" s="1">
        <v>306000</v>
      </c>
    </row>
    <row r="9" spans="2:15" x14ac:dyDescent="0.25">
      <c r="B9" s="3">
        <v>36</v>
      </c>
      <c r="C9" s="1">
        <v>309000</v>
      </c>
      <c r="E9" s="3">
        <v>35</v>
      </c>
      <c r="F9" s="1">
        <v>277500</v>
      </c>
      <c r="H9" s="3">
        <v>13</v>
      </c>
      <c r="I9" s="1">
        <v>144000</v>
      </c>
      <c r="K9" s="3">
        <v>37</v>
      </c>
      <c r="L9" s="1">
        <v>145000</v>
      </c>
      <c r="N9" s="3">
        <v>34</v>
      </c>
      <c r="O9" s="1">
        <v>165500</v>
      </c>
    </row>
    <row r="10" spans="2:15" x14ac:dyDescent="0.25">
      <c r="B10" s="3">
        <v>41</v>
      </c>
      <c r="C10" s="1">
        <v>160000</v>
      </c>
      <c r="E10" s="3">
        <v>42</v>
      </c>
      <c r="F10" s="1">
        <v>170000</v>
      </c>
      <c r="H10" s="3">
        <v>15</v>
      </c>
      <c r="I10" s="1">
        <v>157000</v>
      </c>
      <c r="K10" s="3">
        <v>38</v>
      </c>
      <c r="L10" s="1">
        <v>153000</v>
      </c>
      <c r="N10" s="3">
        <v>39</v>
      </c>
      <c r="O10" s="1">
        <v>109000</v>
      </c>
    </row>
    <row r="11" spans="2:15" x14ac:dyDescent="0.25">
      <c r="B11" s="3">
        <v>45</v>
      </c>
      <c r="C11" s="1">
        <v>141000</v>
      </c>
      <c r="E11" s="3">
        <v>43</v>
      </c>
      <c r="F11" s="1">
        <v>144000</v>
      </c>
      <c r="H11" s="3">
        <v>19</v>
      </c>
      <c r="I11" s="1">
        <v>159000</v>
      </c>
      <c r="K11" s="3">
        <v>47</v>
      </c>
      <c r="L11" s="1">
        <v>239686</v>
      </c>
      <c r="N11" s="3">
        <v>46</v>
      </c>
      <c r="O11" s="1">
        <v>319900</v>
      </c>
    </row>
    <row r="12" spans="2:15" x14ac:dyDescent="0.25">
      <c r="B12" s="3">
        <v>54</v>
      </c>
      <c r="C12" s="1">
        <v>385000</v>
      </c>
      <c r="E12" s="3">
        <v>48</v>
      </c>
      <c r="F12" s="1">
        <v>249700</v>
      </c>
      <c r="H12" s="3">
        <v>23</v>
      </c>
      <c r="I12" s="1">
        <v>230000</v>
      </c>
      <c r="K12" s="3">
        <v>57</v>
      </c>
      <c r="L12" s="1">
        <v>172500</v>
      </c>
      <c r="N12" s="3">
        <v>53</v>
      </c>
      <c r="O12" s="1">
        <v>110000</v>
      </c>
    </row>
    <row r="13" spans="2:15" x14ac:dyDescent="0.25">
      <c r="B13" s="3">
        <v>58</v>
      </c>
      <c r="C13" s="1">
        <v>196500</v>
      </c>
      <c r="E13" s="3">
        <v>50</v>
      </c>
      <c r="F13" s="1">
        <v>127000</v>
      </c>
      <c r="H13" s="3">
        <v>32</v>
      </c>
      <c r="I13" s="1">
        <v>149350</v>
      </c>
      <c r="K13" s="3">
        <v>65</v>
      </c>
      <c r="L13" s="1">
        <v>219500</v>
      </c>
      <c r="N13" s="3">
        <v>67</v>
      </c>
      <c r="O13" s="1">
        <v>180000</v>
      </c>
    </row>
    <row r="14" spans="2:15" x14ac:dyDescent="0.25">
      <c r="B14" s="3">
        <v>59</v>
      </c>
      <c r="C14" s="1">
        <v>438780</v>
      </c>
      <c r="E14" s="3">
        <v>51</v>
      </c>
      <c r="F14" s="1">
        <v>177000</v>
      </c>
      <c r="H14" s="3">
        <v>33</v>
      </c>
      <c r="I14" s="1">
        <v>179900</v>
      </c>
      <c r="K14" s="3">
        <v>73</v>
      </c>
      <c r="L14" s="1">
        <v>185000</v>
      </c>
      <c r="N14" s="3">
        <v>74</v>
      </c>
      <c r="O14" s="1">
        <v>144900</v>
      </c>
    </row>
    <row r="15" spans="2:15" x14ac:dyDescent="0.25">
      <c r="B15" s="3">
        <v>61</v>
      </c>
      <c r="C15" s="1">
        <v>158000</v>
      </c>
      <c r="E15" s="3">
        <v>55</v>
      </c>
      <c r="F15" s="1">
        <v>130000</v>
      </c>
      <c r="H15" s="3">
        <v>40</v>
      </c>
      <c r="I15" s="1">
        <v>82000</v>
      </c>
      <c r="K15" s="3">
        <v>76</v>
      </c>
      <c r="L15" s="1">
        <v>91000</v>
      </c>
      <c r="N15" s="3">
        <v>79</v>
      </c>
      <c r="O15" s="1">
        <v>136500</v>
      </c>
    </row>
    <row r="16" spans="2:15" x14ac:dyDescent="0.25">
      <c r="B16" s="3">
        <v>70</v>
      </c>
      <c r="C16" s="1">
        <v>225000</v>
      </c>
      <c r="E16" s="3">
        <v>63</v>
      </c>
      <c r="F16" s="1">
        <v>202500</v>
      </c>
      <c r="H16" s="3">
        <v>44</v>
      </c>
      <c r="I16" s="1">
        <v>130250</v>
      </c>
      <c r="K16" s="3">
        <v>81</v>
      </c>
      <c r="L16" s="1">
        <v>193500</v>
      </c>
      <c r="N16" s="3">
        <v>100</v>
      </c>
      <c r="O16" s="1">
        <v>128950</v>
      </c>
    </row>
    <row r="17" spans="2:15" ht="15" customHeight="1" x14ac:dyDescent="0.25">
      <c r="B17" s="3">
        <v>82</v>
      </c>
      <c r="C17" s="1">
        <v>153500</v>
      </c>
      <c r="E17" s="3">
        <v>66</v>
      </c>
      <c r="F17" s="1">
        <v>317000</v>
      </c>
      <c r="H17" s="3">
        <v>56</v>
      </c>
      <c r="I17" s="1">
        <v>180500</v>
      </c>
      <c r="K17" s="3">
        <v>85</v>
      </c>
      <c r="L17" s="1">
        <v>168500</v>
      </c>
      <c r="N17" s="3">
        <v>101</v>
      </c>
      <c r="O17" s="1">
        <v>205000</v>
      </c>
    </row>
    <row r="18" spans="2:15" x14ac:dyDescent="0.25">
      <c r="B18" s="3">
        <v>86</v>
      </c>
      <c r="C18" s="1">
        <v>260000</v>
      </c>
      <c r="E18" s="3">
        <v>68</v>
      </c>
      <c r="F18" s="1">
        <v>226000</v>
      </c>
      <c r="H18" s="3">
        <v>60</v>
      </c>
      <c r="I18" s="1">
        <v>124900</v>
      </c>
      <c r="K18" s="3">
        <v>87</v>
      </c>
      <c r="L18" s="1">
        <v>174000</v>
      </c>
      <c r="N18" s="3">
        <v>102</v>
      </c>
      <c r="O18" s="1">
        <v>178000</v>
      </c>
    </row>
    <row r="19" spans="2:15" x14ac:dyDescent="0.25">
      <c r="B19" s="3">
        <v>91</v>
      </c>
      <c r="C19" s="1">
        <v>109900</v>
      </c>
      <c r="E19" s="3">
        <v>71</v>
      </c>
      <c r="F19" s="1">
        <v>244000</v>
      </c>
      <c r="H19" s="3">
        <v>77</v>
      </c>
      <c r="I19" s="1">
        <v>135750</v>
      </c>
      <c r="K19" s="3">
        <v>88</v>
      </c>
      <c r="L19" s="1">
        <v>164500</v>
      </c>
      <c r="N19" s="3">
        <v>104</v>
      </c>
      <c r="O19" s="1">
        <v>198900</v>
      </c>
    </row>
    <row r="20" spans="2:15" x14ac:dyDescent="0.25">
      <c r="B20" s="3">
        <v>92</v>
      </c>
      <c r="C20" s="1">
        <v>98600</v>
      </c>
      <c r="E20" s="3">
        <v>72</v>
      </c>
      <c r="F20" s="1">
        <v>129500</v>
      </c>
      <c r="H20" s="3">
        <v>78</v>
      </c>
      <c r="I20" s="1">
        <v>127000</v>
      </c>
      <c r="K20" s="3">
        <v>96</v>
      </c>
      <c r="L20" s="1">
        <v>185000</v>
      </c>
      <c r="N20" s="3">
        <v>110</v>
      </c>
      <c r="O20" s="1">
        <v>190000</v>
      </c>
    </row>
    <row r="21" spans="2:15" x14ac:dyDescent="0.25">
      <c r="B21" s="3">
        <v>97</v>
      </c>
      <c r="C21" s="1">
        <v>214000</v>
      </c>
      <c r="E21" s="3">
        <v>84</v>
      </c>
      <c r="F21" s="1">
        <v>126500</v>
      </c>
      <c r="H21" s="3">
        <v>83</v>
      </c>
      <c r="I21" s="1">
        <v>245000</v>
      </c>
      <c r="K21" s="3">
        <v>103</v>
      </c>
      <c r="L21" s="1">
        <v>118964</v>
      </c>
      <c r="N21" s="3">
        <v>112</v>
      </c>
      <c r="O21" s="1">
        <v>180000</v>
      </c>
    </row>
    <row r="22" spans="2:15" x14ac:dyDescent="0.25">
      <c r="B22" s="3">
        <v>111</v>
      </c>
      <c r="C22" s="1">
        <v>136900</v>
      </c>
      <c r="E22" s="3">
        <v>90</v>
      </c>
      <c r="F22" s="1">
        <v>123600</v>
      </c>
      <c r="H22" s="3">
        <v>106</v>
      </c>
      <c r="I22" s="1">
        <v>250000</v>
      </c>
      <c r="K22" s="3">
        <v>117</v>
      </c>
      <c r="L22" s="1">
        <v>139000</v>
      </c>
      <c r="N22" s="3">
        <v>119</v>
      </c>
      <c r="O22" s="1">
        <v>320000</v>
      </c>
    </row>
    <row r="23" spans="2:15" x14ac:dyDescent="0.25">
      <c r="B23" s="3">
        <v>120</v>
      </c>
      <c r="C23" s="1">
        <v>163990</v>
      </c>
      <c r="E23" s="3">
        <v>95</v>
      </c>
      <c r="F23" s="1">
        <v>204750</v>
      </c>
      <c r="H23" s="3">
        <v>108</v>
      </c>
      <c r="I23" s="1">
        <v>115000</v>
      </c>
      <c r="K23" s="3">
        <v>125</v>
      </c>
      <c r="L23" s="1">
        <v>181000</v>
      </c>
      <c r="N23" s="3">
        <v>141</v>
      </c>
      <c r="O23" s="1">
        <v>115000</v>
      </c>
    </row>
    <row r="24" spans="2:15" x14ac:dyDescent="0.25">
      <c r="B24" s="3">
        <v>121</v>
      </c>
      <c r="C24" s="1">
        <v>180000</v>
      </c>
      <c r="E24" s="3">
        <v>98</v>
      </c>
      <c r="F24" s="1">
        <v>94750</v>
      </c>
      <c r="H24" s="3">
        <v>123</v>
      </c>
      <c r="I24" s="1">
        <v>136000</v>
      </c>
      <c r="K24" s="3">
        <v>132</v>
      </c>
      <c r="L24" s="1">
        <v>244000</v>
      </c>
      <c r="N24" s="3">
        <v>143</v>
      </c>
      <c r="O24" s="1">
        <v>166000</v>
      </c>
    </row>
    <row r="25" spans="2:15" x14ac:dyDescent="0.25">
      <c r="B25" s="3">
        <v>129</v>
      </c>
      <c r="C25" s="1">
        <v>155000</v>
      </c>
      <c r="E25" s="3">
        <v>113</v>
      </c>
      <c r="F25" s="1">
        <v>383970</v>
      </c>
      <c r="H25" s="3">
        <v>124</v>
      </c>
      <c r="I25" s="1">
        <v>153900</v>
      </c>
      <c r="K25" s="3">
        <v>134</v>
      </c>
      <c r="L25" s="1">
        <v>220000</v>
      </c>
      <c r="N25" s="3">
        <v>148</v>
      </c>
      <c r="O25" s="1">
        <v>222500</v>
      </c>
    </row>
    <row r="26" spans="2:15" x14ac:dyDescent="0.25">
      <c r="B26" s="3">
        <v>130</v>
      </c>
      <c r="C26" s="1">
        <v>150000</v>
      </c>
      <c r="E26" s="3">
        <v>114</v>
      </c>
      <c r="F26" s="1">
        <v>217000</v>
      </c>
      <c r="H26" s="3">
        <v>136</v>
      </c>
      <c r="I26" s="1">
        <v>174000</v>
      </c>
      <c r="K26" s="3">
        <v>140</v>
      </c>
      <c r="L26" s="1">
        <v>231500</v>
      </c>
      <c r="N26" s="3">
        <v>158</v>
      </c>
      <c r="O26" s="1">
        <v>269500</v>
      </c>
    </row>
    <row r="27" spans="2:15" x14ac:dyDescent="0.25">
      <c r="B27" s="3">
        <v>131</v>
      </c>
      <c r="C27" s="1">
        <v>226000</v>
      </c>
      <c r="E27" s="3">
        <v>116</v>
      </c>
      <c r="F27" s="1">
        <v>176000</v>
      </c>
      <c r="H27" s="3">
        <v>139</v>
      </c>
      <c r="I27" s="1">
        <v>230000</v>
      </c>
      <c r="K27" s="3">
        <v>144</v>
      </c>
      <c r="L27" s="1">
        <v>204000</v>
      </c>
      <c r="N27" s="3">
        <v>159</v>
      </c>
      <c r="O27" s="1">
        <v>254900</v>
      </c>
    </row>
    <row r="28" spans="2:15" x14ac:dyDescent="0.25">
      <c r="B28" s="3">
        <v>135</v>
      </c>
      <c r="C28" s="1">
        <v>180000</v>
      </c>
      <c r="E28" s="3">
        <v>118</v>
      </c>
      <c r="F28" s="1">
        <v>155000</v>
      </c>
      <c r="H28" s="3">
        <v>149</v>
      </c>
      <c r="I28" s="1">
        <v>141000</v>
      </c>
      <c r="K28" s="3">
        <v>167</v>
      </c>
      <c r="L28" s="1">
        <v>190000</v>
      </c>
      <c r="N28" s="3">
        <v>163</v>
      </c>
      <c r="O28" s="1">
        <v>220000</v>
      </c>
    </row>
    <row r="29" spans="2:15" x14ac:dyDescent="0.25">
      <c r="B29" s="3">
        <v>138</v>
      </c>
      <c r="C29" s="1">
        <v>171000</v>
      </c>
      <c r="E29" s="3">
        <v>127</v>
      </c>
      <c r="F29" s="1">
        <v>128000</v>
      </c>
      <c r="H29" s="3">
        <v>152</v>
      </c>
      <c r="I29" s="1">
        <v>372402</v>
      </c>
      <c r="K29" s="3">
        <v>179</v>
      </c>
      <c r="L29" s="1">
        <v>501837</v>
      </c>
      <c r="N29" s="3">
        <v>172</v>
      </c>
      <c r="O29" s="1">
        <v>215000</v>
      </c>
    </row>
    <row r="30" spans="2:15" x14ac:dyDescent="0.25">
      <c r="B30" s="3">
        <v>142</v>
      </c>
      <c r="C30" s="1">
        <v>260000</v>
      </c>
      <c r="E30" s="3">
        <v>133</v>
      </c>
      <c r="F30" s="1">
        <v>150750</v>
      </c>
      <c r="H30" s="3">
        <v>154</v>
      </c>
      <c r="I30" s="1">
        <v>235000</v>
      </c>
      <c r="K30" s="3">
        <v>187</v>
      </c>
      <c r="L30" s="1">
        <v>173000</v>
      </c>
      <c r="N30" s="3">
        <v>201</v>
      </c>
      <c r="O30" s="1">
        <v>140000</v>
      </c>
    </row>
    <row r="31" spans="2:15" x14ac:dyDescent="0.25">
      <c r="B31" s="3">
        <v>145</v>
      </c>
      <c r="C31" s="1">
        <v>125000</v>
      </c>
      <c r="E31" s="3">
        <v>137</v>
      </c>
      <c r="F31" s="1">
        <v>143000</v>
      </c>
      <c r="H31" s="3">
        <v>161</v>
      </c>
      <c r="I31" s="1">
        <v>162500</v>
      </c>
      <c r="K31" s="3">
        <v>189</v>
      </c>
      <c r="L31" s="1">
        <v>153337</v>
      </c>
      <c r="N31" s="3">
        <v>212</v>
      </c>
      <c r="O31" s="1">
        <v>186000</v>
      </c>
    </row>
    <row r="32" spans="2:15" x14ac:dyDescent="0.25">
      <c r="B32" s="3">
        <v>146</v>
      </c>
      <c r="C32" s="1">
        <v>130000</v>
      </c>
      <c r="E32" s="3">
        <v>151</v>
      </c>
      <c r="F32" s="1">
        <v>122000</v>
      </c>
      <c r="H32" s="3">
        <v>162</v>
      </c>
      <c r="I32" s="1">
        <v>412500</v>
      </c>
      <c r="K32" s="3">
        <v>193</v>
      </c>
      <c r="L32" s="1">
        <v>192000</v>
      </c>
      <c r="N32" s="3">
        <v>215</v>
      </c>
      <c r="O32" s="1">
        <v>161750</v>
      </c>
    </row>
    <row r="33" spans="2:15" x14ac:dyDescent="0.25">
      <c r="B33" s="3">
        <v>153</v>
      </c>
      <c r="C33" s="1">
        <v>190000</v>
      </c>
      <c r="E33" s="3">
        <v>164</v>
      </c>
      <c r="F33" s="1">
        <v>103200</v>
      </c>
      <c r="H33" s="3">
        <v>174</v>
      </c>
      <c r="I33" s="1">
        <v>163000</v>
      </c>
      <c r="K33" s="3">
        <v>196</v>
      </c>
      <c r="L33" s="1">
        <v>148500</v>
      </c>
      <c r="N33" s="3">
        <v>229</v>
      </c>
      <c r="O33" s="1">
        <v>125000</v>
      </c>
    </row>
    <row r="34" spans="2:15" x14ac:dyDescent="0.25">
      <c r="B34" s="3">
        <v>157</v>
      </c>
      <c r="C34" s="1">
        <v>109500</v>
      </c>
      <c r="E34" s="3">
        <v>168</v>
      </c>
      <c r="F34" s="1">
        <v>325624</v>
      </c>
      <c r="H34" s="3">
        <v>175</v>
      </c>
      <c r="I34" s="1">
        <v>184000</v>
      </c>
      <c r="K34" s="3">
        <v>200</v>
      </c>
      <c r="L34" s="1">
        <v>274900</v>
      </c>
      <c r="N34" s="3">
        <v>231</v>
      </c>
      <c r="O34" s="1">
        <v>148000</v>
      </c>
    </row>
    <row r="35" spans="2:15" x14ac:dyDescent="0.25">
      <c r="B35" s="3">
        <v>160</v>
      </c>
      <c r="C35" s="1">
        <v>320000</v>
      </c>
      <c r="E35" s="3">
        <v>169</v>
      </c>
      <c r="F35" s="1">
        <v>183500</v>
      </c>
      <c r="H35" s="3">
        <v>184</v>
      </c>
      <c r="I35" s="1">
        <v>200000</v>
      </c>
      <c r="K35" s="3">
        <v>205</v>
      </c>
      <c r="L35" s="1">
        <v>110000</v>
      </c>
      <c r="N35" s="3">
        <v>234</v>
      </c>
      <c r="O35" s="1">
        <v>128200</v>
      </c>
    </row>
    <row r="36" spans="2:15" x14ac:dyDescent="0.25">
      <c r="B36" s="3">
        <v>170</v>
      </c>
      <c r="C36" s="1">
        <v>228000</v>
      </c>
      <c r="E36" s="3">
        <v>176</v>
      </c>
      <c r="F36" s="1">
        <v>243000</v>
      </c>
      <c r="H36" s="3">
        <v>190</v>
      </c>
      <c r="I36" s="1">
        <v>286000</v>
      </c>
      <c r="K36" s="3">
        <v>206</v>
      </c>
      <c r="L36" s="1">
        <v>180500</v>
      </c>
      <c r="N36" s="3">
        <v>235</v>
      </c>
      <c r="O36" s="1">
        <v>216500</v>
      </c>
    </row>
    <row r="37" spans="2:15" x14ac:dyDescent="0.25">
      <c r="B37" s="3">
        <v>173</v>
      </c>
      <c r="C37" s="1">
        <v>239000</v>
      </c>
      <c r="E37" s="3">
        <v>177</v>
      </c>
      <c r="F37" s="1">
        <v>211000</v>
      </c>
      <c r="H37" s="3">
        <v>195</v>
      </c>
      <c r="I37" s="1">
        <v>127000</v>
      </c>
      <c r="K37" s="3">
        <v>213</v>
      </c>
      <c r="L37" s="1">
        <v>252678</v>
      </c>
      <c r="N37" s="3">
        <v>237</v>
      </c>
      <c r="O37" s="1">
        <v>185500</v>
      </c>
    </row>
    <row r="38" spans="2:15" x14ac:dyDescent="0.25">
      <c r="B38" s="3">
        <v>178</v>
      </c>
      <c r="C38" s="1">
        <v>172500</v>
      </c>
      <c r="E38" s="3">
        <v>181</v>
      </c>
      <c r="F38" s="1">
        <v>177000</v>
      </c>
      <c r="H38" s="3">
        <v>202</v>
      </c>
      <c r="I38" s="1">
        <v>171500</v>
      </c>
      <c r="K38" s="3">
        <v>222</v>
      </c>
      <c r="L38" s="1">
        <v>200000</v>
      </c>
      <c r="N38" s="3">
        <v>238</v>
      </c>
      <c r="O38" s="1">
        <v>194500</v>
      </c>
    </row>
    <row r="39" spans="2:15" x14ac:dyDescent="0.25">
      <c r="B39" s="3">
        <v>194</v>
      </c>
      <c r="C39" s="1">
        <v>130000</v>
      </c>
      <c r="E39" s="3">
        <v>183</v>
      </c>
      <c r="F39" s="1">
        <v>120000</v>
      </c>
      <c r="H39" s="3">
        <v>204</v>
      </c>
      <c r="I39" s="1">
        <v>149000</v>
      </c>
      <c r="K39" s="3">
        <v>224</v>
      </c>
      <c r="L39" s="1">
        <v>97000</v>
      </c>
      <c r="N39" s="3">
        <v>241</v>
      </c>
      <c r="O39" s="1">
        <v>262500</v>
      </c>
    </row>
    <row r="40" spans="2:15" x14ac:dyDescent="0.25">
      <c r="B40" s="3">
        <v>214</v>
      </c>
      <c r="C40" s="1">
        <v>156000</v>
      </c>
      <c r="E40" s="3">
        <v>192</v>
      </c>
      <c r="F40" s="1">
        <v>184000</v>
      </c>
      <c r="H40" s="3">
        <v>208</v>
      </c>
      <c r="I40" s="1">
        <v>141000</v>
      </c>
      <c r="K40" s="3">
        <v>225</v>
      </c>
      <c r="L40" s="1">
        <v>386250</v>
      </c>
      <c r="N40" s="3">
        <v>245</v>
      </c>
      <c r="O40" s="1">
        <v>205000</v>
      </c>
    </row>
    <row r="41" spans="2:15" x14ac:dyDescent="0.25">
      <c r="B41" s="3">
        <v>216</v>
      </c>
      <c r="C41" s="1">
        <v>134450</v>
      </c>
      <c r="E41" s="3">
        <v>197</v>
      </c>
      <c r="F41" s="1">
        <v>311872</v>
      </c>
      <c r="H41" s="3">
        <v>210</v>
      </c>
      <c r="I41" s="1">
        <v>145000</v>
      </c>
      <c r="K41" s="3">
        <v>226</v>
      </c>
      <c r="L41" s="1">
        <v>112000</v>
      </c>
      <c r="N41" s="3">
        <v>255</v>
      </c>
      <c r="O41" s="1">
        <v>145000</v>
      </c>
    </row>
    <row r="42" spans="2:15" x14ac:dyDescent="0.25">
      <c r="B42" s="3">
        <v>220</v>
      </c>
      <c r="C42" s="1">
        <v>167240</v>
      </c>
      <c r="E42" s="3">
        <v>207</v>
      </c>
      <c r="F42" s="1">
        <v>143900</v>
      </c>
      <c r="H42" s="3">
        <v>217</v>
      </c>
      <c r="I42" s="1">
        <v>210000</v>
      </c>
      <c r="K42" s="3">
        <v>230</v>
      </c>
      <c r="L42" s="1">
        <v>192500</v>
      </c>
      <c r="N42" s="3">
        <v>273</v>
      </c>
      <c r="O42" s="1">
        <v>290000</v>
      </c>
    </row>
    <row r="43" spans="2:15" x14ac:dyDescent="0.25">
      <c r="B43" s="3">
        <v>221</v>
      </c>
      <c r="C43" s="1">
        <v>204900</v>
      </c>
      <c r="E43" s="3">
        <v>209</v>
      </c>
      <c r="F43" s="1">
        <v>277000</v>
      </c>
      <c r="H43" s="3">
        <v>228</v>
      </c>
      <c r="I43" s="1">
        <v>106000</v>
      </c>
      <c r="K43" s="3">
        <v>232</v>
      </c>
      <c r="L43" s="1">
        <v>403000</v>
      </c>
      <c r="N43" s="3">
        <v>277</v>
      </c>
      <c r="O43" s="1">
        <v>201000</v>
      </c>
    </row>
    <row r="44" spans="2:15" x14ac:dyDescent="0.25">
      <c r="B44" s="3">
        <v>223</v>
      </c>
      <c r="C44" s="1">
        <v>179900</v>
      </c>
      <c r="E44" s="3">
        <v>227</v>
      </c>
      <c r="F44" s="1">
        <v>290000</v>
      </c>
      <c r="H44" s="3">
        <v>236</v>
      </c>
      <c r="I44" s="1">
        <v>89500</v>
      </c>
      <c r="K44" s="3">
        <v>244</v>
      </c>
      <c r="L44" s="1">
        <v>120000</v>
      </c>
      <c r="N44" s="3">
        <v>278</v>
      </c>
      <c r="O44" s="1">
        <v>141000</v>
      </c>
    </row>
    <row r="45" spans="2:15" x14ac:dyDescent="0.25">
      <c r="B45" s="3">
        <v>233</v>
      </c>
      <c r="C45" s="1">
        <v>94500</v>
      </c>
      <c r="E45" s="3">
        <v>239</v>
      </c>
      <c r="F45" s="1">
        <v>318000</v>
      </c>
      <c r="H45" s="3">
        <v>253</v>
      </c>
      <c r="I45" s="1">
        <v>173000</v>
      </c>
      <c r="K45" s="3">
        <v>258</v>
      </c>
      <c r="L45" s="1">
        <v>220000</v>
      </c>
      <c r="N45" s="3">
        <v>289</v>
      </c>
      <c r="O45" s="1">
        <v>122000</v>
      </c>
    </row>
    <row r="46" spans="2:15" x14ac:dyDescent="0.25">
      <c r="B46" s="3">
        <v>246</v>
      </c>
      <c r="C46" s="1">
        <v>241500</v>
      </c>
      <c r="E46" s="3">
        <v>249</v>
      </c>
      <c r="F46" s="1">
        <v>180000</v>
      </c>
      <c r="H46" s="3">
        <v>257</v>
      </c>
      <c r="I46" s="1">
        <v>207500</v>
      </c>
      <c r="K46" s="3">
        <v>261</v>
      </c>
      <c r="L46" s="1">
        <v>176000</v>
      </c>
      <c r="N46" s="3">
        <v>325</v>
      </c>
      <c r="O46" s="1">
        <v>242000</v>
      </c>
    </row>
    <row r="47" spans="2:15" x14ac:dyDescent="0.25">
      <c r="B47" s="3">
        <v>248</v>
      </c>
      <c r="C47" s="1">
        <v>140000</v>
      </c>
      <c r="E47" s="3">
        <v>250</v>
      </c>
      <c r="F47" s="1">
        <v>277000</v>
      </c>
      <c r="H47" s="3">
        <v>259</v>
      </c>
      <c r="I47" s="1">
        <v>231500</v>
      </c>
      <c r="K47" s="3">
        <v>274</v>
      </c>
      <c r="L47" s="1">
        <v>139000</v>
      </c>
      <c r="N47" s="3">
        <v>341</v>
      </c>
      <c r="O47" s="1">
        <v>202900</v>
      </c>
    </row>
    <row r="48" spans="2:15" x14ac:dyDescent="0.25">
      <c r="B48" s="3">
        <v>256</v>
      </c>
      <c r="C48" s="1">
        <v>230000</v>
      </c>
      <c r="E48" s="3">
        <v>252</v>
      </c>
      <c r="F48" s="1">
        <v>235000</v>
      </c>
      <c r="H48" s="3">
        <v>260</v>
      </c>
      <c r="I48" s="1">
        <v>97000</v>
      </c>
      <c r="K48" s="3">
        <v>283</v>
      </c>
      <c r="L48" s="1">
        <v>207500</v>
      </c>
      <c r="N48" s="3">
        <v>345</v>
      </c>
      <c r="O48" s="1">
        <v>85000</v>
      </c>
    </row>
    <row r="49" spans="2:15" x14ac:dyDescent="0.25">
      <c r="B49" s="3">
        <v>263</v>
      </c>
      <c r="C49" s="1">
        <v>151000</v>
      </c>
      <c r="E49" s="3">
        <v>254</v>
      </c>
      <c r="F49" s="1">
        <v>158000</v>
      </c>
      <c r="H49" s="3">
        <v>266</v>
      </c>
      <c r="I49" s="1">
        <v>175500</v>
      </c>
      <c r="K49" s="3">
        <v>284</v>
      </c>
      <c r="L49" s="1">
        <v>244600</v>
      </c>
      <c r="N49" s="3">
        <v>369</v>
      </c>
      <c r="O49" s="1">
        <v>132000</v>
      </c>
    </row>
    <row r="50" spans="2:15" x14ac:dyDescent="0.25">
      <c r="B50" s="3">
        <v>267</v>
      </c>
      <c r="C50" s="1">
        <v>185000</v>
      </c>
      <c r="E50" s="3">
        <v>262</v>
      </c>
      <c r="F50" s="1">
        <v>276000</v>
      </c>
      <c r="H50" s="3">
        <v>272</v>
      </c>
      <c r="I50" s="1">
        <v>241500</v>
      </c>
      <c r="K50" s="3">
        <v>293</v>
      </c>
      <c r="L50" s="1">
        <v>131000</v>
      </c>
      <c r="N50" s="3">
        <v>370</v>
      </c>
      <c r="O50" s="1">
        <v>162000</v>
      </c>
    </row>
    <row r="51" spans="2:15" x14ac:dyDescent="0.25">
      <c r="B51" s="3">
        <v>271</v>
      </c>
      <c r="C51" s="1">
        <v>266000</v>
      </c>
      <c r="E51" s="3">
        <v>270</v>
      </c>
      <c r="F51" s="1">
        <v>148000</v>
      </c>
      <c r="H51" s="3">
        <v>280</v>
      </c>
      <c r="I51" s="1">
        <v>192000</v>
      </c>
      <c r="K51" s="3">
        <v>295</v>
      </c>
      <c r="L51" s="1">
        <v>167000</v>
      </c>
      <c r="N51" s="3">
        <v>373</v>
      </c>
      <c r="O51" s="1">
        <v>125000</v>
      </c>
    </row>
    <row r="52" spans="2:15" x14ac:dyDescent="0.25">
      <c r="B52" s="3">
        <v>282</v>
      </c>
      <c r="C52" s="1">
        <v>185000</v>
      </c>
      <c r="E52" s="3">
        <v>275</v>
      </c>
      <c r="F52" s="1">
        <v>124500</v>
      </c>
      <c r="H52" s="3">
        <v>327</v>
      </c>
      <c r="I52" s="1">
        <v>324000</v>
      </c>
      <c r="K52" s="3">
        <v>300</v>
      </c>
      <c r="L52" s="1">
        <v>158500</v>
      </c>
      <c r="N52" s="3">
        <v>379</v>
      </c>
      <c r="O52" s="1">
        <v>394432</v>
      </c>
    </row>
    <row r="53" spans="2:15" ht="15" customHeight="1" x14ac:dyDescent="0.25">
      <c r="B53" s="3">
        <v>287</v>
      </c>
      <c r="C53" s="1">
        <v>159000</v>
      </c>
      <c r="E53" s="3">
        <v>279</v>
      </c>
      <c r="F53" s="1">
        <v>415298</v>
      </c>
      <c r="H53" s="3">
        <v>334</v>
      </c>
      <c r="I53" s="1">
        <v>207000</v>
      </c>
      <c r="K53" s="3">
        <v>312</v>
      </c>
      <c r="L53" s="1">
        <v>132000</v>
      </c>
      <c r="N53" s="3">
        <v>386</v>
      </c>
      <c r="O53" s="1">
        <v>192000</v>
      </c>
    </row>
    <row r="54" spans="2:15" x14ac:dyDescent="0.25">
      <c r="B54" s="3">
        <v>288</v>
      </c>
      <c r="C54" s="1">
        <v>88000</v>
      </c>
      <c r="E54" s="3">
        <v>281</v>
      </c>
      <c r="F54" s="1">
        <v>228500</v>
      </c>
      <c r="H54" s="3">
        <v>335</v>
      </c>
      <c r="I54" s="1">
        <v>192000</v>
      </c>
      <c r="K54" s="3">
        <v>314</v>
      </c>
      <c r="L54" s="1">
        <v>375000</v>
      </c>
      <c r="N54" s="3">
        <v>396</v>
      </c>
      <c r="O54" s="1">
        <v>129000</v>
      </c>
    </row>
    <row r="55" spans="2:15" x14ac:dyDescent="0.25">
      <c r="B55" s="3">
        <v>291</v>
      </c>
      <c r="C55" s="1">
        <v>233230</v>
      </c>
      <c r="E55" s="3">
        <v>285</v>
      </c>
      <c r="F55" s="1">
        <v>179200</v>
      </c>
      <c r="H55" s="3">
        <v>336</v>
      </c>
      <c r="I55" s="1">
        <v>228950</v>
      </c>
      <c r="K55" s="3">
        <v>316</v>
      </c>
      <c r="L55" s="1">
        <v>188500</v>
      </c>
      <c r="N55" s="3">
        <v>413</v>
      </c>
      <c r="O55" s="1">
        <v>222000</v>
      </c>
    </row>
    <row r="56" spans="2:15" x14ac:dyDescent="0.25">
      <c r="B56" s="3">
        <v>294</v>
      </c>
      <c r="C56" s="1">
        <v>235000</v>
      </c>
      <c r="E56" s="3">
        <v>286</v>
      </c>
      <c r="F56" s="1">
        <v>164700</v>
      </c>
      <c r="H56" s="3">
        <v>338</v>
      </c>
      <c r="I56" s="1">
        <v>214000</v>
      </c>
      <c r="K56" s="3">
        <v>317</v>
      </c>
      <c r="L56" s="1">
        <v>260000</v>
      </c>
      <c r="N56" s="3">
        <v>420</v>
      </c>
      <c r="O56" s="1">
        <v>142000</v>
      </c>
    </row>
    <row r="57" spans="2:15" x14ac:dyDescent="0.25">
      <c r="B57" s="3">
        <v>296</v>
      </c>
      <c r="C57" s="1">
        <v>142500</v>
      </c>
      <c r="E57" s="3">
        <v>297</v>
      </c>
      <c r="F57" s="1">
        <v>152000</v>
      </c>
      <c r="H57" s="3">
        <v>344</v>
      </c>
      <c r="I57" s="1">
        <v>266000</v>
      </c>
      <c r="K57" s="3">
        <v>319</v>
      </c>
      <c r="L57" s="1">
        <v>260000</v>
      </c>
      <c r="N57" s="3">
        <v>447</v>
      </c>
      <c r="O57" s="1">
        <v>190000</v>
      </c>
    </row>
    <row r="58" spans="2:15" x14ac:dyDescent="0.25">
      <c r="B58" s="3">
        <v>301</v>
      </c>
      <c r="C58" s="1">
        <v>157000</v>
      </c>
      <c r="E58" s="3">
        <v>298</v>
      </c>
      <c r="F58" s="1">
        <v>239000</v>
      </c>
      <c r="H58" s="3">
        <v>349</v>
      </c>
      <c r="I58" s="1">
        <v>154000</v>
      </c>
      <c r="K58" s="3">
        <v>320</v>
      </c>
      <c r="L58" s="1">
        <v>187500</v>
      </c>
      <c r="N58" s="3">
        <v>471</v>
      </c>
      <c r="O58" s="1">
        <v>212000</v>
      </c>
    </row>
    <row r="59" spans="2:15" ht="15" customHeight="1" x14ac:dyDescent="0.25">
      <c r="B59" s="3">
        <v>303</v>
      </c>
      <c r="C59" s="1">
        <v>205000</v>
      </c>
      <c r="E59" s="3">
        <v>299</v>
      </c>
      <c r="F59" s="1">
        <v>175000</v>
      </c>
      <c r="H59" s="3">
        <v>368</v>
      </c>
      <c r="I59" s="1">
        <v>165000</v>
      </c>
      <c r="K59" s="3">
        <v>333</v>
      </c>
      <c r="L59" s="1">
        <v>284000</v>
      </c>
      <c r="N59" s="3">
        <v>504</v>
      </c>
      <c r="O59" s="1">
        <v>289000</v>
      </c>
    </row>
    <row r="60" spans="2:15" x14ac:dyDescent="0.25">
      <c r="B60" s="3">
        <v>304</v>
      </c>
      <c r="C60" s="1">
        <v>149900</v>
      </c>
      <c r="E60" s="3">
        <v>302</v>
      </c>
      <c r="F60" s="1">
        <v>267000</v>
      </c>
      <c r="H60" s="3">
        <v>372</v>
      </c>
      <c r="I60" s="1">
        <v>134432</v>
      </c>
      <c r="K60" s="3">
        <v>340</v>
      </c>
      <c r="L60" s="1">
        <v>155000</v>
      </c>
      <c r="N60" s="3">
        <v>533</v>
      </c>
      <c r="O60" s="1">
        <v>107500</v>
      </c>
    </row>
    <row r="61" spans="2:15" x14ac:dyDescent="0.25">
      <c r="B61" s="3">
        <v>310</v>
      </c>
      <c r="C61" s="1">
        <v>360000</v>
      </c>
      <c r="E61" s="3">
        <v>306</v>
      </c>
      <c r="F61" s="1">
        <v>305900</v>
      </c>
      <c r="H61" s="3">
        <v>389</v>
      </c>
      <c r="I61" s="1">
        <v>191000</v>
      </c>
      <c r="K61" s="3">
        <v>342</v>
      </c>
      <c r="L61" s="1">
        <v>82000</v>
      </c>
      <c r="N61" s="3">
        <v>540</v>
      </c>
      <c r="O61" s="1">
        <v>272000</v>
      </c>
    </row>
    <row r="62" spans="2:15" x14ac:dyDescent="0.25">
      <c r="B62" s="3">
        <v>311</v>
      </c>
      <c r="C62" s="1">
        <v>165600</v>
      </c>
      <c r="E62" s="3">
        <v>307</v>
      </c>
      <c r="F62" s="1">
        <v>225000</v>
      </c>
      <c r="H62" s="3">
        <v>390</v>
      </c>
      <c r="I62" s="1">
        <v>426000</v>
      </c>
      <c r="K62" s="3">
        <v>348</v>
      </c>
      <c r="L62" s="1">
        <v>157500</v>
      </c>
      <c r="N62" s="3">
        <v>561</v>
      </c>
      <c r="O62" s="1">
        <v>121500</v>
      </c>
    </row>
    <row r="63" spans="2:15" x14ac:dyDescent="0.25">
      <c r="B63" s="3">
        <v>321</v>
      </c>
      <c r="C63" s="1">
        <v>342643</v>
      </c>
      <c r="E63" s="3">
        <v>318</v>
      </c>
      <c r="F63" s="1">
        <v>270000</v>
      </c>
      <c r="H63" s="3">
        <v>401</v>
      </c>
      <c r="I63" s="1">
        <v>245500</v>
      </c>
      <c r="K63" s="3">
        <v>357</v>
      </c>
      <c r="L63" s="1">
        <v>173000</v>
      </c>
      <c r="N63" s="3">
        <v>568</v>
      </c>
      <c r="O63" s="1">
        <v>214000</v>
      </c>
    </row>
    <row r="64" spans="2:15" x14ac:dyDescent="0.25">
      <c r="B64" s="3">
        <v>324</v>
      </c>
      <c r="C64" s="1">
        <v>126175</v>
      </c>
      <c r="E64" s="3">
        <v>322</v>
      </c>
      <c r="F64" s="1">
        <v>354000</v>
      </c>
      <c r="H64" s="3">
        <v>410</v>
      </c>
      <c r="I64" s="1">
        <v>339750</v>
      </c>
      <c r="K64" s="3">
        <v>363</v>
      </c>
      <c r="L64" s="1">
        <v>198500</v>
      </c>
      <c r="N64" s="3">
        <v>604</v>
      </c>
      <c r="O64" s="1">
        <v>151000</v>
      </c>
    </row>
    <row r="65" spans="2:15" x14ac:dyDescent="0.25">
      <c r="B65" s="3">
        <v>328</v>
      </c>
      <c r="C65" s="1">
        <v>145250</v>
      </c>
      <c r="E65" s="3">
        <v>323</v>
      </c>
      <c r="F65" s="1">
        <v>301000</v>
      </c>
      <c r="H65" s="3">
        <v>415</v>
      </c>
      <c r="I65" s="1">
        <v>228000</v>
      </c>
      <c r="K65" s="3">
        <v>364</v>
      </c>
      <c r="L65" s="1">
        <v>118000</v>
      </c>
      <c r="N65" s="3">
        <v>615</v>
      </c>
      <c r="O65" s="1">
        <v>75500</v>
      </c>
    </row>
    <row r="66" spans="2:15" x14ac:dyDescent="0.25">
      <c r="B66" s="3">
        <v>339</v>
      </c>
      <c r="C66" s="1">
        <v>202500</v>
      </c>
      <c r="E66" s="3">
        <v>331</v>
      </c>
      <c r="F66" s="1">
        <v>119000</v>
      </c>
      <c r="H66" s="3">
        <v>421</v>
      </c>
      <c r="I66" s="1">
        <v>206300</v>
      </c>
      <c r="K66" s="3">
        <v>367</v>
      </c>
      <c r="L66" s="1">
        <v>159000</v>
      </c>
      <c r="N66" s="3">
        <v>616</v>
      </c>
      <c r="O66" s="1">
        <v>137500</v>
      </c>
    </row>
    <row r="67" spans="2:15" x14ac:dyDescent="0.25">
      <c r="B67" s="3">
        <v>343</v>
      </c>
      <c r="C67" s="1">
        <v>87500</v>
      </c>
      <c r="E67" s="3">
        <v>332</v>
      </c>
      <c r="F67" s="1">
        <v>139000</v>
      </c>
      <c r="H67" s="3">
        <v>423</v>
      </c>
      <c r="I67" s="1">
        <v>113000</v>
      </c>
      <c r="K67" s="3">
        <v>374</v>
      </c>
      <c r="L67" s="1">
        <v>123000</v>
      </c>
      <c r="N67" s="3">
        <v>626</v>
      </c>
      <c r="O67" s="1">
        <v>160000</v>
      </c>
    </row>
    <row r="68" spans="2:15" x14ac:dyDescent="0.25">
      <c r="B68" s="3">
        <v>350</v>
      </c>
      <c r="C68" s="1">
        <v>437154</v>
      </c>
      <c r="E68" s="3">
        <v>337</v>
      </c>
      <c r="F68" s="1">
        <v>377426</v>
      </c>
      <c r="H68" s="3">
        <v>424</v>
      </c>
      <c r="I68" s="1">
        <v>315000</v>
      </c>
      <c r="K68" s="3">
        <v>380</v>
      </c>
      <c r="L68" s="1">
        <v>179000</v>
      </c>
      <c r="N68" s="3">
        <v>628</v>
      </c>
      <c r="O68" s="1">
        <v>153000</v>
      </c>
    </row>
    <row r="69" spans="2:15" x14ac:dyDescent="0.25">
      <c r="B69" s="3">
        <v>352</v>
      </c>
      <c r="C69" s="1">
        <v>190000</v>
      </c>
      <c r="E69" s="3">
        <v>347</v>
      </c>
      <c r="F69" s="1">
        <v>151500</v>
      </c>
      <c r="H69" s="3">
        <v>425</v>
      </c>
      <c r="I69" s="1">
        <v>139000</v>
      </c>
      <c r="K69" s="3">
        <v>388</v>
      </c>
      <c r="L69" s="1">
        <v>125000</v>
      </c>
      <c r="N69" s="3">
        <v>635</v>
      </c>
      <c r="O69" s="1">
        <v>144000</v>
      </c>
    </row>
    <row r="70" spans="2:15" x14ac:dyDescent="0.25">
      <c r="B70" s="3">
        <v>359</v>
      </c>
      <c r="C70" s="1">
        <v>130000</v>
      </c>
      <c r="E70" s="3">
        <v>351</v>
      </c>
      <c r="F70" s="1">
        <v>318061</v>
      </c>
      <c r="H70" s="3">
        <v>428</v>
      </c>
      <c r="I70" s="1">
        <v>109008</v>
      </c>
      <c r="K70" s="3">
        <v>392</v>
      </c>
      <c r="L70" s="1">
        <v>215000</v>
      </c>
      <c r="N70" s="3">
        <v>649</v>
      </c>
      <c r="O70" s="1">
        <v>155000</v>
      </c>
    </row>
    <row r="71" spans="2:15" x14ac:dyDescent="0.25">
      <c r="B71" s="3">
        <v>360</v>
      </c>
      <c r="C71" s="1">
        <v>280000</v>
      </c>
      <c r="E71" s="3">
        <v>356</v>
      </c>
      <c r="F71" s="1">
        <v>177500</v>
      </c>
      <c r="H71" s="3">
        <v>431</v>
      </c>
      <c r="I71" s="1">
        <v>85400</v>
      </c>
      <c r="K71" s="3">
        <v>397</v>
      </c>
      <c r="L71" s="1">
        <v>123000</v>
      </c>
      <c r="N71" s="3">
        <v>656</v>
      </c>
      <c r="O71" s="1">
        <v>88000</v>
      </c>
    </row>
    <row r="72" spans="2:15" x14ac:dyDescent="0.25">
      <c r="B72" s="3">
        <v>365</v>
      </c>
      <c r="C72" s="1">
        <v>190000</v>
      </c>
      <c r="E72" s="3">
        <v>358</v>
      </c>
      <c r="F72" s="1">
        <v>134000</v>
      </c>
      <c r="H72" s="3">
        <v>434</v>
      </c>
      <c r="I72" s="1">
        <v>181000</v>
      </c>
      <c r="K72" s="3">
        <v>400</v>
      </c>
      <c r="L72" s="1">
        <v>241000</v>
      </c>
      <c r="N72" s="3">
        <v>659</v>
      </c>
      <c r="O72" s="1">
        <v>97500</v>
      </c>
    </row>
    <row r="73" spans="2:15" x14ac:dyDescent="0.25">
      <c r="B73" s="3">
        <v>371</v>
      </c>
      <c r="C73" s="1">
        <v>172400</v>
      </c>
      <c r="E73" s="3">
        <v>361</v>
      </c>
      <c r="F73" s="1">
        <v>156000</v>
      </c>
      <c r="H73" s="3">
        <v>435</v>
      </c>
      <c r="I73" s="1">
        <v>81000</v>
      </c>
      <c r="K73" s="3">
        <v>406</v>
      </c>
      <c r="L73" s="1">
        <v>150000</v>
      </c>
      <c r="N73" s="3">
        <v>681</v>
      </c>
      <c r="O73" s="1">
        <v>143000</v>
      </c>
    </row>
    <row r="74" spans="2:15" x14ac:dyDescent="0.25">
      <c r="B74" s="3">
        <v>377</v>
      </c>
      <c r="C74" s="1">
        <v>148000</v>
      </c>
      <c r="E74" s="3">
        <v>375</v>
      </c>
      <c r="F74" s="1">
        <v>219500</v>
      </c>
      <c r="H74" s="3">
        <v>442</v>
      </c>
      <c r="I74" s="1">
        <v>118000</v>
      </c>
      <c r="K74" s="3">
        <v>411</v>
      </c>
      <c r="L74" s="1">
        <v>60000</v>
      </c>
      <c r="N74" s="3">
        <v>685</v>
      </c>
      <c r="O74" s="1">
        <v>221000</v>
      </c>
    </row>
    <row r="75" spans="2:15" x14ac:dyDescent="0.25">
      <c r="B75" s="3">
        <v>382</v>
      </c>
      <c r="C75" s="1">
        <v>187750</v>
      </c>
      <c r="E75" s="3">
        <v>378</v>
      </c>
      <c r="F75" s="1">
        <v>340000</v>
      </c>
      <c r="H75" s="3">
        <v>445</v>
      </c>
      <c r="I75" s="1">
        <v>210000</v>
      </c>
      <c r="K75" s="3">
        <v>422</v>
      </c>
      <c r="L75" s="1">
        <v>215000</v>
      </c>
      <c r="N75" s="3">
        <v>699</v>
      </c>
      <c r="O75" s="1">
        <v>138500</v>
      </c>
    </row>
    <row r="76" spans="2:15" x14ac:dyDescent="0.25">
      <c r="B76" s="3">
        <v>402</v>
      </c>
      <c r="C76" s="1">
        <v>164990</v>
      </c>
      <c r="E76" s="3">
        <v>383</v>
      </c>
      <c r="F76" s="1">
        <v>213500</v>
      </c>
      <c r="H76" s="3">
        <v>458</v>
      </c>
      <c r="I76" s="1">
        <v>256000</v>
      </c>
      <c r="K76" s="3">
        <v>426</v>
      </c>
      <c r="L76" s="1">
        <v>135000</v>
      </c>
      <c r="N76" s="3">
        <v>705</v>
      </c>
      <c r="O76" s="1">
        <v>213000</v>
      </c>
    </row>
    <row r="77" spans="2:15" x14ac:dyDescent="0.25">
      <c r="B77" s="3">
        <v>404</v>
      </c>
      <c r="C77" s="1">
        <v>258000</v>
      </c>
      <c r="E77" s="3">
        <v>385</v>
      </c>
      <c r="F77" s="1">
        <v>240000</v>
      </c>
      <c r="H77" s="3">
        <v>470</v>
      </c>
      <c r="I77" s="1">
        <v>187000</v>
      </c>
      <c r="K77" s="3">
        <v>427</v>
      </c>
      <c r="L77" s="1">
        <v>275000</v>
      </c>
      <c r="N77" s="3">
        <v>715</v>
      </c>
      <c r="O77" s="1">
        <v>130500</v>
      </c>
    </row>
    <row r="78" spans="2:15" x14ac:dyDescent="0.25">
      <c r="B78" s="3">
        <v>412</v>
      </c>
      <c r="C78" s="1">
        <v>145000</v>
      </c>
      <c r="E78" s="3">
        <v>393</v>
      </c>
      <c r="F78" s="1">
        <v>106500</v>
      </c>
      <c r="H78" s="3">
        <v>473</v>
      </c>
      <c r="I78" s="1">
        <v>148000</v>
      </c>
      <c r="K78" s="3">
        <v>430</v>
      </c>
      <c r="L78" s="1">
        <v>175000</v>
      </c>
      <c r="N78" s="3">
        <v>722</v>
      </c>
      <c r="O78" s="1">
        <v>143000</v>
      </c>
    </row>
    <row r="79" spans="2:15" x14ac:dyDescent="0.25">
      <c r="B79" s="3">
        <v>417</v>
      </c>
      <c r="C79" s="1">
        <v>149500</v>
      </c>
      <c r="E79" s="3">
        <v>398</v>
      </c>
      <c r="F79" s="1">
        <v>169500</v>
      </c>
      <c r="H79" s="3">
        <v>477</v>
      </c>
      <c r="I79" s="1">
        <v>208900</v>
      </c>
      <c r="K79" s="3">
        <v>436</v>
      </c>
      <c r="L79" s="1">
        <v>212000</v>
      </c>
      <c r="N79" s="3">
        <v>731</v>
      </c>
      <c r="O79" s="1">
        <v>236500</v>
      </c>
    </row>
    <row r="80" spans="2:15" x14ac:dyDescent="0.25">
      <c r="B80" s="3">
        <v>448</v>
      </c>
      <c r="C80" s="1">
        <v>199900</v>
      </c>
      <c r="E80" s="3">
        <v>405</v>
      </c>
      <c r="F80" s="1">
        <v>168000</v>
      </c>
      <c r="H80" s="3">
        <v>491</v>
      </c>
      <c r="I80" s="1">
        <v>115000</v>
      </c>
      <c r="K80" s="3">
        <v>441</v>
      </c>
      <c r="L80" s="1">
        <v>555000</v>
      </c>
      <c r="N80" s="3">
        <v>749</v>
      </c>
      <c r="O80" s="1">
        <v>260400</v>
      </c>
    </row>
    <row r="81" spans="2:15" x14ac:dyDescent="0.25">
      <c r="B81" s="3">
        <v>452</v>
      </c>
      <c r="C81" s="1">
        <v>280000</v>
      </c>
      <c r="E81" s="3">
        <v>409</v>
      </c>
      <c r="F81" s="1">
        <v>280000</v>
      </c>
      <c r="H81" s="3">
        <v>494</v>
      </c>
      <c r="I81" s="1">
        <v>155000</v>
      </c>
      <c r="K81" s="3">
        <v>446</v>
      </c>
      <c r="L81" s="1">
        <v>127500</v>
      </c>
      <c r="N81" s="3">
        <v>758</v>
      </c>
      <c r="O81" s="1">
        <v>158900</v>
      </c>
    </row>
    <row r="82" spans="2:15" x14ac:dyDescent="0.25">
      <c r="B82" s="3">
        <v>455</v>
      </c>
      <c r="C82" s="1">
        <v>188000</v>
      </c>
      <c r="E82" s="3">
        <v>416</v>
      </c>
      <c r="F82" s="1">
        <v>181134</v>
      </c>
      <c r="H82" s="3">
        <v>502</v>
      </c>
      <c r="I82" s="1">
        <v>226700</v>
      </c>
      <c r="K82" s="3">
        <v>454</v>
      </c>
      <c r="L82" s="1">
        <v>210000</v>
      </c>
      <c r="N82" s="3">
        <v>763</v>
      </c>
      <c r="O82" s="1">
        <v>215200</v>
      </c>
    </row>
    <row r="83" spans="2:15" x14ac:dyDescent="0.25">
      <c r="B83" s="3">
        <v>466</v>
      </c>
      <c r="C83" s="1">
        <v>178740</v>
      </c>
      <c r="E83" s="3">
        <v>429</v>
      </c>
      <c r="F83" s="1">
        <v>195400</v>
      </c>
      <c r="H83" s="3">
        <v>528</v>
      </c>
      <c r="I83" s="1">
        <v>446261</v>
      </c>
      <c r="K83" s="3">
        <v>460</v>
      </c>
      <c r="L83" s="1">
        <v>110000</v>
      </c>
      <c r="N83" s="3">
        <v>767</v>
      </c>
      <c r="O83" s="1">
        <v>196500</v>
      </c>
    </row>
    <row r="84" spans="2:15" x14ac:dyDescent="0.25">
      <c r="B84" s="3">
        <v>481</v>
      </c>
      <c r="C84" s="1">
        <v>326000</v>
      </c>
      <c r="E84" s="3">
        <v>433</v>
      </c>
      <c r="F84" s="1">
        <v>122500</v>
      </c>
      <c r="H84" s="3">
        <v>531</v>
      </c>
      <c r="I84" s="1">
        <v>175000</v>
      </c>
      <c r="K84" s="3">
        <v>461</v>
      </c>
      <c r="L84" s="1">
        <v>263435</v>
      </c>
      <c r="N84" s="3">
        <v>770</v>
      </c>
      <c r="O84" s="1">
        <v>538000</v>
      </c>
    </row>
    <row r="85" spans="2:15" x14ac:dyDescent="0.25">
      <c r="B85" s="3">
        <v>482</v>
      </c>
      <c r="C85" s="1">
        <v>374000</v>
      </c>
      <c r="E85" s="3">
        <v>444</v>
      </c>
      <c r="F85" s="1">
        <v>172500</v>
      </c>
      <c r="H85" s="3">
        <v>537</v>
      </c>
      <c r="I85" s="1">
        <v>188000</v>
      </c>
      <c r="K85" s="3">
        <v>463</v>
      </c>
      <c r="L85" s="1">
        <v>62383</v>
      </c>
      <c r="N85" s="3">
        <v>773</v>
      </c>
      <c r="O85" s="1">
        <v>107000</v>
      </c>
    </row>
    <row r="86" spans="2:15" x14ac:dyDescent="0.25">
      <c r="B86" s="3">
        <v>484</v>
      </c>
      <c r="C86" s="1">
        <v>164000</v>
      </c>
      <c r="E86" s="3">
        <v>450</v>
      </c>
      <c r="F86" s="1">
        <v>120000</v>
      </c>
      <c r="H86" s="3">
        <v>538</v>
      </c>
      <c r="I86" s="1">
        <v>111250</v>
      </c>
      <c r="K86" s="3">
        <v>465</v>
      </c>
      <c r="L86" s="1">
        <v>124000</v>
      </c>
      <c r="N86" s="3">
        <v>788</v>
      </c>
      <c r="O86" s="1">
        <v>233000</v>
      </c>
    </row>
    <row r="87" spans="2:15" x14ac:dyDescent="0.25">
      <c r="B87" s="3">
        <v>493</v>
      </c>
      <c r="C87" s="1">
        <v>172785</v>
      </c>
      <c r="E87" s="3">
        <v>453</v>
      </c>
      <c r="F87" s="1">
        <v>204000</v>
      </c>
      <c r="H87" s="3">
        <v>549</v>
      </c>
      <c r="I87" s="1">
        <v>125000</v>
      </c>
      <c r="K87" s="3">
        <v>479</v>
      </c>
      <c r="L87" s="1">
        <v>297000</v>
      </c>
      <c r="N87" s="3">
        <v>796</v>
      </c>
      <c r="O87" s="1">
        <v>171000</v>
      </c>
    </row>
    <row r="88" spans="2:15" x14ac:dyDescent="0.25">
      <c r="B88" s="3">
        <v>507</v>
      </c>
      <c r="C88" s="1">
        <v>215000</v>
      </c>
      <c r="E88" s="3">
        <v>456</v>
      </c>
      <c r="F88" s="1">
        <v>175500</v>
      </c>
      <c r="H88" s="3">
        <v>551</v>
      </c>
      <c r="I88" s="1">
        <v>140000</v>
      </c>
      <c r="K88" s="3">
        <v>486</v>
      </c>
      <c r="L88" s="1">
        <v>147000</v>
      </c>
      <c r="N88" s="3">
        <v>813</v>
      </c>
      <c r="O88" s="1">
        <v>55993</v>
      </c>
    </row>
    <row r="89" spans="2:15" x14ac:dyDescent="0.25">
      <c r="B89" s="3">
        <v>512</v>
      </c>
      <c r="C89" s="1">
        <v>202665</v>
      </c>
      <c r="E89" s="3">
        <v>467</v>
      </c>
      <c r="F89" s="1">
        <v>167000</v>
      </c>
      <c r="H89" s="3">
        <v>552</v>
      </c>
      <c r="I89" s="1">
        <v>112500</v>
      </c>
      <c r="K89" s="3">
        <v>490</v>
      </c>
      <c r="L89" s="1">
        <v>86000</v>
      </c>
      <c r="N89" s="3">
        <v>816</v>
      </c>
      <c r="O89" s="1">
        <v>224900</v>
      </c>
    </row>
    <row r="90" spans="2:15" x14ac:dyDescent="0.25">
      <c r="B90" s="3">
        <v>513</v>
      </c>
      <c r="C90" s="1">
        <v>129900</v>
      </c>
      <c r="E90" s="3">
        <v>469</v>
      </c>
      <c r="F90" s="1">
        <v>250000</v>
      </c>
      <c r="H90" s="3">
        <v>555</v>
      </c>
      <c r="I90" s="1">
        <v>284000</v>
      </c>
      <c r="K90" s="3">
        <v>499</v>
      </c>
      <c r="L90" s="1">
        <v>130000</v>
      </c>
      <c r="N90" s="3">
        <v>819</v>
      </c>
      <c r="O90" s="1">
        <v>155000</v>
      </c>
    </row>
    <row r="91" spans="2:15" x14ac:dyDescent="0.25">
      <c r="B91" s="3">
        <v>523</v>
      </c>
      <c r="C91" s="1">
        <v>159000</v>
      </c>
      <c r="E91" s="3">
        <v>472</v>
      </c>
      <c r="F91" s="1">
        <v>190000</v>
      </c>
      <c r="H91" s="3">
        <v>559</v>
      </c>
      <c r="I91" s="1">
        <v>175000</v>
      </c>
      <c r="K91" s="3">
        <v>505</v>
      </c>
      <c r="L91" s="1">
        <v>147000</v>
      </c>
      <c r="N91" s="3">
        <v>820</v>
      </c>
      <c r="O91" s="1">
        <v>224000</v>
      </c>
    </row>
    <row r="92" spans="2:15" x14ac:dyDescent="0.25">
      <c r="B92" s="3">
        <v>526</v>
      </c>
      <c r="C92" s="1">
        <v>176000</v>
      </c>
      <c r="E92" s="3">
        <v>474</v>
      </c>
      <c r="F92" s="1">
        <v>440000</v>
      </c>
      <c r="H92" s="3">
        <v>567</v>
      </c>
      <c r="I92" s="1">
        <v>325000</v>
      </c>
      <c r="K92" s="3">
        <v>506</v>
      </c>
      <c r="L92" s="1">
        <v>124500</v>
      </c>
      <c r="N92" s="3">
        <v>833</v>
      </c>
      <c r="O92" s="1">
        <v>237000</v>
      </c>
    </row>
    <row r="93" spans="2:15" x14ac:dyDescent="0.25">
      <c r="B93" s="3">
        <v>535</v>
      </c>
      <c r="C93" s="1">
        <v>178000</v>
      </c>
      <c r="E93" s="3">
        <v>475</v>
      </c>
      <c r="F93" s="1">
        <v>251000</v>
      </c>
      <c r="H93" s="3">
        <v>571</v>
      </c>
      <c r="I93" s="1">
        <v>142600</v>
      </c>
      <c r="K93" s="3">
        <v>508</v>
      </c>
      <c r="L93" s="1">
        <v>208300</v>
      </c>
      <c r="N93" s="3">
        <v>836</v>
      </c>
      <c r="O93" s="1">
        <v>128000</v>
      </c>
    </row>
    <row r="94" spans="2:15" x14ac:dyDescent="0.25">
      <c r="B94" s="3">
        <v>539</v>
      </c>
      <c r="C94" s="1">
        <v>158000</v>
      </c>
      <c r="E94" s="3">
        <v>476</v>
      </c>
      <c r="F94" s="1">
        <v>132500</v>
      </c>
      <c r="H94" s="3">
        <v>576</v>
      </c>
      <c r="I94" s="1">
        <v>118500</v>
      </c>
      <c r="K94" s="3">
        <v>510</v>
      </c>
      <c r="L94" s="1">
        <v>124500</v>
      </c>
      <c r="N94" s="3">
        <v>856</v>
      </c>
      <c r="O94" s="1">
        <v>127000</v>
      </c>
    </row>
    <row r="95" spans="2:15" x14ac:dyDescent="0.25">
      <c r="B95" s="3">
        <v>545</v>
      </c>
      <c r="C95" s="1">
        <v>179665</v>
      </c>
      <c r="E95" s="3">
        <v>478</v>
      </c>
      <c r="F95" s="1">
        <v>380000</v>
      </c>
      <c r="H95" s="3">
        <v>579</v>
      </c>
      <c r="I95" s="1">
        <v>146000</v>
      </c>
      <c r="K95" s="3">
        <v>511</v>
      </c>
      <c r="L95" s="1">
        <v>164900</v>
      </c>
      <c r="N95" s="3">
        <v>862</v>
      </c>
      <c r="O95" s="1">
        <v>131500</v>
      </c>
    </row>
    <row r="96" spans="2:15" x14ac:dyDescent="0.25">
      <c r="B96" s="3">
        <v>546</v>
      </c>
      <c r="C96" s="1">
        <v>229000</v>
      </c>
      <c r="E96" s="3">
        <v>485</v>
      </c>
      <c r="F96" s="1">
        <v>132500</v>
      </c>
      <c r="H96" s="3">
        <v>580</v>
      </c>
      <c r="I96" s="1">
        <v>131500</v>
      </c>
      <c r="K96" s="3">
        <v>516</v>
      </c>
      <c r="L96" s="1">
        <v>402861</v>
      </c>
      <c r="N96" s="3">
        <v>863</v>
      </c>
      <c r="O96" s="1">
        <v>152000</v>
      </c>
    </row>
    <row r="97" spans="2:15" x14ac:dyDescent="0.25">
      <c r="B97" s="3">
        <v>557</v>
      </c>
      <c r="C97" s="1">
        <v>141000</v>
      </c>
      <c r="E97" s="3">
        <v>487</v>
      </c>
      <c r="F97" s="1">
        <v>156000</v>
      </c>
      <c r="H97" s="3">
        <v>591</v>
      </c>
      <c r="I97" s="1">
        <v>185900</v>
      </c>
      <c r="K97" s="3">
        <v>517</v>
      </c>
      <c r="L97" s="1">
        <v>158000</v>
      </c>
      <c r="N97" s="3">
        <v>870</v>
      </c>
      <c r="O97" s="1">
        <v>236000</v>
      </c>
    </row>
    <row r="98" spans="2:15" x14ac:dyDescent="0.25">
      <c r="B98" s="3">
        <v>560</v>
      </c>
      <c r="C98" s="1">
        <v>234000</v>
      </c>
      <c r="E98" s="3">
        <v>488</v>
      </c>
      <c r="F98" s="1">
        <v>175000</v>
      </c>
      <c r="H98" s="3">
        <v>593</v>
      </c>
      <c r="I98" s="1">
        <v>138000</v>
      </c>
      <c r="K98" s="3">
        <v>518</v>
      </c>
      <c r="L98" s="1">
        <v>265000</v>
      </c>
      <c r="N98" s="3">
        <v>872</v>
      </c>
      <c r="O98" s="1">
        <v>200500</v>
      </c>
    </row>
    <row r="99" spans="2:15" x14ac:dyDescent="0.25">
      <c r="B99" s="3">
        <v>562</v>
      </c>
      <c r="C99" s="1">
        <v>170000</v>
      </c>
      <c r="E99" s="3">
        <v>497</v>
      </c>
      <c r="F99" s="1">
        <v>430000</v>
      </c>
      <c r="H99" s="3">
        <v>595</v>
      </c>
      <c r="I99" s="1">
        <v>110000</v>
      </c>
      <c r="K99" s="3">
        <v>541</v>
      </c>
      <c r="L99" s="1">
        <v>315000</v>
      </c>
      <c r="N99" s="3">
        <v>879</v>
      </c>
      <c r="O99" s="1">
        <v>148000</v>
      </c>
    </row>
    <row r="100" spans="2:15" x14ac:dyDescent="0.25">
      <c r="B100" s="3">
        <v>565</v>
      </c>
      <c r="C100" s="1">
        <v>268000</v>
      </c>
      <c r="E100" s="3">
        <v>500</v>
      </c>
      <c r="F100" s="1">
        <v>120000</v>
      </c>
      <c r="H100" s="3">
        <v>600</v>
      </c>
      <c r="I100" s="1">
        <v>151000</v>
      </c>
      <c r="K100" s="3">
        <v>543</v>
      </c>
      <c r="L100" s="1">
        <v>213250</v>
      </c>
      <c r="N100" s="3">
        <v>899</v>
      </c>
      <c r="O100" s="1">
        <v>611657</v>
      </c>
    </row>
    <row r="101" spans="2:15" x14ac:dyDescent="0.25">
      <c r="B101" s="3">
        <v>570</v>
      </c>
      <c r="C101" s="1">
        <v>135960</v>
      </c>
      <c r="E101" s="3">
        <v>501</v>
      </c>
      <c r="F101" s="1">
        <v>113000</v>
      </c>
      <c r="H101" s="3">
        <v>605</v>
      </c>
      <c r="I101" s="1">
        <v>221000</v>
      </c>
      <c r="K101" s="3">
        <v>550</v>
      </c>
      <c r="L101" s="1">
        <v>263000</v>
      </c>
      <c r="N101" s="3">
        <v>906</v>
      </c>
      <c r="O101" s="1">
        <v>128000</v>
      </c>
    </row>
    <row r="102" spans="2:15" x14ac:dyDescent="0.25">
      <c r="B102" s="3">
        <v>572</v>
      </c>
      <c r="C102" s="1">
        <v>120000</v>
      </c>
      <c r="E102" s="3">
        <v>503</v>
      </c>
      <c r="F102" s="1">
        <v>140000</v>
      </c>
      <c r="H102" s="3">
        <v>618</v>
      </c>
      <c r="I102" s="1">
        <v>105500</v>
      </c>
      <c r="K102" s="3">
        <v>553</v>
      </c>
      <c r="L102" s="1">
        <v>255500</v>
      </c>
      <c r="N102" s="3">
        <v>911</v>
      </c>
      <c r="O102" s="1">
        <v>154300</v>
      </c>
    </row>
    <row r="103" spans="2:15" x14ac:dyDescent="0.25">
      <c r="B103" s="3">
        <v>578</v>
      </c>
      <c r="C103" s="1">
        <v>164500</v>
      </c>
      <c r="E103" s="3">
        <v>514</v>
      </c>
      <c r="F103" s="1">
        <v>134000</v>
      </c>
      <c r="H103" s="3">
        <v>620</v>
      </c>
      <c r="I103" s="1">
        <v>305000</v>
      </c>
      <c r="K103" s="3">
        <v>554</v>
      </c>
      <c r="L103" s="1">
        <v>108000</v>
      </c>
      <c r="N103" s="3">
        <v>950</v>
      </c>
      <c r="O103" s="1">
        <v>197500</v>
      </c>
    </row>
    <row r="104" spans="2:15" x14ac:dyDescent="0.25">
      <c r="B104" s="3">
        <v>586</v>
      </c>
      <c r="C104" s="1">
        <v>369900</v>
      </c>
      <c r="E104" s="3">
        <v>519</v>
      </c>
      <c r="F104" s="1">
        <v>211000</v>
      </c>
      <c r="H104" s="3">
        <v>622</v>
      </c>
      <c r="I104" s="1">
        <v>240000</v>
      </c>
      <c r="K104" s="3">
        <v>569</v>
      </c>
      <c r="L104" s="1">
        <v>316600</v>
      </c>
      <c r="N104" s="3">
        <v>960</v>
      </c>
      <c r="O104" s="1">
        <v>155000</v>
      </c>
    </row>
    <row r="105" spans="2:15" x14ac:dyDescent="0.25">
      <c r="B105" s="3">
        <v>596</v>
      </c>
      <c r="C105" s="1">
        <v>319000</v>
      </c>
      <c r="E105" s="3">
        <v>522</v>
      </c>
      <c r="F105" s="1">
        <v>150000</v>
      </c>
      <c r="H105" s="3">
        <v>630</v>
      </c>
      <c r="I105" s="1">
        <v>168500</v>
      </c>
      <c r="K105" s="3">
        <v>573</v>
      </c>
      <c r="L105" s="1">
        <v>224500</v>
      </c>
      <c r="N105" s="3">
        <v>961</v>
      </c>
      <c r="O105" s="1">
        <v>116500</v>
      </c>
    </row>
    <row r="106" spans="2:15" x14ac:dyDescent="0.25">
      <c r="B106" s="3">
        <v>599</v>
      </c>
      <c r="C106" s="1">
        <v>217500</v>
      </c>
      <c r="E106" s="3">
        <v>524</v>
      </c>
      <c r="F106" s="1">
        <v>184750</v>
      </c>
      <c r="H106" s="3">
        <v>641</v>
      </c>
      <c r="I106" s="1">
        <v>274000</v>
      </c>
      <c r="K106" s="3">
        <v>582</v>
      </c>
      <c r="L106" s="1">
        <v>253293</v>
      </c>
      <c r="N106" s="3">
        <v>965</v>
      </c>
      <c r="O106" s="1">
        <v>214900</v>
      </c>
    </row>
    <row r="107" spans="2:15" x14ac:dyDescent="0.25">
      <c r="B107" s="3">
        <v>601</v>
      </c>
      <c r="C107" s="1">
        <v>275000</v>
      </c>
      <c r="E107" s="3">
        <v>525</v>
      </c>
      <c r="F107" s="1">
        <v>315750</v>
      </c>
      <c r="H107" s="3">
        <v>647</v>
      </c>
      <c r="I107" s="1">
        <v>98300</v>
      </c>
      <c r="K107" s="3">
        <v>588</v>
      </c>
      <c r="L107" s="1">
        <v>137000</v>
      </c>
      <c r="N107" s="3">
        <v>973</v>
      </c>
      <c r="O107" s="1">
        <v>99500</v>
      </c>
    </row>
    <row r="108" spans="2:15" x14ac:dyDescent="0.25">
      <c r="B108" s="3">
        <v>603</v>
      </c>
      <c r="C108" s="1">
        <v>220000</v>
      </c>
      <c r="E108" s="3">
        <v>527</v>
      </c>
      <c r="F108" s="1">
        <v>132000</v>
      </c>
      <c r="H108" s="3">
        <v>648</v>
      </c>
      <c r="I108" s="1">
        <v>155000</v>
      </c>
      <c r="K108" s="3">
        <v>589</v>
      </c>
      <c r="L108" s="1">
        <v>143000</v>
      </c>
      <c r="N108" s="3">
        <v>988</v>
      </c>
      <c r="O108" s="1">
        <v>395192</v>
      </c>
    </row>
    <row r="109" spans="2:15" x14ac:dyDescent="0.25">
      <c r="B109" s="3">
        <v>608</v>
      </c>
      <c r="C109" s="1">
        <v>225000</v>
      </c>
      <c r="E109" s="3">
        <v>530</v>
      </c>
      <c r="F109" s="1">
        <v>200624</v>
      </c>
      <c r="H109" s="3">
        <v>651</v>
      </c>
      <c r="I109" s="1">
        <v>205950</v>
      </c>
      <c r="K109" s="3">
        <v>592</v>
      </c>
      <c r="L109" s="1">
        <v>451950</v>
      </c>
      <c r="N109" s="3">
        <v>1000</v>
      </c>
      <c r="O109" s="1">
        <v>206000</v>
      </c>
    </row>
    <row r="110" spans="2:15" x14ac:dyDescent="0.25">
      <c r="B110" s="3">
        <v>617</v>
      </c>
      <c r="C110" s="1">
        <v>183200</v>
      </c>
      <c r="E110" s="3">
        <v>534</v>
      </c>
      <c r="F110" s="1">
        <v>39300</v>
      </c>
      <c r="H110" s="3">
        <v>655</v>
      </c>
      <c r="I110" s="1">
        <v>350000</v>
      </c>
      <c r="K110" s="3">
        <v>594</v>
      </c>
      <c r="L110" s="1">
        <v>140000</v>
      </c>
      <c r="N110" s="3">
        <v>1012</v>
      </c>
      <c r="O110" s="1">
        <v>100000</v>
      </c>
    </row>
    <row r="111" spans="2:15" x14ac:dyDescent="0.25">
      <c r="B111" s="3">
        <v>625</v>
      </c>
      <c r="C111" s="1">
        <v>165150</v>
      </c>
      <c r="E111" s="3">
        <v>542</v>
      </c>
      <c r="F111" s="1">
        <v>248000</v>
      </c>
      <c r="H111" s="3">
        <v>657</v>
      </c>
      <c r="I111" s="1">
        <v>145500</v>
      </c>
      <c r="K111" s="3">
        <v>606</v>
      </c>
      <c r="L111" s="1">
        <v>205000</v>
      </c>
      <c r="N111" s="3">
        <v>1027</v>
      </c>
      <c r="O111" s="1">
        <v>167500</v>
      </c>
    </row>
    <row r="112" spans="2:15" x14ac:dyDescent="0.25">
      <c r="B112" s="3">
        <v>640</v>
      </c>
      <c r="C112" s="1">
        <v>264561</v>
      </c>
      <c r="E112" s="3">
        <v>544</v>
      </c>
      <c r="F112" s="1">
        <v>133000</v>
      </c>
      <c r="H112" s="3">
        <v>664</v>
      </c>
      <c r="I112" s="1">
        <v>137500</v>
      </c>
      <c r="K112" s="3">
        <v>607</v>
      </c>
      <c r="L112" s="1">
        <v>152000</v>
      </c>
      <c r="N112" s="3">
        <v>1050</v>
      </c>
      <c r="O112" s="1">
        <v>84900</v>
      </c>
    </row>
    <row r="113" spans="2:15" x14ac:dyDescent="0.25">
      <c r="B113" s="3">
        <v>665</v>
      </c>
      <c r="C113" s="1">
        <v>423000</v>
      </c>
      <c r="E113" s="3">
        <v>548</v>
      </c>
      <c r="F113" s="1">
        <v>129500</v>
      </c>
      <c r="H113" s="3">
        <v>668</v>
      </c>
      <c r="I113" s="1">
        <v>193500</v>
      </c>
      <c r="K113" s="3">
        <v>611</v>
      </c>
      <c r="L113" s="1">
        <v>313000</v>
      </c>
      <c r="N113" s="3">
        <v>1054</v>
      </c>
      <c r="O113" s="1">
        <v>144500</v>
      </c>
    </row>
    <row r="114" spans="2:15" x14ac:dyDescent="0.25">
      <c r="B114" s="3">
        <v>666</v>
      </c>
      <c r="C114" s="1">
        <v>230500</v>
      </c>
      <c r="E114" s="3">
        <v>574</v>
      </c>
      <c r="F114" s="1">
        <v>170000</v>
      </c>
      <c r="H114" s="3">
        <v>675</v>
      </c>
      <c r="I114" s="1">
        <v>140000</v>
      </c>
      <c r="K114" s="3">
        <v>613</v>
      </c>
      <c r="L114" s="1">
        <v>261500</v>
      </c>
      <c r="N114" s="3">
        <v>1061</v>
      </c>
      <c r="O114" s="1">
        <v>213500</v>
      </c>
    </row>
    <row r="115" spans="2:15" x14ac:dyDescent="0.25">
      <c r="B115" s="3">
        <v>669</v>
      </c>
      <c r="C115" s="1">
        <v>168000</v>
      </c>
      <c r="E115" s="3">
        <v>575</v>
      </c>
      <c r="F115" s="1">
        <v>139000</v>
      </c>
      <c r="H115" s="3">
        <v>683</v>
      </c>
      <c r="I115" s="1">
        <v>173000</v>
      </c>
      <c r="K115" s="3">
        <v>623</v>
      </c>
      <c r="L115" s="1">
        <v>135000</v>
      </c>
      <c r="N115" s="3">
        <v>1066</v>
      </c>
      <c r="O115" s="1">
        <v>328000</v>
      </c>
    </row>
    <row r="116" spans="2:15" x14ac:dyDescent="0.25">
      <c r="B116" s="3">
        <v>673</v>
      </c>
      <c r="C116" s="1">
        <v>165000</v>
      </c>
      <c r="E116" s="3">
        <v>581</v>
      </c>
      <c r="F116" s="1">
        <v>181900</v>
      </c>
      <c r="H116" s="3">
        <v>691</v>
      </c>
      <c r="I116" s="1">
        <v>141000</v>
      </c>
      <c r="K116" s="3">
        <v>633</v>
      </c>
      <c r="L116" s="1">
        <v>82500</v>
      </c>
      <c r="N116" s="3">
        <v>1082</v>
      </c>
      <c r="O116" s="1">
        <v>133000</v>
      </c>
    </row>
    <row r="117" spans="2:15" x14ac:dyDescent="0.25">
      <c r="B117" s="3">
        <v>693</v>
      </c>
      <c r="C117" s="1">
        <v>335000</v>
      </c>
      <c r="E117" s="3">
        <v>583</v>
      </c>
      <c r="F117" s="1">
        <v>118500</v>
      </c>
      <c r="H117" s="3">
        <v>700</v>
      </c>
      <c r="I117" s="1">
        <v>196000</v>
      </c>
      <c r="K117" s="3">
        <v>638</v>
      </c>
      <c r="L117" s="1">
        <v>93000</v>
      </c>
      <c r="N117" s="3">
        <v>1086</v>
      </c>
      <c r="O117" s="1">
        <v>147000</v>
      </c>
    </row>
    <row r="118" spans="2:15" x14ac:dyDescent="0.25">
      <c r="B118" s="3">
        <v>696</v>
      </c>
      <c r="C118" s="1">
        <v>176000</v>
      </c>
      <c r="E118" s="3">
        <v>598</v>
      </c>
      <c r="F118" s="1">
        <v>194201</v>
      </c>
      <c r="H118" s="3">
        <v>710</v>
      </c>
      <c r="I118" s="1">
        <v>109900</v>
      </c>
      <c r="K118" s="3">
        <v>643</v>
      </c>
      <c r="L118" s="1">
        <v>345000</v>
      </c>
      <c r="N118" s="3">
        <v>1087</v>
      </c>
      <c r="O118" s="1">
        <v>83500</v>
      </c>
    </row>
    <row r="119" spans="2:15" x14ac:dyDescent="0.25">
      <c r="B119" s="3">
        <v>698</v>
      </c>
      <c r="C119" s="1">
        <v>123500</v>
      </c>
      <c r="E119" s="3">
        <v>610</v>
      </c>
      <c r="F119" s="1">
        <v>118500</v>
      </c>
      <c r="H119" s="3">
        <v>713</v>
      </c>
      <c r="I119" s="1">
        <v>189000</v>
      </c>
      <c r="K119" s="3">
        <v>645</v>
      </c>
      <c r="L119" s="1">
        <v>370878</v>
      </c>
      <c r="N119" s="3">
        <v>1095</v>
      </c>
      <c r="O119" s="1">
        <v>129000</v>
      </c>
    </row>
    <row r="120" spans="2:15" x14ac:dyDescent="0.25">
      <c r="B120" s="3">
        <v>701</v>
      </c>
      <c r="C120" s="1">
        <v>312500</v>
      </c>
      <c r="E120" s="3">
        <v>612</v>
      </c>
      <c r="F120" s="1">
        <v>148000</v>
      </c>
      <c r="H120" s="3">
        <v>718</v>
      </c>
      <c r="I120" s="1">
        <v>157000</v>
      </c>
      <c r="K120" s="3">
        <v>653</v>
      </c>
      <c r="L120" s="1">
        <v>191000</v>
      </c>
      <c r="N120" s="3">
        <v>1106</v>
      </c>
      <c r="O120" s="1">
        <v>325000</v>
      </c>
    </row>
    <row r="121" spans="2:15" x14ac:dyDescent="0.25">
      <c r="B121" s="3">
        <v>702</v>
      </c>
      <c r="C121" s="1">
        <v>140000</v>
      </c>
      <c r="E121" s="3">
        <v>614</v>
      </c>
      <c r="F121" s="1">
        <v>147000</v>
      </c>
      <c r="H121" s="3">
        <v>719</v>
      </c>
      <c r="I121" s="1">
        <v>341000</v>
      </c>
      <c r="K121" s="3">
        <v>660</v>
      </c>
      <c r="L121" s="1">
        <v>167000</v>
      </c>
      <c r="N121" s="3">
        <v>1161</v>
      </c>
      <c r="O121" s="1">
        <v>146000</v>
      </c>
    </row>
    <row r="122" spans="2:15" x14ac:dyDescent="0.25">
      <c r="B122" s="3">
        <v>703</v>
      </c>
      <c r="C122" s="1">
        <v>361919</v>
      </c>
      <c r="E122" s="3">
        <v>619</v>
      </c>
      <c r="F122" s="1">
        <v>314813</v>
      </c>
      <c r="H122" s="3">
        <v>724</v>
      </c>
      <c r="I122" s="1">
        <v>135000</v>
      </c>
      <c r="K122" s="3">
        <v>662</v>
      </c>
      <c r="L122" s="1">
        <v>402000</v>
      </c>
      <c r="N122" s="3">
        <v>1167</v>
      </c>
      <c r="O122" s="1">
        <v>245350</v>
      </c>
    </row>
    <row r="123" spans="2:15" x14ac:dyDescent="0.25">
      <c r="B123" s="3">
        <v>714</v>
      </c>
      <c r="C123" s="1">
        <v>129000</v>
      </c>
      <c r="E123" s="3">
        <v>624</v>
      </c>
      <c r="F123" s="1">
        <v>168500</v>
      </c>
      <c r="H123" s="3">
        <v>733</v>
      </c>
      <c r="I123" s="1">
        <v>222500</v>
      </c>
      <c r="K123" s="3">
        <v>663</v>
      </c>
      <c r="L123" s="1">
        <v>110000</v>
      </c>
      <c r="N123" s="3">
        <v>1190</v>
      </c>
      <c r="O123" s="1">
        <v>189000</v>
      </c>
    </row>
    <row r="124" spans="2:15" x14ac:dyDescent="0.25">
      <c r="B124" s="3">
        <v>720</v>
      </c>
      <c r="C124" s="1">
        <v>128500</v>
      </c>
      <c r="E124" s="3">
        <v>627</v>
      </c>
      <c r="F124" s="1">
        <v>139900</v>
      </c>
      <c r="H124" s="3">
        <v>742</v>
      </c>
      <c r="I124" s="1">
        <v>142000</v>
      </c>
      <c r="K124" s="3">
        <v>671</v>
      </c>
      <c r="L124" s="1">
        <v>173500</v>
      </c>
      <c r="N124" s="3">
        <v>1195</v>
      </c>
      <c r="O124" s="1">
        <v>158000</v>
      </c>
    </row>
    <row r="125" spans="2:15" x14ac:dyDescent="0.25">
      <c r="B125" s="3">
        <v>721</v>
      </c>
      <c r="C125" s="1">
        <v>275000</v>
      </c>
      <c r="E125" s="3">
        <v>629</v>
      </c>
      <c r="F125" s="1">
        <v>135000</v>
      </c>
      <c r="H125" s="3">
        <v>745</v>
      </c>
      <c r="I125" s="1">
        <v>180000</v>
      </c>
      <c r="K125" s="3">
        <v>676</v>
      </c>
      <c r="L125" s="1">
        <v>148500</v>
      </c>
      <c r="N125" s="3">
        <v>1211</v>
      </c>
      <c r="O125" s="1">
        <v>189000</v>
      </c>
    </row>
    <row r="126" spans="2:15" x14ac:dyDescent="0.25">
      <c r="B126" s="3">
        <v>737</v>
      </c>
      <c r="C126" s="1">
        <v>93500</v>
      </c>
      <c r="E126" s="3">
        <v>632</v>
      </c>
      <c r="F126" s="1">
        <v>209500</v>
      </c>
      <c r="H126" s="3">
        <v>746</v>
      </c>
      <c r="I126" s="1">
        <v>299800</v>
      </c>
      <c r="K126" s="3">
        <v>679</v>
      </c>
      <c r="L126" s="1">
        <v>372500</v>
      </c>
      <c r="N126" s="3">
        <v>1212</v>
      </c>
      <c r="O126" s="1">
        <v>164000</v>
      </c>
    </row>
    <row r="127" spans="2:15" x14ac:dyDescent="0.25">
      <c r="B127" s="3">
        <v>738</v>
      </c>
      <c r="C127" s="1">
        <v>239900</v>
      </c>
      <c r="E127" s="3">
        <v>634</v>
      </c>
      <c r="F127" s="1">
        <v>139400</v>
      </c>
      <c r="H127" s="3">
        <v>759</v>
      </c>
      <c r="I127" s="1">
        <v>179400</v>
      </c>
      <c r="K127" s="3">
        <v>708</v>
      </c>
      <c r="L127" s="1">
        <v>254000</v>
      </c>
      <c r="N127" s="3">
        <v>1217</v>
      </c>
      <c r="O127" s="1">
        <v>112000</v>
      </c>
    </row>
    <row r="128" spans="2:15" x14ac:dyDescent="0.25">
      <c r="B128" s="3">
        <v>753</v>
      </c>
      <c r="C128" s="1">
        <v>217000</v>
      </c>
      <c r="E128" s="3">
        <v>642</v>
      </c>
      <c r="F128" s="1">
        <v>226000</v>
      </c>
      <c r="H128" s="3">
        <v>766</v>
      </c>
      <c r="I128" s="1">
        <v>264132</v>
      </c>
      <c r="K128" s="3">
        <v>716</v>
      </c>
      <c r="L128" s="1">
        <v>165000</v>
      </c>
      <c r="N128" s="3">
        <v>1234</v>
      </c>
      <c r="O128" s="1">
        <v>142000</v>
      </c>
    </row>
    <row r="129" spans="2:15" x14ac:dyDescent="0.25">
      <c r="B129" s="3">
        <v>754</v>
      </c>
      <c r="C129" s="1">
        <v>275500</v>
      </c>
      <c r="E129" s="3">
        <v>644</v>
      </c>
      <c r="F129" s="1">
        <v>152000</v>
      </c>
      <c r="H129" s="3">
        <v>789</v>
      </c>
      <c r="I129" s="1">
        <v>107900</v>
      </c>
      <c r="K129" s="3">
        <v>723</v>
      </c>
      <c r="L129" s="1">
        <v>124500</v>
      </c>
      <c r="N129" s="3">
        <v>1237</v>
      </c>
      <c r="O129" s="1">
        <v>175500</v>
      </c>
    </row>
    <row r="130" spans="2:15" x14ac:dyDescent="0.25">
      <c r="B130" s="3">
        <v>765</v>
      </c>
      <c r="C130" s="1">
        <v>270000</v>
      </c>
      <c r="E130" s="3">
        <v>646</v>
      </c>
      <c r="F130" s="1">
        <v>143250</v>
      </c>
      <c r="H130" s="3">
        <v>795</v>
      </c>
      <c r="I130" s="1">
        <v>194500</v>
      </c>
      <c r="K130" s="3">
        <v>725</v>
      </c>
      <c r="L130" s="1">
        <v>320000</v>
      </c>
      <c r="N130" s="3">
        <v>1243</v>
      </c>
      <c r="O130" s="1">
        <v>170000</v>
      </c>
    </row>
    <row r="131" spans="2:15" x14ac:dyDescent="0.25">
      <c r="B131" s="3">
        <v>769</v>
      </c>
      <c r="C131" s="1">
        <v>216837</v>
      </c>
      <c r="E131" s="3">
        <v>650</v>
      </c>
      <c r="F131" s="1">
        <v>84500</v>
      </c>
      <c r="H131" s="3">
        <v>798</v>
      </c>
      <c r="I131" s="1">
        <v>110000</v>
      </c>
      <c r="K131" s="3">
        <v>726</v>
      </c>
      <c r="L131" s="1">
        <v>120500</v>
      </c>
      <c r="N131" s="3">
        <v>1248</v>
      </c>
      <c r="O131" s="1">
        <v>169900</v>
      </c>
    </row>
    <row r="132" spans="2:15" x14ac:dyDescent="0.25">
      <c r="B132" s="3">
        <v>772</v>
      </c>
      <c r="C132" s="1">
        <v>102000</v>
      </c>
      <c r="E132" s="3">
        <v>661</v>
      </c>
      <c r="F132" s="1">
        <v>197900</v>
      </c>
      <c r="H132" s="3">
        <v>801</v>
      </c>
      <c r="I132" s="1">
        <v>200000</v>
      </c>
      <c r="K132" s="3">
        <v>727</v>
      </c>
      <c r="L132" s="1">
        <v>222000</v>
      </c>
      <c r="N132" s="3">
        <v>1251</v>
      </c>
      <c r="O132" s="1">
        <v>244000</v>
      </c>
    </row>
    <row r="133" spans="2:15" x14ac:dyDescent="0.25">
      <c r="B133" s="3">
        <v>777</v>
      </c>
      <c r="C133" s="1">
        <v>221500</v>
      </c>
      <c r="E133" s="3">
        <v>667</v>
      </c>
      <c r="F133" s="1">
        <v>129000</v>
      </c>
      <c r="H133" s="3">
        <v>803</v>
      </c>
      <c r="I133" s="1">
        <v>189000</v>
      </c>
      <c r="K133" s="3">
        <v>728</v>
      </c>
      <c r="L133" s="1">
        <v>194500</v>
      </c>
      <c r="N133" s="3">
        <v>1268</v>
      </c>
      <c r="O133" s="1">
        <v>378500</v>
      </c>
    </row>
    <row r="134" spans="2:15" x14ac:dyDescent="0.25">
      <c r="B134" s="3">
        <v>778</v>
      </c>
      <c r="C134" s="1">
        <v>142500</v>
      </c>
      <c r="E134" s="3">
        <v>674</v>
      </c>
      <c r="F134" s="1">
        <v>257500</v>
      </c>
      <c r="H134" s="3">
        <v>806</v>
      </c>
      <c r="I134" s="1">
        <v>227680</v>
      </c>
      <c r="K134" s="3">
        <v>729</v>
      </c>
      <c r="L134" s="1">
        <v>110000</v>
      </c>
      <c r="N134" s="3">
        <v>1271</v>
      </c>
      <c r="O134" s="1">
        <v>260000</v>
      </c>
    </row>
    <row r="135" spans="2:15" x14ac:dyDescent="0.25">
      <c r="B135" s="3">
        <v>780</v>
      </c>
      <c r="C135" s="1">
        <v>135000</v>
      </c>
      <c r="E135" s="3">
        <v>680</v>
      </c>
      <c r="F135" s="1">
        <v>128500</v>
      </c>
      <c r="H135" s="3">
        <v>812</v>
      </c>
      <c r="I135" s="1">
        <v>144500</v>
      </c>
      <c r="K135" s="3">
        <v>734</v>
      </c>
      <c r="L135" s="1">
        <v>131400</v>
      </c>
      <c r="N135" s="3">
        <v>1284</v>
      </c>
      <c r="O135" s="1">
        <v>139000</v>
      </c>
    </row>
    <row r="136" spans="2:15" x14ac:dyDescent="0.25">
      <c r="B136" s="3">
        <v>782</v>
      </c>
      <c r="C136" s="1">
        <v>175900</v>
      </c>
      <c r="E136" s="3">
        <v>684</v>
      </c>
      <c r="F136" s="1">
        <v>285000</v>
      </c>
      <c r="H136" s="3">
        <v>818</v>
      </c>
      <c r="I136" s="1">
        <v>271000</v>
      </c>
      <c r="K136" s="3">
        <v>739</v>
      </c>
      <c r="L136" s="1">
        <v>179000</v>
      </c>
      <c r="N136" s="3">
        <v>1287</v>
      </c>
      <c r="O136" s="1">
        <v>143000</v>
      </c>
    </row>
    <row r="137" spans="2:15" x14ac:dyDescent="0.25">
      <c r="B137" s="3">
        <v>805</v>
      </c>
      <c r="C137" s="1">
        <v>118000</v>
      </c>
      <c r="E137" s="3">
        <v>686</v>
      </c>
      <c r="F137" s="1">
        <v>207500</v>
      </c>
      <c r="H137" s="3">
        <v>821</v>
      </c>
      <c r="I137" s="1">
        <v>183000</v>
      </c>
      <c r="K137" s="3">
        <v>740</v>
      </c>
      <c r="L137" s="1">
        <v>190000</v>
      </c>
      <c r="N137" s="3">
        <v>1291</v>
      </c>
      <c r="O137" s="1">
        <v>180500</v>
      </c>
    </row>
    <row r="138" spans="2:15" x14ac:dyDescent="0.25">
      <c r="B138" s="3">
        <v>807</v>
      </c>
      <c r="C138" s="1">
        <v>135500</v>
      </c>
      <c r="E138" s="3">
        <v>687</v>
      </c>
      <c r="F138" s="1">
        <v>227875</v>
      </c>
      <c r="H138" s="3">
        <v>826</v>
      </c>
      <c r="I138" s="1">
        <v>385000</v>
      </c>
      <c r="K138" s="3">
        <v>744</v>
      </c>
      <c r="L138" s="1">
        <v>175000</v>
      </c>
      <c r="N138" s="3">
        <v>1300</v>
      </c>
      <c r="O138" s="1">
        <v>154000</v>
      </c>
    </row>
    <row r="139" spans="2:15" x14ac:dyDescent="0.25">
      <c r="B139" s="3">
        <v>809</v>
      </c>
      <c r="C139" s="1">
        <v>159950</v>
      </c>
      <c r="E139" s="3">
        <v>688</v>
      </c>
      <c r="F139" s="1">
        <v>148800</v>
      </c>
      <c r="H139" s="3">
        <v>831</v>
      </c>
      <c r="I139" s="1">
        <v>166000</v>
      </c>
      <c r="K139" s="3">
        <v>747</v>
      </c>
      <c r="L139" s="1">
        <v>236000</v>
      </c>
      <c r="N139" s="3">
        <v>1311</v>
      </c>
      <c r="O139" s="1">
        <v>335000</v>
      </c>
    </row>
    <row r="140" spans="2:15" x14ac:dyDescent="0.25">
      <c r="B140" s="3">
        <v>811</v>
      </c>
      <c r="C140" s="1">
        <v>181000</v>
      </c>
      <c r="E140" s="3">
        <v>689</v>
      </c>
      <c r="F140" s="1">
        <v>392000</v>
      </c>
      <c r="H140" s="3">
        <v>835</v>
      </c>
      <c r="I140" s="1">
        <v>139950</v>
      </c>
      <c r="K140" s="3">
        <v>755</v>
      </c>
      <c r="L140" s="1">
        <v>156000</v>
      </c>
      <c r="N140" s="3">
        <v>1314</v>
      </c>
      <c r="O140" s="1">
        <v>333168</v>
      </c>
    </row>
    <row r="141" spans="2:15" x14ac:dyDescent="0.25">
      <c r="B141" s="3">
        <v>817</v>
      </c>
      <c r="C141" s="1">
        <v>137000</v>
      </c>
      <c r="E141" s="3">
        <v>690</v>
      </c>
      <c r="F141" s="1">
        <v>194700</v>
      </c>
      <c r="H141" s="3">
        <v>838</v>
      </c>
      <c r="I141" s="1">
        <v>100000</v>
      </c>
      <c r="K141" s="3">
        <v>756</v>
      </c>
      <c r="L141" s="1">
        <v>172500</v>
      </c>
      <c r="N141" s="3">
        <v>1323</v>
      </c>
      <c r="O141" s="1">
        <v>190000</v>
      </c>
    </row>
    <row r="142" spans="2:15" x14ac:dyDescent="0.25">
      <c r="B142" s="3">
        <v>825</v>
      </c>
      <c r="C142" s="1">
        <v>232600</v>
      </c>
      <c r="E142" s="3">
        <v>692</v>
      </c>
      <c r="F142" s="1">
        <v>755000</v>
      </c>
      <c r="H142" s="3">
        <v>839</v>
      </c>
      <c r="I142" s="1">
        <v>144000</v>
      </c>
      <c r="K142" s="3">
        <v>757</v>
      </c>
      <c r="L142" s="1">
        <v>212000</v>
      </c>
      <c r="N142" s="3">
        <v>1354</v>
      </c>
      <c r="O142" s="1">
        <v>410000</v>
      </c>
    </row>
    <row r="143" spans="2:15" x14ac:dyDescent="0.25">
      <c r="B143" s="3">
        <v>830</v>
      </c>
      <c r="C143" s="1">
        <v>147400</v>
      </c>
      <c r="E143" s="3">
        <v>707</v>
      </c>
      <c r="F143" s="1">
        <v>302000</v>
      </c>
      <c r="H143" s="3">
        <v>840</v>
      </c>
      <c r="I143" s="1">
        <v>130500</v>
      </c>
      <c r="K143" s="3">
        <v>761</v>
      </c>
      <c r="L143" s="1">
        <v>127500</v>
      </c>
      <c r="N143" s="3">
        <v>1358</v>
      </c>
      <c r="O143" s="1">
        <v>149900</v>
      </c>
    </row>
    <row r="144" spans="2:15" x14ac:dyDescent="0.25">
      <c r="B144" s="3">
        <v>832</v>
      </c>
      <c r="C144" s="1">
        <v>151000</v>
      </c>
      <c r="E144" s="3">
        <v>709</v>
      </c>
      <c r="F144" s="1">
        <v>179540</v>
      </c>
      <c r="H144" s="3">
        <v>843</v>
      </c>
      <c r="I144" s="1">
        <v>174900</v>
      </c>
      <c r="K144" s="3">
        <v>764</v>
      </c>
      <c r="L144" s="1">
        <v>337000</v>
      </c>
      <c r="N144" s="3">
        <v>1359</v>
      </c>
      <c r="O144" s="1">
        <v>177500</v>
      </c>
    </row>
    <row r="145" spans="2:15" x14ac:dyDescent="0.25">
      <c r="B145" s="3">
        <v>852</v>
      </c>
      <c r="C145" s="1">
        <v>215000</v>
      </c>
      <c r="E145" s="3">
        <v>732</v>
      </c>
      <c r="F145" s="1">
        <v>187500</v>
      </c>
      <c r="H145" s="3">
        <v>857</v>
      </c>
      <c r="I145" s="1">
        <v>147000</v>
      </c>
      <c r="K145" s="3">
        <v>771</v>
      </c>
      <c r="L145" s="1">
        <v>134900</v>
      </c>
      <c r="N145" s="3">
        <v>1366</v>
      </c>
      <c r="O145" s="1">
        <v>216000</v>
      </c>
    </row>
    <row r="146" spans="2:15" x14ac:dyDescent="0.25">
      <c r="B146" s="3">
        <v>855</v>
      </c>
      <c r="C146" s="1">
        <v>170000</v>
      </c>
      <c r="E146" s="3">
        <v>735</v>
      </c>
      <c r="F146" s="1">
        <v>108000</v>
      </c>
      <c r="H146" s="3">
        <v>865</v>
      </c>
      <c r="I146" s="1">
        <v>250580</v>
      </c>
      <c r="K146" s="3">
        <v>776</v>
      </c>
      <c r="L146" s="1">
        <v>162000</v>
      </c>
      <c r="N146" s="3">
        <v>1370</v>
      </c>
      <c r="O146" s="1">
        <v>232000</v>
      </c>
    </row>
    <row r="147" spans="2:15" x14ac:dyDescent="0.25">
      <c r="B147" s="3">
        <v>860</v>
      </c>
      <c r="C147" s="1">
        <v>250000</v>
      </c>
      <c r="E147" s="3">
        <v>743</v>
      </c>
      <c r="F147" s="1">
        <v>179000</v>
      </c>
      <c r="H147" s="3">
        <v>873</v>
      </c>
      <c r="I147" s="1">
        <v>116000</v>
      </c>
      <c r="K147" s="3">
        <v>783</v>
      </c>
      <c r="L147" s="1">
        <v>187100</v>
      </c>
      <c r="N147" s="3">
        <v>1397</v>
      </c>
      <c r="O147" s="1">
        <v>160000</v>
      </c>
    </row>
    <row r="148" spans="2:15" x14ac:dyDescent="0.25">
      <c r="B148" s="3">
        <v>869</v>
      </c>
      <c r="C148" s="1">
        <v>169000</v>
      </c>
      <c r="E148" s="3">
        <v>752</v>
      </c>
      <c r="F148" s="1">
        <v>162000</v>
      </c>
      <c r="H148" s="3">
        <v>886</v>
      </c>
      <c r="I148" s="1">
        <v>328900</v>
      </c>
      <c r="K148" s="3">
        <v>784</v>
      </c>
      <c r="L148" s="1">
        <v>165500</v>
      </c>
      <c r="N148" s="3">
        <v>1422</v>
      </c>
      <c r="O148" s="1">
        <v>127500</v>
      </c>
    </row>
    <row r="149" spans="2:15" x14ac:dyDescent="0.25">
      <c r="B149" s="3">
        <v>887</v>
      </c>
      <c r="C149" s="1">
        <v>145000</v>
      </c>
      <c r="E149" s="3">
        <v>760</v>
      </c>
      <c r="F149" s="1">
        <v>290000</v>
      </c>
      <c r="H149" s="3">
        <v>888</v>
      </c>
      <c r="I149" s="1">
        <v>135500</v>
      </c>
      <c r="K149" s="3">
        <v>786</v>
      </c>
      <c r="L149" s="1">
        <v>161500</v>
      </c>
      <c r="N149" s="3">
        <v>1439</v>
      </c>
      <c r="O149" s="1">
        <v>149700</v>
      </c>
    </row>
    <row r="150" spans="2:15" x14ac:dyDescent="0.25">
      <c r="B150" s="3">
        <v>893</v>
      </c>
      <c r="C150" s="1">
        <v>154500</v>
      </c>
      <c r="E150" s="3">
        <v>774</v>
      </c>
      <c r="F150" s="1">
        <v>114500</v>
      </c>
      <c r="H150" s="3">
        <v>894</v>
      </c>
      <c r="I150" s="1">
        <v>165000</v>
      </c>
      <c r="K150" s="3">
        <v>791</v>
      </c>
      <c r="L150" s="1">
        <v>160200</v>
      </c>
      <c r="N150" s="3">
        <v>1447</v>
      </c>
      <c r="O150" s="1">
        <v>157900</v>
      </c>
    </row>
    <row r="151" spans="2:15" x14ac:dyDescent="0.25">
      <c r="B151" s="3">
        <v>900</v>
      </c>
      <c r="C151" s="1">
        <v>135000</v>
      </c>
      <c r="E151" s="3">
        <v>775</v>
      </c>
      <c r="F151" s="1">
        <v>395000</v>
      </c>
      <c r="H151" s="3">
        <v>896</v>
      </c>
      <c r="I151" s="1">
        <v>140000</v>
      </c>
      <c r="K151" s="3">
        <v>799</v>
      </c>
      <c r="L151" s="1">
        <v>485000</v>
      </c>
      <c r="N151" s="3">
        <v>1457</v>
      </c>
      <c r="O151" s="1">
        <v>210000</v>
      </c>
    </row>
    <row r="152" spans="2:15" x14ac:dyDescent="0.25">
      <c r="B152" s="3">
        <v>903</v>
      </c>
      <c r="C152" s="1">
        <v>180000</v>
      </c>
      <c r="E152" s="3">
        <v>779</v>
      </c>
      <c r="F152" s="1">
        <v>144000</v>
      </c>
      <c r="H152" s="3">
        <v>920</v>
      </c>
      <c r="I152" s="1">
        <v>176500</v>
      </c>
      <c r="K152" s="3">
        <v>804</v>
      </c>
      <c r="L152" s="1">
        <v>582933</v>
      </c>
      <c r="N152" s="3">
        <v>1459</v>
      </c>
      <c r="O152" s="1">
        <v>142125</v>
      </c>
    </row>
    <row r="153" spans="2:15" x14ac:dyDescent="0.25">
      <c r="B153" s="3">
        <v>904</v>
      </c>
      <c r="C153" s="1">
        <v>240000</v>
      </c>
      <c r="E153" s="3">
        <v>781</v>
      </c>
      <c r="F153" s="1">
        <v>176000</v>
      </c>
      <c r="H153" s="3">
        <v>924</v>
      </c>
      <c r="I153" s="1">
        <v>193000</v>
      </c>
      <c r="K153" s="3">
        <v>822</v>
      </c>
      <c r="L153" s="1">
        <v>93000</v>
      </c>
    </row>
    <row r="154" spans="2:15" x14ac:dyDescent="0.25">
      <c r="B154" s="3">
        <v>909</v>
      </c>
      <c r="C154" s="1">
        <v>131000</v>
      </c>
      <c r="E154" s="3">
        <v>790</v>
      </c>
      <c r="F154" s="1">
        <v>187500</v>
      </c>
      <c r="H154" s="3">
        <v>926</v>
      </c>
      <c r="I154" s="1">
        <v>175000</v>
      </c>
      <c r="K154" s="3">
        <v>828</v>
      </c>
      <c r="L154" s="1">
        <v>189000</v>
      </c>
    </row>
    <row r="155" spans="2:15" x14ac:dyDescent="0.25">
      <c r="B155" s="3">
        <v>917</v>
      </c>
      <c r="C155" s="1">
        <v>35311</v>
      </c>
      <c r="E155" s="3">
        <v>792</v>
      </c>
      <c r="F155" s="1">
        <v>146800</v>
      </c>
      <c r="H155" s="3">
        <v>928</v>
      </c>
      <c r="I155" s="1">
        <v>176000</v>
      </c>
      <c r="K155" s="3">
        <v>829</v>
      </c>
      <c r="L155" s="1">
        <v>185000</v>
      </c>
    </row>
    <row r="156" spans="2:15" x14ac:dyDescent="0.25">
      <c r="B156" s="3">
        <v>923</v>
      </c>
      <c r="C156" s="1">
        <v>169990</v>
      </c>
      <c r="E156" s="3">
        <v>793</v>
      </c>
      <c r="F156" s="1">
        <v>269790</v>
      </c>
      <c r="H156" s="3">
        <v>935</v>
      </c>
      <c r="I156" s="1">
        <v>242000</v>
      </c>
      <c r="K156" s="3">
        <v>834</v>
      </c>
      <c r="L156" s="1">
        <v>167000</v>
      </c>
    </row>
    <row r="157" spans="2:15" x14ac:dyDescent="0.25">
      <c r="B157" s="3">
        <v>925</v>
      </c>
      <c r="C157" s="1">
        <v>207500</v>
      </c>
      <c r="E157" s="3">
        <v>794</v>
      </c>
      <c r="F157" s="1">
        <v>225000</v>
      </c>
      <c r="H157" s="3">
        <v>954</v>
      </c>
      <c r="I157" s="1">
        <v>172000</v>
      </c>
      <c r="K157" s="3">
        <v>847</v>
      </c>
      <c r="L157" s="1">
        <v>213000</v>
      </c>
    </row>
    <row r="158" spans="2:15" x14ac:dyDescent="0.25">
      <c r="B158" s="3">
        <v>930</v>
      </c>
      <c r="C158" s="1">
        <v>222000</v>
      </c>
      <c r="E158" s="3">
        <v>797</v>
      </c>
      <c r="F158" s="1">
        <v>143500</v>
      </c>
      <c r="H158" s="3">
        <v>962</v>
      </c>
      <c r="I158" s="1">
        <v>272000</v>
      </c>
      <c r="K158" s="3">
        <v>848</v>
      </c>
      <c r="L158" s="1">
        <v>133500</v>
      </c>
    </row>
    <row r="159" spans="2:15" x14ac:dyDescent="0.25">
      <c r="B159" s="3">
        <v>939</v>
      </c>
      <c r="C159" s="1">
        <v>239799</v>
      </c>
      <c r="E159" s="3">
        <v>814</v>
      </c>
      <c r="F159" s="1">
        <v>157900</v>
      </c>
      <c r="H159" s="3">
        <v>968</v>
      </c>
      <c r="I159" s="1">
        <v>135000</v>
      </c>
      <c r="K159" s="3">
        <v>854</v>
      </c>
      <c r="L159" s="1">
        <v>158000</v>
      </c>
    </row>
    <row r="160" spans="2:15" x14ac:dyDescent="0.25">
      <c r="B160" s="3">
        <v>941</v>
      </c>
      <c r="C160" s="1">
        <v>150900</v>
      </c>
      <c r="E160" s="3">
        <v>823</v>
      </c>
      <c r="F160" s="1">
        <v>225000</v>
      </c>
      <c r="H160" s="3">
        <v>974</v>
      </c>
      <c r="I160" s="1">
        <v>182000</v>
      </c>
      <c r="K160" s="3">
        <v>858</v>
      </c>
      <c r="L160" s="1">
        <v>174000</v>
      </c>
    </row>
    <row r="161" spans="2:12" x14ac:dyDescent="0.25">
      <c r="B161" s="3">
        <v>947</v>
      </c>
      <c r="C161" s="1">
        <v>143000</v>
      </c>
      <c r="E161" s="3">
        <v>837</v>
      </c>
      <c r="F161" s="1">
        <v>153500</v>
      </c>
      <c r="H161" s="3">
        <v>981</v>
      </c>
      <c r="I161" s="1">
        <v>178400</v>
      </c>
      <c r="K161" s="3">
        <v>859</v>
      </c>
      <c r="L161" s="1">
        <v>152000</v>
      </c>
    </row>
    <row r="162" spans="2:12" x14ac:dyDescent="0.25">
      <c r="B162" s="3">
        <v>949</v>
      </c>
      <c r="C162" s="1">
        <v>192500</v>
      </c>
      <c r="E162" s="3">
        <v>844</v>
      </c>
      <c r="F162" s="1">
        <v>141000</v>
      </c>
      <c r="H162" s="3">
        <v>983</v>
      </c>
      <c r="I162" s="1">
        <v>159895</v>
      </c>
      <c r="K162" s="3">
        <v>864</v>
      </c>
      <c r="L162" s="1">
        <v>132500</v>
      </c>
    </row>
    <row r="163" spans="2:12" x14ac:dyDescent="0.25">
      <c r="B163" s="3">
        <v>952</v>
      </c>
      <c r="C163" s="1">
        <v>119900</v>
      </c>
      <c r="E163" s="3">
        <v>846</v>
      </c>
      <c r="F163" s="1">
        <v>171000</v>
      </c>
      <c r="H163" s="3">
        <v>984</v>
      </c>
      <c r="I163" s="1">
        <v>255900</v>
      </c>
      <c r="K163" s="3">
        <v>866</v>
      </c>
      <c r="L163" s="1">
        <v>148500</v>
      </c>
    </row>
    <row r="164" spans="2:12" x14ac:dyDescent="0.25">
      <c r="B164" s="3">
        <v>955</v>
      </c>
      <c r="C164" s="1">
        <v>127500</v>
      </c>
      <c r="E164" s="3">
        <v>850</v>
      </c>
      <c r="F164" s="1">
        <v>187000</v>
      </c>
      <c r="H164" s="3">
        <v>986</v>
      </c>
      <c r="I164" s="1">
        <v>125000</v>
      </c>
      <c r="K164" s="3">
        <v>871</v>
      </c>
      <c r="L164" s="1">
        <v>109500</v>
      </c>
    </row>
    <row r="165" spans="2:12" x14ac:dyDescent="0.25">
      <c r="B165" s="3">
        <v>970</v>
      </c>
      <c r="C165" s="1">
        <v>140000</v>
      </c>
      <c r="E165" s="3">
        <v>851</v>
      </c>
      <c r="F165" s="1">
        <v>131500</v>
      </c>
      <c r="H165" s="3">
        <v>1003</v>
      </c>
      <c r="I165" s="1">
        <v>232000</v>
      </c>
      <c r="K165" s="3">
        <v>874</v>
      </c>
      <c r="L165" s="1">
        <v>133000</v>
      </c>
    </row>
    <row r="166" spans="2:12" x14ac:dyDescent="0.25">
      <c r="B166" s="3">
        <v>971</v>
      </c>
      <c r="C166" s="1">
        <v>135000</v>
      </c>
      <c r="E166" s="3">
        <v>867</v>
      </c>
      <c r="F166" s="1">
        <v>248900</v>
      </c>
      <c r="H166" s="3">
        <v>1006</v>
      </c>
      <c r="I166" s="1">
        <v>149900</v>
      </c>
      <c r="K166" s="3">
        <v>878</v>
      </c>
      <c r="L166" s="1">
        <v>350000</v>
      </c>
    </row>
    <row r="167" spans="2:12" x14ac:dyDescent="0.25">
      <c r="B167" s="3">
        <v>976</v>
      </c>
      <c r="C167" s="1">
        <v>165000</v>
      </c>
      <c r="E167" s="3">
        <v>868</v>
      </c>
      <c r="F167" s="1">
        <v>129000</v>
      </c>
      <c r="H167" s="3">
        <v>1011</v>
      </c>
      <c r="I167" s="1">
        <v>135000</v>
      </c>
      <c r="K167" s="3">
        <v>880</v>
      </c>
      <c r="L167" s="1">
        <v>136500</v>
      </c>
    </row>
    <row r="168" spans="2:12" x14ac:dyDescent="0.25">
      <c r="B168" s="3">
        <v>990</v>
      </c>
      <c r="C168" s="1">
        <v>197000</v>
      </c>
      <c r="E168" s="3">
        <v>876</v>
      </c>
      <c r="F168" s="1">
        <v>303477</v>
      </c>
      <c r="H168" s="3">
        <v>1021</v>
      </c>
      <c r="I168" s="1">
        <v>176000</v>
      </c>
      <c r="K168" s="3">
        <v>883</v>
      </c>
      <c r="L168" s="1">
        <v>178000</v>
      </c>
    </row>
    <row r="169" spans="2:12" x14ac:dyDescent="0.25">
      <c r="B169" s="3">
        <v>991</v>
      </c>
      <c r="C169" s="1">
        <v>348000</v>
      </c>
      <c r="E169" s="3">
        <v>877</v>
      </c>
      <c r="F169" s="1">
        <v>132250</v>
      </c>
      <c r="H169" s="3">
        <v>1024</v>
      </c>
      <c r="I169" s="1">
        <v>191000</v>
      </c>
      <c r="K169" s="3">
        <v>885</v>
      </c>
      <c r="L169" s="1">
        <v>100000</v>
      </c>
    </row>
    <row r="170" spans="2:12" x14ac:dyDescent="0.25">
      <c r="B170" s="3">
        <v>994</v>
      </c>
      <c r="C170" s="1">
        <v>173900</v>
      </c>
      <c r="E170" s="3">
        <v>881</v>
      </c>
      <c r="F170" s="1">
        <v>157000</v>
      </c>
      <c r="H170" s="3">
        <v>1025</v>
      </c>
      <c r="I170" s="1">
        <v>287000</v>
      </c>
      <c r="K170" s="3">
        <v>890</v>
      </c>
      <c r="L170" s="1">
        <v>149500</v>
      </c>
    </row>
    <row r="171" spans="2:12" x14ac:dyDescent="0.25">
      <c r="B171" s="3">
        <v>996</v>
      </c>
      <c r="C171" s="1">
        <v>121600</v>
      </c>
      <c r="E171" s="3">
        <v>882</v>
      </c>
      <c r="F171" s="1">
        <v>187500</v>
      </c>
      <c r="H171" s="3">
        <v>1028</v>
      </c>
      <c r="I171" s="1">
        <v>293077</v>
      </c>
      <c r="K171" s="3">
        <v>892</v>
      </c>
      <c r="L171" s="1">
        <v>172500</v>
      </c>
    </row>
    <row r="172" spans="2:12" x14ac:dyDescent="0.25">
      <c r="B172" s="3">
        <v>997</v>
      </c>
      <c r="C172" s="1">
        <v>136500</v>
      </c>
      <c r="E172" s="3">
        <v>889</v>
      </c>
      <c r="F172" s="1">
        <v>268000</v>
      </c>
      <c r="H172" s="3">
        <v>1038</v>
      </c>
      <c r="I172" s="1">
        <v>287000</v>
      </c>
      <c r="K172" s="3">
        <v>895</v>
      </c>
      <c r="L172" s="1">
        <v>118858</v>
      </c>
    </row>
    <row r="173" spans="2:12" x14ac:dyDescent="0.25">
      <c r="B173" s="3">
        <v>1020</v>
      </c>
      <c r="C173" s="1">
        <v>213490</v>
      </c>
      <c r="E173" s="3">
        <v>891</v>
      </c>
      <c r="F173" s="1">
        <v>122900</v>
      </c>
      <c r="H173" s="3">
        <v>1042</v>
      </c>
      <c r="I173" s="1">
        <v>173000</v>
      </c>
      <c r="K173" s="3">
        <v>898</v>
      </c>
      <c r="L173" s="1">
        <v>142953</v>
      </c>
    </row>
    <row r="174" spans="2:12" x14ac:dyDescent="0.25">
      <c r="B174" s="3">
        <v>1022</v>
      </c>
      <c r="C174" s="1">
        <v>194000</v>
      </c>
      <c r="E174" s="3">
        <v>901</v>
      </c>
      <c r="F174" s="1">
        <v>110000</v>
      </c>
      <c r="H174" s="3">
        <v>1044</v>
      </c>
      <c r="I174" s="1">
        <v>262280</v>
      </c>
      <c r="K174" s="3">
        <v>902</v>
      </c>
      <c r="L174" s="1">
        <v>153000</v>
      </c>
    </row>
    <row r="175" spans="2:12" x14ac:dyDescent="0.25">
      <c r="B175" s="3">
        <v>1030</v>
      </c>
      <c r="C175" s="1">
        <v>118000</v>
      </c>
      <c r="E175" s="3">
        <v>905</v>
      </c>
      <c r="F175" s="1">
        <v>125500</v>
      </c>
      <c r="H175" s="3">
        <v>1048</v>
      </c>
      <c r="I175" s="1">
        <v>145000</v>
      </c>
      <c r="K175" s="3">
        <v>910</v>
      </c>
      <c r="L175" s="1">
        <v>174000</v>
      </c>
    </row>
    <row r="176" spans="2:12" x14ac:dyDescent="0.25">
      <c r="B176" s="3">
        <v>1033</v>
      </c>
      <c r="C176" s="1">
        <v>310000</v>
      </c>
      <c r="E176" s="3">
        <v>907</v>
      </c>
      <c r="F176" s="1">
        <v>255000</v>
      </c>
      <c r="H176" s="3">
        <v>1056</v>
      </c>
      <c r="I176" s="1">
        <v>180000</v>
      </c>
      <c r="K176" s="3">
        <v>912</v>
      </c>
      <c r="L176" s="1">
        <v>143500</v>
      </c>
    </row>
    <row r="177" spans="2:12" x14ac:dyDescent="0.25">
      <c r="B177" s="3">
        <v>1034</v>
      </c>
      <c r="C177" s="1">
        <v>230000</v>
      </c>
      <c r="E177" s="3">
        <v>914</v>
      </c>
      <c r="F177" s="1">
        <v>145000</v>
      </c>
      <c r="H177" s="3">
        <v>1068</v>
      </c>
      <c r="I177" s="1">
        <v>167900</v>
      </c>
      <c r="K177" s="3">
        <v>915</v>
      </c>
      <c r="L177" s="1">
        <v>173733</v>
      </c>
    </row>
    <row r="178" spans="2:12" x14ac:dyDescent="0.25">
      <c r="B178" s="3">
        <v>1041</v>
      </c>
      <c r="C178" s="1">
        <v>155000</v>
      </c>
      <c r="E178" s="3">
        <v>916</v>
      </c>
      <c r="F178" s="1">
        <v>75000</v>
      </c>
      <c r="H178" s="3">
        <v>1081</v>
      </c>
      <c r="I178" s="1">
        <v>145000</v>
      </c>
      <c r="K178" s="3">
        <v>918</v>
      </c>
      <c r="L178" s="1">
        <v>135000</v>
      </c>
    </row>
    <row r="179" spans="2:12" x14ac:dyDescent="0.25">
      <c r="B179" s="3">
        <v>1047</v>
      </c>
      <c r="C179" s="1">
        <v>556581</v>
      </c>
      <c r="E179" s="3">
        <v>919</v>
      </c>
      <c r="F179" s="1">
        <v>238000</v>
      </c>
      <c r="H179" s="3">
        <v>1092</v>
      </c>
      <c r="I179" s="1">
        <v>160000</v>
      </c>
      <c r="K179" s="3">
        <v>929</v>
      </c>
      <c r="L179" s="1">
        <v>236500</v>
      </c>
    </row>
    <row r="180" spans="2:12" x14ac:dyDescent="0.25">
      <c r="B180" s="3">
        <v>1055</v>
      </c>
      <c r="C180" s="1">
        <v>255000</v>
      </c>
      <c r="E180" s="3">
        <v>921</v>
      </c>
      <c r="F180" s="1">
        <v>201000</v>
      </c>
      <c r="H180" s="3">
        <v>1111</v>
      </c>
      <c r="I180" s="1">
        <v>188000</v>
      </c>
      <c r="K180" s="3">
        <v>931</v>
      </c>
      <c r="L180" s="1">
        <v>201000</v>
      </c>
    </row>
    <row r="181" spans="2:12" x14ac:dyDescent="0.25">
      <c r="B181" s="3">
        <v>1057</v>
      </c>
      <c r="C181" s="1">
        <v>185850</v>
      </c>
      <c r="E181" s="3">
        <v>927</v>
      </c>
      <c r="F181" s="1">
        <v>285000</v>
      </c>
      <c r="H181" s="3">
        <v>1112</v>
      </c>
      <c r="I181" s="1">
        <v>205000</v>
      </c>
      <c r="K181" s="3">
        <v>932</v>
      </c>
      <c r="L181" s="1">
        <v>117500</v>
      </c>
    </row>
    <row r="182" spans="2:12" x14ac:dyDescent="0.25">
      <c r="B182" s="3">
        <v>1069</v>
      </c>
      <c r="C182" s="1">
        <v>151400</v>
      </c>
      <c r="E182" s="3">
        <v>933</v>
      </c>
      <c r="F182" s="1">
        <v>320000</v>
      </c>
      <c r="H182" s="3">
        <v>1118</v>
      </c>
      <c r="I182" s="1">
        <v>130000</v>
      </c>
      <c r="K182" s="3">
        <v>934</v>
      </c>
      <c r="L182" s="1">
        <v>190000</v>
      </c>
    </row>
    <row r="183" spans="2:12" x14ac:dyDescent="0.25">
      <c r="B183" s="3">
        <v>1073</v>
      </c>
      <c r="C183" s="1">
        <v>91500</v>
      </c>
      <c r="E183" s="3">
        <v>943</v>
      </c>
      <c r="F183" s="1">
        <v>150000</v>
      </c>
      <c r="H183" s="3">
        <v>1119</v>
      </c>
      <c r="I183" s="1">
        <v>140000</v>
      </c>
      <c r="K183" s="3">
        <v>937</v>
      </c>
      <c r="L183" s="1">
        <v>184900</v>
      </c>
    </row>
    <row r="184" spans="2:12" x14ac:dyDescent="0.25">
      <c r="B184" s="3">
        <v>1078</v>
      </c>
      <c r="C184" s="1">
        <v>138800</v>
      </c>
      <c r="E184" s="3">
        <v>944</v>
      </c>
      <c r="F184" s="1">
        <v>143000</v>
      </c>
      <c r="H184" s="3">
        <v>1137</v>
      </c>
      <c r="I184" s="1">
        <v>119000</v>
      </c>
      <c r="K184" s="3">
        <v>938</v>
      </c>
      <c r="L184" s="1">
        <v>253000</v>
      </c>
    </row>
    <row r="185" spans="2:12" x14ac:dyDescent="0.25">
      <c r="B185" s="3">
        <v>1079</v>
      </c>
      <c r="C185" s="1">
        <v>155900</v>
      </c>
      <c r="E185" s="3">
        <v>948</v>
      </c>
      <c r="F185" s="1">
        <v>270000</v>
      </c>
      <c r="H185" s="3">
        <v>1141</v>
      </c>
      <c r="I185" s="1">
        <v>139000</v>
      </c>
      <c r="K185" s="3">
        <v>942</v>
      </c>
      <c r="L185" s="1">
        <v>214000</v>
      </c>
    </row>
    <row r="186" spans="2:12" x14ac:dyDescent="0.25">
      <c r="B186" s="3">
        <v>1084</v>
      </c>
      <c r="C186" s="1">
        <v>160000</v>
      </c>
      <c r="E186" s="3">
        <v>951</v>
      </c>
      <c r="F186" s="1">
        <v>129000</v>
      </c>
      <c r="H186" s="3">
        <v>1144</v>
      </c>
      <c r="I186" s="1">
        <v>80000</v>
      </c>
      <c r="K186" s="3">
        <v>945</v>
      </c>
      <c r="L186" s="1">
        <v>137500</v>
      </c>
    </row>
    <row r="187" spans="2:12" x14ac:dyDescent="0.25">
      <c r="B187" s="3">
        <v>1085</v>
      </c>
      <c r="C187" s="1">
        <v>187500</v>
      </c>
      <c r="E187" s="3">
        <v>956</v>
      </c>
      <c r="F187" s="1">
        <v>145000</v>
      </c>
      <c r="H187" s="3">
        <v>1155</v>
      </c>
      <c r="I187" s="1">
        <v>201800</v>
      </c>
      <c r="K187" s="3">
        <v>953</v>
      </c>
      <c r="L187" s="1">
        <v>133900</v>
      </c>
    </row>
    <row r="188" spans="2:12" x14ac:dyDescent="0.25">
      <c r="B188" s="3">
        <v>1089</v>
      </c>
      <c r="C188" s="1">
        <v>137500</v>
      </c>
      <c r="E188" s="3">
        <v>958</v>
      </c>
      <c r="F188" s="1">
        <v>132000</v>
      </c>
      <c r="H188" s="3">
        <v>1157</v>
      </c>
      <c r="I188" s="1">
        <v>179900</v>
      </c>
      <c r="K188" s="3">
        <v>957</v>
      </c>
      <c r="L188" s="1">
        <v>124000</v>
      </c>
    </row>
    <row r="189" spans="2:12" x14ac:dyDescent="0.25">
      <c r="B189" s="3">
        <v>1090</v>
      </c>
      <c r="C189" s="1">
        <v>197000</v>
      </c>
      <c r="E189" s="3">
        <v>959</v>
      </c>
      <c r="F189" s="1">
        <v>185000</v>
      </c>
      <c r="H189" s="3">
        <v>1159</v>
      </c>
      <c r="I189" s="1">
        <v>235128</v>
      </c>
      <c r="K189" s="3">
        <v>964</v>
      </c>
      <c r="L189" s="1">
        <v>239000</v>
      </c>
    </row>
    <row r="190" spans="2:12" x14ac:dyDescent="0.25">
      <c r="B190" s="3">
        <v>1094</v>
      </c>
      <c r="C190" s="1">
        <v>146000</v>
      </c>
      <c r="E190" s="3">
        <v>963</v>
      </c>
      <c r="F190" s="1">
        <v>155000</v>
      </c>
      <c r="H190" s="3">
        <v>1160</v>
      </c>
      <c r="I190" s="1">
        <v>185000</v>
      </c>
      <c r="K190" s="3">
        <v>972</v>
      </c>
      <c r="L190" s="1">
        <v>173000</v>
      </c>
    </row>
    <row r="191" spans="2:12" x14ac:dyDescent="0.25">
      <c r="B191" s="3">
        <v>1104</v>
      </c>
      <c r="C191" s="1">
        <v>159500</v>
      </c>
      <c r="E191" s="3">
        <v>966</v>
      </c>
      <c r="F191" s="1">
        <v>178900</v>
      </c>
      <c r="H191" s="3">
        <v>1162</v>
      </c>
      <c r="I191" s="1">
        <v>224000</v>
      </c>
      <c r="K191" s="3">
        <v>980</v>
      </c>
      <c r="L191" s="1">
        <v>139000</v>
      </c>
    </row>
    <row r="192" spans="2:12" x14ac:dyDescent="0.25">
      <c r="B192" s="3">
        <v>1108</v>
      </c>
      <c r="C192" s="1">
        <v>274725</v>
      </c>
      <c r="E192" s="3">
        <v>978</v>
      </c>
      <c r="F192" s="1">
        <v>199900</v>
      </c>
      <c r="H192" s="3">
        <v>1164</v>
      </c>
      <c r="I192" s="1">
        <v>108959</v>
      </c>
      <c r="K192" s="3">
        <v>982</v>
      </c>
      <c r="L192" s="1">
        <v>336000</v>
      </c>
    </row>
    <row r="193" spans="2:12" x14ac:dyDescent="0.25">
      <c r="B193" s="3">
        <v>1113</v>
      </c>
      <c r="C193" s="1">
        <v>129900</v>
      </c>
      <c r="E193" s="3">
        <v>979</v>
      </c>
      <c r="F193" s="1">
        <v>110000</v>
      </c>
      <c r="H193" s="3">
        <v>1171</v>
      </c>
      <c r="I193" s="1">
        <v>171000</v>
      </c>
      <c r="K193" s="3">
        <v>985</v>
      </c>
      <c r="L193" s="1">
        <v>126000</v>
      </c>
    </row>
    <row r="194" spans="2:12" x14ac:dyDescent="0.25">
      <c r="B194" s="3">
        <v>1115</v>
      </c>
      <c r="C194" s="1">
        <v>117000</v>
      </c>
      <c r="E194" s="3">
        <v>989</v>
      </c>
      <c r="F194" s="1">
        <v>195000</v>
      </c>
      <c r="H194" s="3">
        <v>1172</v>
      </c>
      <c r="I194" s="1">
        <v>163000</v>
      </c>
      <c r="K194" s="3">
        <v>995</v>
      </c>
      <c r="L194" s="1">
        <v>337500</v>
      </c>
    </row>
    <row r="195" spans="2:12" x14ac:dyDescent="0.25">
      <c r="B195" s="3">
        <v>1120</v>
      </c>
      <c r="C195" s="1">
        <v>133700</v>
      </c>
      <c r="E195" s="3">
        <v>993</v>
      </c>
      <c r="F195" s="1">
        <v>187000</v>
      </c>
      <c r="H195" s="3">
        <v>1173</v>
      </c>
      <c r="I195" s="1">
        <v>171900</v>
      </c>
      <c r="K195" s="3">
        <v>998</v>
      </c>
      <c r="L195" s="1">
        <v>185000</v>
      </c>
    </row>
    <row r="196" spans="2:12" x14ac:dyDescent="0.25">
      <c r="B196" s="3">
        <v>1122</v>
      </c>
      <c r="C196" s="1">
        <v>212900</v>
      </c>
      <c r="E196" s="3">
        <v>1004</v>
      </c>
      <c r="F196" s="1">
        <v>136905</v>
      </c>
      <c r="H196" s="3">
        <v>1177</v>
      </c>
      <c r="I196" s="1">
        <v>119500</v>
      </c>
      <c r="K196" s="3">
        <v>1001</v>
      </c>
      <c r="L196" s="1">
        <v>82000</v>
      </c>
    </row>
    <row r="197" spans="2:12" x14ac:dyDescent="0.25">
      <c r="B197" s="3">
        <v>1147</v>
      </c>
      <c r="C197" s="1">
        <v>180000</v>
      </c>
      <c r="E197" s="3">
        <v>1007</v>
      </c>
      <c r="F197" s="1">
        <v>163500</v>
      </c>
      <c r="H197" s="3">
        <v>1182</v>
      </c>
      <c r="I197" s="1">
        <v>392500</v>
      </c>
      <c r="K197" s="3">
        <v>1005</v>
      </c>
      <c r="L197" s="1">
        <v>181000</v>
      </c>
    </row>
    <row r="198" spans="2:12" x14ac:dyDescent="0.25">
      <c r="B198" s="3">
        <v>1152</v>
      </c>
      <c r="C198" s="1">
        <v>149900</v>
      </c>
      <c r="E198" s="3">
        <v>1015</v>
      </c>
      <c r="F198" s="1">
        <v>119200</v>
      </c>
      <c r="H198" s="3">
        <v>1196</v>
      </c>
      <c r="I198" s="1">
        <v>176000</v>
      </c>
      <c r="K198" s="3">
        <v>1008</v>
      </c>
      <c r="L198" s="1">
        <v>88000</v>
      </c>
    </row>
    <row r="199" spans="2:12" x14ac:dyDescent="0.25">
      <c r="B199" s="3">
        <v>1153</v>
      </c>
      <c r="C199" s="1">
        <v>230000</v>
      </c>
      <c r="E199" s="3">
        <v>1019</v>
      </c>
      <c r="F199" s="1">
        <v>160000</v>
      </c>
      <c r="H199" s="3">
        <v>1209</v>
      </c>
      <c r="I199" s="1">
        <v>140000</v>
      </c>
      <c r="K199" s="3">
        <v>1009</v>
      </c>
      <c r="L199" s="1">
        <v>240000</v>
      </c>
    </row>
    <row r="200" spans="2:12" x14ac:dyDescent="0.25">
      <c r="B200" s="3">
        <v>1168</v>
      </c>
      <c r="C200" s="1">
        <v>173000</v>
      </c>
      <c r="E200" s="3">
        <v>1026</v>
      </c>
      <c r="F200" s="1">
        <v>112500</v>
      </c>
      <c r="H200" s="3">
        <v>1222</v>
      </c>
      <c r="I200" s="1">
        <v>134000</v>
      </c>
      <c r="K200" s="3">
        <v>1016</v>
      </c>
      <c r="L200" s="1">
        <v>227000</v>
      </c>
    </row>
    <row r="201" spans="2:12" x14ac:dyDescent="0.25">
      <c r="B201" s="3">
        <v>1170</v>
      </c>
      <c r="C201" s="1">
        <v>625000</v>
      </c>
      <c r="E201" s="3">
        <v>1051</v>
      </c>
      <c r="F201" s="1">
        <v>176485</v>
      </c>
      <c r="H201" s="3">
        <v>1225</v>
      </c>
      <c r="I201" s="1">
        <v>184000</v>
      </c>
      <c r="K201" s="3">
        <v>1017</v>
      </c>
      <c r="L201" s="1">
        <v>203000</v>
      </c>
    </row>
    <row r="202" spans="2:12" x14ac:dyDescent="0.25">
      <c r="B202" s="3">
        <v>1180</v>
      </c>
      <c r="C202" s="1">
        <v>93000</v>
      </c>
      <c r="E202" s="3">
        <v>1052</v>
      </c>
      <c r="F202" s="1">
        <v>200141</v>
      </c>
      <c r="H202" s="3">
        <v>1227</v>
      </c>
      <c r="I202" s="1">
        <v>214000</v>
      </c>
      <c r="K202" s="3">
        <v>1018</v>
      </c>
      <c r="L202" s="1">
        <v>187500</v>
      </c>
    </row>
    <row r="203" spans="2:12" x14ac:dyDescent="0.25">
      <c r="B203" s="3">
        <v>1181</v>
      </c>
      <c r="C203" s="1">
        <v>250000</v>
      </c>
      <c r="E203" s="3">
        <v>1053</v>
      </c>
      <c r="F203" s="1">
        <v>165000</v>
      </c>
      <c r="H203" s="3">
        <v>1228</v>
      </c>
      <c r="I203" s="1">
        <v>147000</v>
      </c>
      <c r="K203" s="3">
        <v>1036</v>
      </c>
      <c r="L203" s="1">
        <v>84000</v>
      </c>
    </row>
    <row r="204" spans="2:12" x14ac:dyDescent="0.25">
      <c r="B204" s="3">
        <v>1188</v>
      </c>
      <c r="C204" s="1">
        <v>262000</v>
      </c>
      <c r="E204" s="3">
        <v>1070</v>
      </c>
      <c r="F204" s="1">
        <v>135000</v>
      </c>
      <c r="H204" s="3">
        <v>1229</v>
      </c>
      <c r="I204" s="1">
        <v>367294</v>
      </c>
      <c r="K204" s="3">
        <v>1037</v>
      </c>
      <c r="L204" s="1">
        <v>315500</v>
      </c>
    </row>
    <row r="205" spans="2:12" x14ac:dyDescent="0.25">
      <c r="B205" s="3">
        <v>1197</v>
      </c>
      <c r="C205" s="1">
        <v>219210</v>
      </c>
      <c r="E205" s="3">
        <v>1071</v>
      </c>
      <c r="F205" s="1">
        <v>135000</v>
      </c>
      <c r="H205" s="3">
        <v>1230</v>
      </c>
      <c r="I205" s="1">
        <v>127000</v>
      </c>
      <c r="K205" s="3">
        <v>1039</v>
      </c>
      <c r="L205" s="1">
        <v>97000</v>
      </c>
    </row>
    <row r="206" spans="2:12" x14ac:dyDescent="0.25">
      <c r="B206" s="3">
        <v>1200</v>
      </c>
      <c r="C206" s="1">
        <v>148000</v>
      </c>
      <c r="E206" s="3">
        <v>1075</v>
      </c>
      <c r="F206" s="1">
        <v>194000</v>
      </c>
      <c r="H206" s="3">
        <v>1241</v>
      </c>
      <c r="I206" s="1">
        <v>224900</v>
      </c>
      <c r="K206" s="3">
        <v>1040</v>
      </c>
      <c r="L206" s="1">
        <v>80000</v>
      </c>
    </row>
    <row r="207" spans="2:12" x14ac:dyDescent="0.25">
      <c r="B207" s="3">
        <v>1201</v>
      </c>
      <c r="C207" s="1">
        <v>116050</v>
      </c>
      <c r="E207" s="3">
        <v>1080</v>
      </c>
      <c r="F207" s="1">
        <v>126000</v>
      </c>
      <c r="H207" s="3">
        <v>1255</v>
      </c>
      <c r="I207" s="1">
        <v>165400</v>
      </c>
      <c r="K207" s="3">
        <v>1043</v>
      </c>
      <c r="L207" s="1">
        <v>196000</v>
      </c>
    </row>
    <row r="208" spans="2:12" x14ac:dyDescent="0.25">
      <c r="B208" s="3">
        <v>1205</v>
      </c>
      <c r="C208" s="1">
        <v>153500</v>
      </c>
      <c r="E208" s="3">
        <v>1083</v>
      </c>
      <c r="F208" s="1">
        <v>192000</v>
      </c>
      <c r="H208" s="3">
        <v>1257</v>
      </c>
      <c r="I208" s="1">
        <v>301500</v>
      </c>
      <c r="K208" s="3">
        <v>1045</v>
      </c>
      <c r="L208" s="1">
        <v>278000</v>
      </c>
    </row>
    <row r="209" spans="2:12" x14ac:dyDescent="0.25">
      <c r="B209" s="3">
        <v>1207</v>
      </c>
      <c r="C209" s="1">
        <v>107000</v>
      </c>
      <c r="E209" s="3">
        <v>1096</v>
      </c>
      <c r="F209" s="1">
        <v>176432</v>
      </c>
      <c r="H209" s="3">
        <v>1259</v>
      </c>
      <c r="I209" s="1">
        <v>190000</v>
      </c>
      <c r="K209" s="3">
        <v>1046</v>
      </c>
      <c r="L209" s="1">
        <v>139600</v>
      </c>
    </row>
    <row r="210" spans="2:12" x14ac:dyDescent="0.25">
      <c r="B210" s="3">
        <v>1208</v>
      </c>
      <c r="C210" s="1">
        <v>200000</v>
      </c>
      <c r="E210" s="3">
        <v>1098</v>
      </c>
      <c r="F210" s="1">
        <v>170000</v>
      </c>
      <c r="H210" s="3">
        <v>1260</v>
      </c>
      <c r="I210" s="1">
        <v>151000</v>
      </c>
      <c r="K210" s="3">
        <v>1049</v>
      </c>
      <c r="L210" s="1">
        <v>115000</v>
      </c>
    </row>
    <row r="211" spans="2:12" x14ac:dyDescent="0.25">
      <c r="B211" s="3">
        <v>1210</v>
      </c>
      <c r="C211" s="1">
        <v>290000</v>
      </c>
      <c r="E211" s="3">
        <v>1102</v>
      </c>
      <c r="F211" s="1">
        <v>119500</v>
      </c>
      <c r="H211" s="3">
        <v>1265</v>
      </c>
      <c r="I211" s="1">
        <v>181000</v>
      </c>
      <c r="K211" s="3">
        <v>1058</v>
      </c>
      <c r="L211" s="1">
        <v>248000</v>
      </c>
    </row>
    <row r="212" spans="2:12" x14ac:dyDescent="0.25">
      <c r="B212" s="3">
        <v>1214</v>
      </c>
      <c r="C212" s="1">
        <v>145000</v>
      </c>
      <c r="E212" s="3">
        <v>1103</v>
      </c>
      <c r="F212" s="1">
        <v>135000</v>
      </c>
      <c r="H212" s="3">
        <v>1274</v>
      </c>
      <c r="I212" s="1">
        <v>177000</v>
      </c>
      <c r="K212" s="3">
        <v>1059</v>
      </c>
      <c r="L212" s="1">
        <v>335000</v>
      </c>
    </row>
    <row r="213" spans="2:12" x14ac:dyDescent="0.25">
      <c r="B213" s="3">
        <v>1215</v>
      </c>
      <c r="C213" s="1">
        <v>134500</v>
      </c>
      <c r="E213" s="3">
        <v>1105</v>
      </c>
      <c r="F213" s="1">
        <v>106000</v>
      </c>
      <c r="H213" s="3">
        <v>1279</v>
      </c>
      <c r="I213" s="1">
        <v>237000</v>
      </c>
      <c r="K213" s="3">
        <v>1065</v>
      </c>
      <c r="L213" s="1">
        <v>154000</v>
      </c>
    </row>
    <row r="214" spans="2:12" x14ac:dyDescent="0.25">
      <c r="B214" s="3">
        <v>1219</v>
      </c>
      <c r="C214" s="1">
        <v>80500</v>
      </c>
      <c r="E214" s="3">
        <v>1107</v>
      </c>
      <c r="F214" s="1">
        <v>179900</v>
      </c>
      <c r="H214" s="3">
        <v>1297</v>
      </c>
      <c r="I214" s="1">
        <v>155000</v>
      </c>
      <c r="K214" s="3">
        <v>1067</v>
      </c>
      <c r="L214" s="1">
        <v>178000</v>
      </c>
    </row>
    <row r="215" spans="2:12" x14ac:dyDescent="0.25">
      <c r="B215" s="3">
        <v>1220</v>
      </c>
      <c r="C215" s="1">
        <v>91500</v>
      </c>
      <c r="E215" s="3">
        <v>1109</v>
      </c>
      <c r="F215" s="1">
        <v>181000</v>
      </c>
      <c r="H215" s="3">
        <v>1299</v>
      </c>
      <c r="I215" s="1">
        <v>160000</v>
      </c>
      <c r="K215" s="3">
        <v>1072</v>
      </c>
      <c r="L215" s="1">
        <v>154000</v>
      </c>
    </row>
    <row r="216" spans="2:12" x14ac:dyDescent="0.25">
      <c r="B216" s="3">
        <v>1221</v>
      </c>
      <c r="C216" s="1">
        <v>115000</v>
      </c>
      <c r="E216" s="3">
        <v>1114</v>
      </c>
      <c r="F216" s="1">
        <v>134500</v>
      </c>
      <c r="H216" s="3">
        <v>1309</v>
      </c>
      <c r="I216" s="1">
        <v>147000</v>
      </c>
      <c r="K216" s="3">
        <v>1074</v>
      </c>
      <c r="L216" s="1">
        <v>159500</v>
      </c>
    </row>
    <row r="217" spans="2:12" x14ac:dyDescent="0.25">
      <c r="B217" s="3">
        <v>1224</v>
      </c>
      <c r="C217" s="1">
        <v>137900</v>
      </c>
      <c r="E217" s="3">
        <v>1116</v>
      </c>
      <c r="F217" s="1">
        <v>318000</v>
      </c>
      <c r="H217" s="3">
        <v>1310</v>
      </c>
      <c r="I217" s="1">
        <v>179200</v>
      </c>
      <c r="K217" s="3">
        <v>1088</v>
      </c>
      <c r="L217" s="1">
        <v>252000</v>
      </c>
    </row>
    <row r="218" spans="2:12" x14ac:dyDescent="0.25">
      <c r="B218" s="3">
        <v>1232</v>
      </c>
      <c r="C218" s="1">
        <v>132500</v>
      </c>
      <c r="E218" s="3">
        <v>1125</v>
      </c>
      <c r="F218" s="1">
        <v>163900</v>
      </c>
      <c r="H218" s="3">
        <v>1316</v>
      </c>
      <c r="I218" s="1">
        <v>206900</v>
      </c>
      <c r="K218" s="3">
        <v>1091</v>
      </c>
      <c r="L218" s="1">
        <v>92900</v>
      </c>
    </row>
    <row r="219" spans="2:12" x14ac:dyDescent="0.25">
      <c r="B219" s="3">
        <v>1238</v>
      </c>
      <c r="C219" s="1">
        <v>195000</v>
      </c>
      <c r="E219" s="3">
        <v>1128</v>
      </c>
      <c r="F219" s="1">
        <v>259000</v>
      </c>
      <c r="H219" s="3">
        <v>1322</v>
      </c>
      <c r="I219" s="1">
        <v>72500</v>
      </c>
      <c r="K219" s="3">
        <v>1100</v>
      </c>
      <c r="L219" s="1">
        <v>157000</v>
      </c>
    </row>
    <row r="220" spans="2:12" x14ac:dyDescent="0.25">
      <c r="B220" s="3">
        <v>1239</v>
      </c>
      <c r="C220" s="1">
        <v>142500</v>
      </c>
      <c r="E220" s="3">
        <v>1129</v>
      </c>
      <c r="F220" s="1">
        <v>215000</v>
      </c>
      <c r="H220" s="3">
        <v>1328</v>
      </c>
      <c r="I220" s="1">
        <v>130500</v>
      </c>
      <c r="K220" s="3">
        <v>1110</v>
      </c>
      <c r="L220" s="1">
        <v>280000</v>
      </c>
    </row>
    <row r="221" spans="2:12" x14ac:dyDescent="0.25">
      <c r="B221" s="3">
        <v>1244</v>
      </c>
      <c r="C221" s="1">
        <v>465000</v>
      </c>
      <c r="E221" s="3">
        <v>1130</v>
      </c>
      <c r="F221" s="1">
        <v>140000</v>
      </c>
      <c r="H221" s="3">
        <v>1337</v>
      </c>
      <c r="I221" s="1">
        <v>135000</v>
      </c>
      <c r="K221" s="3">
        <v>1117</v>
      </c>
      <c r="L221" s="1">
        <v>184100</v>
      </c>
    </row>
    <row r="222" spans="2:12" x14ac:dyDescent="0.25">
      <c r="B222" s="3">
        <v>1247</v>
      </c>
      <c r="C222" s="1">
        <v>186500</v>
      </c>
      <c r="E222" s="3">
        <v>1132</v>
      </c>
      <c r="F222" s="1">
        <v>93500</v>
      </c>
      <c r="H222" s="3">
        <v>1342</v>
      </c>
      <c r="I222" s="1">
        <v>155000</v>
      </c>
      <c r="K222" s="3">
        <v>1123</v>
      </c>
      <c r="L222" s="1">
        <v>112000</v>
      </c>
    </row>
    <row r="223" spans="2:12" x14ac:dyDescent="0.25">
      <c r="B223" s="3">
        <v>1252</v>
      </c>
      <c r="C223" s="1">
        <v>171750</v>
      </c>
      <c r="E223" s="3">
        <v>1135</v>
      </c>
      <c r="F223" s="1">
        <v>169000</v>
      </c>
      <c r="H223" s="3">
        <v>1352</v>
      </c>
      <c r="I223" s="1">
        <v>171000</v>
      </c>
      <c r="K223" s="3">
        <v>1124</v>
      </c>
      <c r="L223" s="1">
        <v>118000</v>
      </c>
    </row>
    <row r="224" spans="2:12" x14ac:dyDescent="0.25">
      <c r="B224" s="3">
        <v>1266</v>
      </c>
      <c r="C224" s="1">
        <v>183900</v>
      </c>
      <c r="E224" s="3">
        <v>1143</v>
      </c>
      <c r="F224" s="1">
        <v>424870</v>
      </c>
      <c r="H224" s="3">
        <v>1355</v>
      </c>
      <c r="I224" s="1">
        <v>235000</v>
      </c>
      <c r="K224" s="3">
        <v>1126</v>
      </c>
      <c r="L224" s="1">
        <v>115000</v>
      </c>
    </row>
    <row r="225" spans="2:12" x14ac:dyDescent="0.25">
      <c r="B225" s="3">
        <v>1273</v>
      </c>
      <c r="C225" s="1">
        <v>137000</v>
      </c>
      <c r="E225" s="3">
        <v>1151</v>
      </c>
      <c r="F225" s="1">
        <v>124000</v>
      </c>
      <c r="H225" s="3">
        <v>1357</v>
      </c>
      <c r="I225" s="1">
        <v>110000</v>
      </c>
      <c r="K225" s="3">
        <v>1127</v>
      </c>
      <c r="L225" s="1">
        <v>174000</v>
      </c>
    </row>
    <row r="226" spans="2:12" x14ac:dyDescent="0.25">
      <c r="B226" s="3">
        <v>1282</v>
      </c>
      <c r="C226" s="1">
        <v>180000</v>
      </c>
      <c r="E226" s="3">
        <v>1156</v>
      </c>
      <c r="F226" s="1">
        <v>218000</v>
      </c>
      <c r="H226" s="3">
        <v>1367</v>
      </c>
      <c r="I226" s="1">
        <v>193000</v>
      </c>
      <c r="K226" s="3">
        <v>1134</v>
      </c>
      <c r="L226" s="1">
        <v>239500</v>
      </c>
    </row>
    <row r="227" spans="2:12" x14ac:dyDescent="0.25">
      <c r="B227" s="3">
        <v>1288</v>
      </c>
      <c r="C227" s="1">
        <v>190000</v>
      </c>
      <c r="E227" s="3">
        <v>1163</v>
      </c>
      <c r="F227" s="1">
        <v>129000</v>
      </c>
      <c r="H227" s="3">
        <v>1372</v>
      </c>
      <c r="I227" s="1">
        <v>165500</v>
      </c>
      <c r="K227" s="3">
        <v>1139</v>
      </c>
      <c r="L227" s="1">
        <v>196000</v>
      </c>
    </row>
    <row r="228" spans="2:12" x14ac:dyDescent="0.25">
      <c r="B228" s="3">
        <v>1290</v>
      </c>
      <c r="C228" s="1">
        <v>281000</v>
      </c>
      <c r="E228" s="3">
        <v>1165</v>
      </c>
      <c r="F228" s="1">
        <v>194000</v>
      </c>
      <c r="H228" s="3">
        <v>1375</v>
      </c>
      <c r="I228" s="1">
        <v>250000</v>
      </c>
      <c r="K228" s="3">
        <v>1142</v>
      </c>
      <c r="L228" s="1">
        <v>197500</v>
      </c>
    </row>
    <row r="229" spans="2:12" x14ac:dyDescent="0.25">
      <c r="B229" s="3">
        <v>1294</v>
      </c>
      <c r="C229" s="1">
        <v>162900</v>
      </c>
      <c r="E229" s="3">
        <v>1174</v>
      </c>
      <c r="F229" s="1">
        <v>200500</v>
      </c>
      <c r="H229" s="3">
        <v>1380</v>
      </c>
      <c r="I229" s="1">
        <v>167500</v>
      </c>
      <c r="K229" s="3">
        <v>1158</v>
      </c>
      <c r="L229" s="1">
        <v>230000</v>
      </c>
    </row>
    <row r="230" spans="2:12" x14ac:dyDescent="0.25">
      <c r="B230" s="3">
        <v>1295</v>
      </c>
      <c r="C230" s="1">
        <v>115000</v>
      </c>
      <c r="E230" s="3">
        <v>1176</v>
      </c>
      <c r="F230" s="1">
        <v>285000</v>
      </c>
      <c r="H230" s="3">
        <v>1382</v>
      </c>
      <c r="I230" s="1">
        <v>237500</v>
      </c>
      <c r="K230" s="3">
        <v>1166</v>
      </c>
      <c r="L230" s="1">
        <v>233170</v>
      </c>
    </row>
    <row r="231" spans="2:12" x14ac:dyDescent="0.25">
      <c r="B231" s="3">
        <v>1296</v>
      </c>
      <c r="C231" s="1">
        <v>138500</v>
      </c>
      <c r="E231" s="3">
        <v>1183</v>
      </c>
      <c r="F231" s="1">
        <v>745000</v>
      </c>
      <c r="H231" s="3">
        <v>1402</v>
      </c>
      <c r="I231" s="1">
        <v>193000</v>
      </c>
      <c r="K231" s="3">
        <v>1189</v>
      </c>
      <c r="L231" s="1">
        <v>195000</v>
      </c>
    </row>
    <row r="232" spans="2:12" x14ac:dyDescent="0.25">
      <c r="B232" s="3">
        <v>1298</v>
      </c>
      <c r="C232" s="1">
        <v>140000</v>
      </c>
      <c r="E232" s="3">
        <v>1185</v>
      </c>
      <c r="F232" s="1">
        <v>186700</v>
      </c>
      <c r="H232" s="3">
        <v>1406</v>
      </c>
      <c r="I232" s="1">
        <v>275000</v>
      </c>
      <c r="K232" s="3">
        <v>1194</v>
      </c>
      <c r="L232" s="1">
        <v>165000</v>
      </c>
    </row>
    <row r="233" spans="2:12" x14ac:dyDescent="0.25">
      <c r="B233" s="3">
        <v>1303</v>
      </c>
      <c r="C233" s="1">
        <v>290000</v>
      </c>
      <c r="E233" s="3">
        <v>1191</v>
      </c>
      <c r="F233" s="1">
        <v>168000</v>
      </c>
      <c r="H233" s="3">
        <v>1410</v>
      </c>
      <c r="I233" s="1">
        <v>215000</v>
      </c>
      <c r="K233" s="3">
        <v>1199</v>
      </c>
      <c r="L233" s="1">
        <v>178000</v>
      </c>
    </row>
    <row r="234" spans="2:12" x14ac:dyDescent="0.25">
      <c r="B234" s="3">
        <v>1304</v>
      </c>
      <c r="C234" s="1">
        <v>232000</v>
      </c>
      <c r="E234" s="3">
        <v>1192</v>
      </c>
      <c r="F234" s="1">
        <v>174000</v>
      </c>
      <c r="H234" s="3">
        <v>1419</v>
      </c>
      <c r="I234" s="1">
        <v>124000</v>
      </c>
      <c r="K234" s="3">
        <v>1202</v>
      </c>
      <c r="L234" s="1">
        <v>197900</v>
      </c>
    </row>
    <row r="235" spans="2:12" x14ac:dyDescent="0.25">
      <c r="B235" s="3">
        <v>1305</v>
      </c>
      <c r="C235" s="1">
        <v>130000</v>
      </c>
      <c r="E235" s="3">
        <v>1216</v>
      </c>
      <c r="F235" s="1">
        <v>125000</v>
      </c>
      <c r="H235" s="3">
        <v>1423</v>
      </c>
      <c r="I235" s="1">
        <v>136500</v>
      </c>
      <c r="K235" s="3">
        <v>1204</v>
      </c>
      <c r="L235" s="1">
        <v>213000</v>
      </c>
    </row>
    <row r="236" spans="2:12" x14ac:dyDescent="0.25">
      <c r="B236" s="3">
        <v>1307</v>
      </c>
      <c r="C236" s="1">
        <v>202500</v>
      </c>
      <c r="E236" s="3">
        <v>1223</v>
      </c>
      <c r="F236" s="1">
        <v>143000</v>
      </c>
      <c r="H236" s="3">
        <v>1426</v>
      </c>
      <c r="I236" s="1">
        <v>142000</v>
      </c>
      <c r="K236" s="3">
        <v>1206</v>
      </c>
      <c r="L236" s="1">
        <v>271900</v>
      </c>
    </row>
    <row r="237" spans="2:12" x14ac:dyDescent="0.25">
      <c r="B237" s="3">
        <v>1319</v>
      </c>
      <c r="C237" s="1">
        <v>275000</v>
      </c>
      <c r="E237" s="3">
        <v>1226</v>
      </c>
      <c r="F237" s="1">
        <v>145000</v>
      </c>
      <c r="H237" s="3">
        <v>1427</v>
      </c>
      <c r="I237" s="1">
        <v>271000</v>
      </c>
      <c r="K237" s="3">
        <v>1218</v>
      </c>
      <c r="L237" s="1">
        <v>229456</v>
      </c>
    </row>
    <row r="238" spans="2:12" x14ac:dyDescent="0.25">
      <c r="B238" s="3">
        <v>1330</v>
      </c>
      <c r="C238" s="1">
        <v>176500</v>
      </c>
      <c r="E238" s="3">
        <v>1231</v>
      </c>
      <c r="F238" s="1">
        <v>190000</v>
      </c>
      <c r="H238" s="3">
        <v>1434</v>
      </c>
      <c r="I238" s="1">
        <v>186500</v>
      </c>
      <c r="K238" s="3">
        <v>1253</v>
      </c>
      <c r="L238" s="1">
        <v>130000</v>
      </c>
    </row>
    <row r="239" spans="2:12" x14ac:dyDescent="0.25">
      <c r="B239" s="3">
        <v>1332</v>
      </c>
      <c r="C239" s="1">
        <v>132500</v>
      </c>
      <c r="E239" s="3">
        <v>1233</v>
      </c>
      <c r="F239" s="1">
        <v>101800</v>
      </c>
      <c r="H239" s="3">
        <v>1436</v>
      </c>
      <c r="I239" s="1">
        <v>174000</v>
      </c>
      <c r="K239" s="3">
        <v>1261</v>
      </c>
      <c r="L239" s="1">
        <v>181000</v>
      </c>
    </row>
    <row r="240" spans="2:12" x14ac:dyDescent="0.25">
      <c r="B240" s="3">
        <v>1339</v>
      </c>
      <c r="C240" s="1">
        <v>200000</v>
      </c>
      <c r="E240" s="3">
        <v>1240</v>
      </c>
      <c r="F240" s="1">
        <v>265900</v>
      </c>
      <c r="H240" s="3">
        <v>1438</v>
      </c>
      <c r="I240" s="1">
        <v>394617</v>
      </c>
      <c r="K240" s="3">
        <v>1262</v>
      </c>
      <c r="L240" s="1">
        <v>128900</v>
      </c>
    </row>
    <row r="241" spans="2:12" x14ac:dyDescent="0.25">
      <c r="B241" s="3">
        <v>1340</v>
      </c>
      <c r="C241" s="1">
        <v>128500</v>
      </c>
      <c r="E241" s="3">
        <v>1242</v>
      </c>
      <c r="F241" s="1">
        <v>248328</v>
      </c>
      <c r="H241" s="3">
        <v>1442</v>
      </c>
      <c r="I241" s="1">
        <v>149300</v>
      </c>
      <c r="K241" s="3">
        <v>1263</v>
      </c>
      <c r="L241" s="1">
        <v>161500</v>
      </c>
    </row>
    <row r="242" spans="2:12" x14ac:dyDescent="0.25">
      <c r="B242" s="3">
        <v>1347</v>
      </c>
      <c r="C242" s="1">
        <v>262500</v>
      </c>
      <c r="E242" s="3">
        <v>1246</v>
      </c>
      <c r="F242" s="1">
        <v>178000</v>
      </c>
      <c r="H242" s="3">
        <v>1460</v>
      </c>
      <c r="I242" s="1">
        <v>147500</v>
      </c>
      <c r="K242" s="3">
        <v>1272</v>
      </c>
      <c r="L242" s="1">
        <v>185750</v>
      </c>
    </row>
    <row r="243" spans="2:12" x14ac:dyDescent="0.25">
      <c r="B243" s="3">
        <v>1356</v>
      </c>
      <c r="C243" s="1">
        <v>170000</v>
      </c>
      <c r="E243" s="3">
        <v>1250</v>
      </c>
      <c r="F243" s="1">
        <v>119000</v>
      </c>
      <c r="K243" s="3">
        <v>1277</v>
      </c>
      <c r="L243" s="1">
        <v>162000</v>
      </c>
    </row>
    <row r="244" spans="2:12" x14ac:dyDescent="0.25">
      <c r="B244" s="3">
        <v>1360</v>
      </c>
      <c r="C244" s="1">
        <v>315000</v>
      </c>
      <c r="E244" s="3">
        <v>1254</v>
      </c>
      <c r="F244" s="1">
        <v>294000</v>
      </c>
      <c r="K244" s="3">
        <v>1278</v>
      </c>
      <c r="L244" s="1">
        <v>197900</v>
      </c>
    </row>
    <row r="245" spans="2:12" x14ac:dyDescent="0.25">
      <c r="B245" s="3">
        <v>1365</v>
      </c>
      <c r="C245" s="1">
        <v>144152</v>
      </c>
      <c r="E245" s="3">
        <v>1270</v>
      </c>
      <c r="F245" s="1">
        <v>144000</v>
      </c>
      <c r="K245" s="3">
        <v>1281</v>
      </c>
      <c r="L245" s="1">
        <v>227000</v>
      </c>
    </row>
    <row r="246" spans="2:12" x14ac:dyDescent="0.25">
      <c r="B246" s="3">
        <v>1368</v>
      </c>
      <c r="C246" s="1">
        <v>127000</v>
      </c>
      <c r="E246" s="3">
        <v>1276</v>
      </c>
      <c r="F246" s="1">
        <v>137000</v>
      </c>
      <c r="K246" s="3">
        <v>1283</v>
      </c>
      <c r="L246" s="1">
        <v>150500</v>
      </c>
    </row>
    <row r="247" spans="2:12" x14ac:dyDescent="0.25">
      <c r="B247" s="3">
        <v>1373</v>
      </c>
      <c r="C247" s="1">
        <v>274300</v>
      </c>
      <c r="E247" s="3">
        <v>1312</v>
      </c>
      <c r="F247" s="1">
        <v>203000</v>
      </c>
      <c r="K247" s="3">
        <v>1289</v>
      </c>
      <c r="L247" s="1">
        <v>278000</v>
      </c>
    </row>
    <row r="248" spans="2:12" x14ac:dyDescent="0.25">
      <c r="B248" s="3">
        <v>1379</v>
      </c>
      <c r="C248" s="1">
        <v>83000</v>
      </c>
      <c r="E248" s="3">
        <v>1313</v>
      </c>
      <c r="F248" s="1">
        <v>302000</v>
      </c>
      <c r="K248" s="3">
        <v>1292</v>
      </c>
      <c r="L248" s="1">
        <v>119500</v>
      </c>
    </row>
    <row r="249" spans="2:12" x14ac:dyDescent="0.25">
      <c r="B249" s="3">
        <v>1387</v>
      </c>
      <c r="C249" s="1">
        <v>250000</v>
      </c>
      <c r="E249" s="3">
        <v>1315</v>
      </c>
      <c r="F249" s="1">
        <v>119000</v>
      </c>
      <c r="K249" s="3">
        <v>1301</v>
      </c>
      <c r="L249" s="1">
        <v>225000</v>
      </c>
    </row>
    <row r="250" spans="2:12" x14ac:dyDescent="0.25">
      <c r="B250" s="3">
        <v>1391</v>
      </c>
      <c r="C250" s="1">
        <v>235000</v>
      </c>
      <c r="E250" s="3">
        <v>1318</v>
      </c>
      <c r="F250" s="1">
        <v>208900</v>
      </c>
      <c r="K250" s="3">
        <v>1306</v>
      </c>
      <c r="L250" s="1">
        <v>325000</v>
      </c>
    </row>
    <row r="251" spans="2:12" x14ac:dyDescent="0.25">
      <c r="B251" s="3">
        <v>1393</v>
      </c>
      <c r="C251" s="1">
        <v>123000</v>
      </c>
      <c r="E251" s="3">
        <v>1320</v>
      </c>
      <c r="F251" s="1">
        <v>111000</v>
      </c>
      <c r="K251" s="3">
        <v>1308</v>
      </c>
      <c r="L251" s="1">
        <v>138000</v>
      </c>
    </row>
    <row r="252" spans="2:12" x14ac:dyDescent="0.25">
      <c r="B252" s="3">
        <v>1395</v>
      </c>
      <c r="C252" s="1">
        <v>246578</v>
      </c>
      <c r="E252" s="3">
        <v>1325</v>
      </c>
      <c r="F252" s="1">
        <v>147000</v>
      </c>
      <c r="K252" s="3">
        <v>1317</v>
      </c>
      <c r="L252" s="1">
        <v>295493</v>
      </c>
    </row>
    <row r="253" spans="2:12" x14ac:dyDescent="0.25">
      <c r="B253" s="3">
        <v>1403</v>
      </c>
      <c r="C253" s="1">
        <v>193879</v>
      </c>
      <c r="E253" s="3">
        <v>1331</v>
      </c>
      <c r="F253" s="1">
        <v>227000</v>
      </c>
      <c r="K253" s="3">
        <v>1321</v>
      </c>
      <c r="L253" s="1">
        <v>156500</v>
      </c>
    </row>
    <row r="254" spans="2:12" x14ac:dyDescent="0.25">
      <c r="B254" s="3">
        <v>1420</v>
      </c>
      <c r="C254" s="1">
        <v>223000</v>
      </c>
      <c r="E254" s="3">
        <v>1341</v>
      </c>
      <c r="F254" s="1">
        <v>123000</v>
      </c>
      <c r="K254" s="3">
        <v>1335</v>
      </c>
      <c r="L254" s="1">
        <v>125000</v>
      </c>
    </row>
    <row r="255" spans="2:12" x14ac:dyDescent="0.25">
      <c r="B255" s="3">
        <v>1421</v>
      </c>
      <c r="C255" s="1">
        <v>179900</v>
      </c>
      <c r="E255" s="3">
        <v>1343</v>
      </c>
      <c r="F255" s="1">
        <v>228500</v>
      </c>
      <c r="K255" s="3">
        <v>1336</v>
      </c>
      <c r="L255" s="1">
        <v>167900</v>
      </c>
    </row>
    <row r="256" spans="2:12" x14ac:dyDescent="0.25">
      <c r="B256" s="3">
        <v>1424</v>
      </c>
      <c r="C256" s="1">
        <v>274970</v>
      </c>
      <c r="E256" s="3">
        <v>1345</v>
      </c>
      <c r="F256" s="1">
        <v>155835</v>
      </c>
      <c r="K256" s="3">
        <v>1351</v>
      </c>
      <c r="L256" s="1">
        <v>200000</v>
      </c>
    </row>
    <row r="257" spans="2:12" x14ac:dyDescent="0.25">
      <c r="B257" s="3">
        <v>1431</v>
      </c>
      <c r="C257" s="1">
        <v>192140</v>
      </c>
      <c r="E257" s="3">
        <v>1348</v>
      </c>
      <c r="F257" s="1">
        <v>283463</v>
      </c>
      <c r="K257" s="3">
        <v>1362</v>
      </c>
      <c r="L257" s="1">
        <v>260000</v>
      </c>
    </row>
    <row r="258" spans="2:12" x14ac:dyDescent="0.25">
      <c r="B258" s="3">
        <v>1435</v>
      </c>
      <c r="C258" s="1">
        <v>160000</v>
      </c>
      <c r="E258" s="3">
        <v>1349</v>
      </c>
      <c r="F258" s="1">
        <v>215000</v>
      </c>
      <c r="K258" s="3">
        <v>1369</v>
      </c>
      <c r="L258" s="1">
        <v>144000</v>
      </c>
    </row>
    <row r="259" spans="2:12" x14ac:dyDescent="0.25">
      <c r="B259" s="3">
        <v>1450</v>
      </c>
      <c r="C259" s="1">
        <v>92000</v>
      </c>
      <c r="E259" s="3">
        <v>1364</v>
      </c>
      <c r="F259" s="1">
        <v>156932</v>
      </c>
      <c r="K259" s="3">
        <v>1389</v>
      </c>
      <c r="L259" s="1">
        <v>377500</v>
      </c>
    </row>
    <row r="260" spans="2:12" x14ac:dyDescent="0.25">
      <c r="B260" s="3">
        <v>1453</v>
      </c>
      <c r="C260" s="1">
        <v>145000</v>
      </c>
      <c r="E260" s="3">
        <v>1374</v>
      </c>
      <c r="F260" s="1">
        <v>466500</v>
      </c>
      <c r="K260" s="3">
        <v>1392</v>
      </c>
      <c r="L260" s="1">
        <v>124000</v>
      </c>
    </row>
    <row r="261" spans="2:12" x14ac:dyDescent="0.25">
      <c r="B261" s="3">
        <v>1454</v>
      </c>
      <c r="C261" s="1">
        <v>84500</v>
      </c>
      <c r="E261" s="3">
        <v>1376</v>
      </c>
      <c r="F261" s="1">
        <v>239000</v>
      </c>
      <c r="K261" s="3">
        <v>1399</v>
      </c>
      <c r="L261" s="1">
        <v>138000</v>
      </c>
    </row>
    <row r="262" spans="2:12" x14ac:dyDescent="0.25">
      <c r="E262" s="3">
        <v>1396</v>
      </c>
      <c r="F262" s="1">
        <v>281213</v>
      </c>
      <c r="K262" s="3">
        <v>1407</v>
      </c>
      <c r="L262" s="1">
        <v>133000</v>
      </c>
    </row>
    <row r="263" spans="2:12" x14ac:dyDescent="0.25">
      <c r="E263" s="3">
        <v>1404</v>
      </c>
      <c r="F263" s="1">
        <v>282922</v>
      </c>
      <c r="K263" s="3">
        <v>1408</v>
      </c>
      <c r="L263" s="1">
        <v>112000</v>
      </c>
    </row>
    <row r="264" spans="2:12" x14ac:dyDescent="0.25">
      <c r="E264" s="3">
        <v>1425</v>
      </c>
      <c r="F264" s="1">
        <v>144000</v>
      </c>
      <c r="K264" s="3">
        <v>1411</v>
      </c>
      <c r="L264" s="1">
        <v>230000</v>
      </c>
    </row>
    <row r="265" spans="2:12" x14ac:dyDescent="0.25">
      <c r="E265" s="3">
        <v>1430</v>
      </c>
      <c r="F265" s="1">
        <v>182900</v>
      </c>
      <c r="K265" s="3">
        <v>1412</v>
      </c>
      <c r="L265" s="1">
        <v>140000</v>
      </c>
    </row>
    <row r="266" spans="2:12" x14ac:dyDescent="0.25">
      <c r="E266" s="3">
        <v>1437</v>
      </c>
      <c r="F266" s="1">
        <v>120500</v>
      </c>
      <c r="K266" s="3">
        <v>1413</v>
      </c>
      <c r="L266" s="1">
        <v>90000</v>
      </c>
    </row>
    <row r="267" spans="2:12" x14ac:dyDescent="0.25">
      <c r="E267" s="3">
        <v>1440</v>
      </c>
      <c r="F267" s="1">
        <v>197000</v>
      </c>
      <c r="K267" s="3">
        <v>1414</v>
      </c>
      <c r="L267" s="1">
        <v>257000</v>
      </c>
    </row>
    <row r="268" spans="2:12" x14ac:dyDescent="0.25">
      <c r="E268" s="3">
        <v>1445</v>
      </c>
      <c r="F268" s="1">
        <v>179600</v>
      </c>
      <c r="K268" s="3">
        <v>1416</v>
      </c>
      <c r="L268" s="1">
        <v>175900</v>
      </c>
    </row>
    <row r="269" spans="2:12" x14ac:dyDescent="0.25">
      <c r="E269" s="3">
        <v>1446</v>
      </c>
      <c r="F269" s="1">
        <v>129000</v>
      </c>
      <c r="K269" s="3">
        <v>1418</v>
      </c>
      <c r="L269" s="1">
        <v>340000</v>
      </c>
    </row>
    <row r="270" spans="2:12" x14ac:dyDescent="0.25">
      <c r="E270" s="3">
        <v>1448</v>
      </c>
      <c r="F270" s="1">
        <v>240000</v>
      </c>
      <c r="K270" s="3">
        <v>1432</v>
      </c>
      <c r="L270" s="1">
        <v>143750</v>
      </c>
    </row>
    <row r="271" spans="2:12" x14ac:dyDescent="0.25">
      <c r="E271" s="3">
        <v>1456</v>
      </c>
      <c r="F271" s="1">
        <v>175000</v>
      </c>
      <c r="K271" s="3">
        <v>1443</v>
      </c>
      <c r="L271" s="1">
        <v>310000</v>
      </c>
    </row>
    <row r="272" spans="2:12" x14ac:dyDescent="0.25">
      <c r="K272" s="3">
        <v>1451</v>
      </c>
      <c r="L272" s="1">
        <v>136000</v>
      </c>
    </row>
    <row r="273" spans="11:12" x14ac:dyDescent="0.25">
      <c r="K273" s="3">
        <v>1452</v>
      </c>
      <c r="L273" s="1">
        <v>287090</v>
      </c>
    </row>
    <row r="274" spans="11:12" x14ac:dyDescent="0.25">
      <c r="K274" s="3">
        <v>1455</v>
      </c>
      <c r="L274" s="1">
        <v>185000</v>
      </c>
    </row>
  </sheetData>
  <sheetProtection sheet="1" objects="1" scenarios="1" pivotTables="0"/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F575-08E2-466F-8AF5-1EE5CC907325}">
  <dimension ref="A1:J53"/>
  <sheetViews>
    <sheetView showGridLines="0" showRowColHeaders="0" workbookViewId="0">
      <selection activeCell="F13" sqref="F13"/>
    </sheetView>
  </sheetViews>
  <sheetFormatPr defaultColWidth="0" defaultRowHeight="15" zeroHeight="1" x14ac:dyDescent="0.25"/>
  <cols>
    <col min="1" max="1" width="7.42578125" customWidth="1"/>
    <col min="2" max="2" width="18.140625" bestFit="1" customWidth="1"/>
    <col min="3" max="3" width="12" bestFit="1" customWidth="1"/>
    <col min="4" max="4" width="18.140625" bestFit="1" customWidth="1"/>
    <col min="5" max="6" width="9.140625" customWidth="1"/>
    <col min="7" max="7" width="18.140625" bestFit="1" customWidth="1"/>
    <col min="8" max="8" width="9.140625" customWidth="1"/>
    <col min="9" max="9" width="18.140625" bestFit="1" customWidth="1"/>
    <col min="10" max="11" width="9.140625" customWidth="1"/>
    <col min="12" max="16384" width="9.140625" hidden="1"/>
  </cols>
  <sheetData>
    <row r="1" spans="2:10" x14ac:dyDescent="0.25"/>
    <row r="2" spans="2:10" ht="15.75" thickBot="1" x14ac:dyDescent="0.3"/>
    <row r="3" spans="2:10" x14ac:dyDescent="0.25">
      <c r="B3" s="11" t="s">
        <v>270</v>
      </c>
      <c r="C3" s="11"/>
      <c r="D3" s="11" t="s">
        <v>271</v>
      </c>
      <c r="E3" s="11"/>
      <c r="G3" s="11" t="s">
        <v>282</v>
      </c>
      <c r="H3" s="11"/>
      <c r="I3" s="11" t="s">
        <v>283</v>
      </c>
      <c r="J3" s="11"/>
    </row>
    <row r="4" spans="2:10" x14ac:dyDescent="0.25">
      <c r="B4" s="4"/>
      <c r="C4" s="4"/>
      <c r="D4" s="4"/>
      <c r="E4" s="4"/>
      <c r="G4" s="4"/>
      <c r="H4" s="4"/>
      <c r="I4" s="4"/>
      <c r="J4" s="4"/>
    </row>
    <row r="5" spans="2:10" x14ac:dyDescent="0.25">
      <c r="B5" s="4" t="s">
        <v>260</v>
      </c>
      <c r="C5" s="4">
        <v>192197.53389830509</v>
      </c>
      <c r="D5" s="4" t="s">
        <v>260</v>
      </c>
      <c r="E5" s="4">
        <v>133399.48571428572</v>
      </c>
      <c r="G5" s="4" t="s">
        <v>260</v>
      </c>
      <c r="H5" s="4">
        <v>184347.28926905131</v>
      </c>
      <c r="I5" s="4" t="s">
        <v>260</v>
      </c>
      <c r="J5" s="4">
        <v>178224.77233782128</v>
      </c>
    </row>
    <row r="6" spans="2:10" x14ac:dyDescent="0.25">
      <c r="B6" s="4" t="s">
        <v>300</v>
      </c>
      <c r="C6" s="4">
        <v>2327.6864630126165</v>
      </c>
      <c r="D6" s="4" t="s">
        <v>300</v>
      </c>
      <c r="E6" s="4">
        <v>3371.0178233752863</v>
      </c>
      <c r="G6" s="4" t="s">
        <v>300</v>
      </c>
      <c r="H6" s="4">
        <v>3260.8441061099456</v>
      </c>
      <c r="I6" s="4" t="s">
        <v>300</v>
      </c>
      <c r="J6" s="4">
        <v>2684.672012713836</v>
      </c>
    </row>
    <row r="7" spans="2:10" x14ac:dyDescent="0.25">
      <c r="B7" s="4" t="s">
        <v>301</v>
      </c>
      <c r="C7" s="4">
        <v>174950</v>
      </c>
      <c r="D7" s="4" t="s">
        <v>301</v>
      </c>
      <c r="E7" s="4">
        <v>120750</v>
      </c>
      <c r="G7" s="4" t="s">
        <v>301</v>
      </c>
      <c r="H7" s="4">
        <v>164990</v>
      </c>
      <c r="I7" s="4" t="s">
        <v>301</v>
      </c>
      <c r="J7" s="4">
        <v>161500</v>
      </c>
    </row>
    <row r="8" spans="2:10" x14ac:dyDescent="0.25">
      <c r="B8" s="4" t="s">
        <v>302</v>
      </c>
      <c r="C8" s="4">
        <v>140000</v>
      </c>
      <c r="D8" s="4" t="s">
        <v>302</v>
      </c>
      <c r="E8" s="4">
        <v>140000</v>
      </c>
      <c r="G8" s="4" t="s">
        <v>302</v>
      </c>
      <c r="H8" s="4">
        <v>140000</v>
      </c>
      <c r="I8" s="4" t="s">
        <v>302</v>
      </c>
      <c r="J8" s="4">
        <v>140000</v>
      </c>
    </row>
    <row r="9" spans="2:10" x14ac:dyDescent="0.25">
      <c r="B9" s="4" t="s">
        <v>303</v>
      </c>
      <c r="C9" s="4">
        <v>79958.655808541313</v>
      </c>
      <c r="D9" s="4" t="s">
        <v>303</v>
      </c>
      <c r="E9" s="4">
        <v>56407.917231040177</v>
      </c>
      <c r="G9" s="4" t="s">
        <v>303</v>
      </c>
      <c r="H9" s="4">
        <v>82686.673985826259</v>
      </c>
      <c r="I9" s="4" t="s">
        <v>303</v>
      </c>
      <c r="J9" s="4">
        <v>76736.548903039671</v>
      </c>
    </row>
    <row r="10" spans="2:10" x14ac:dyDescent="0.25">
      <c r="B10" s="4" t="s">
        <v>304</v>
      </c>
      <c r="C10" s="4">
        <v>6393386638.7087774</v>
      </c>
      <c r="D10" s="4" t="s">
        <v>304</v>
      </c>
      <c r="E10" s="4">
        <v>3181853126.3438797</v>
      </c>
      <c r="G10" s="4" t="s">
        <v>304</v>
      </c>
      <c r="H10" s="4">
        <v>6837086054.8383169</v>
      </c>
      <c r="I10" s="4" t="s">
        <v>304</v>
      </c>
      <c r="J10" s="4">
        <v>5888497937.5485983</v>
      </c>
    </row>
    <row r="11" spans="2:10" x14ac:dyDescent="0.25">
      <c r="B11" s="4" t="s">
        <v>305</v>
      </c>
      <c r="C11" s="4">
        <v>6.828000305618052</v>
      </c>
      <c r="D11" s="4" t="s">
        <v>305</v>
      </c>
      <c r="E11" s="4">
        <v>6.991980691940622</v>
      </c>
      <c r="G11" s="4" t="s">
        <v>305</v>
      </c>
      <c r="H11" s="4">
        <v>8.5801943113057479</v>
      </c>
      <c r="I11" s="4" t="s">
        <v>305</v>
      </c>
      <c r="J11" s="4">
        <v>4.2062136570695667</v>
      </c>
    </row>
    <row r="12" spans="2:10" x14ac:dyDescent="0.25">
      <c r="B12" s="4" t="s">
        <v>306</v>
      </c>
      <c r="C12" s="4">
        <v>1.9514206506158307</v>
      </c>
      <c r="D12" s="4" t="s">
        <v>306</v>
      </c>
      <c r="E12" s="4">
        <v>2.0355905943270485</v>
      </c>
      <c r="G12" s="4" t="s">
        <v>306</v>
      </c>
      <c r="H12" s="4">
        <v>2.1530436253136918</v>
      </c>
      <c r="I12" s="4" t="s">
        <v>306</v>
      </c>
      <c r="J12" s="4">
        <v>1.6045246412795959</v>
      </c>
    </row>
    <row r="13" spans="2:10" x14ac:dyDescent="0.25">
      <c r="B13" s="4" t="s">
        <v>307</v>
      </c>
      <c r="C13" s="4">
        <v>719689</v>
      </c>
      <c r="D13" s="4" t="s">
        <v>307</v>
      </c>
      <c r="E13" s="4">
        <v>440100</v>
      </c>
      <c r="G13" s="4" t="s">
        <v>307</v>
      </c>
      <c r="H13" s="4">
        <v>719689</v>
      </c>
      <c r="I13" s="4" t="s">
        <v>307</v>
      </c>
      <c r="J13" s="4">
        <v>576757</v>
      </c>
    </row>
    <row r="14" spans="2:10" x14ac:dyDescent="0.25">
      <c r="B14" s="4" t="s">
        <v>308</v>
      </c>
      <c r="C14" s="4">
        <v>35311</v>
      </c>
      <c r="D14" s="4" t="s">
        <v>308</v>
      </c>
      <c r="E14" s="4">
        <v>34900</v>
      </c>
      <c r="G14" s="4" t="s">
        <v>308</v>
      </c>
      <c r="H14" s="4">
        <v>35311</v>
      </c>
      <c r="I14" s="4" t="s">
        <v>308</v>
      </c>
      <c r="J14" s="4">
        <v>34900</v>
      </c>
    </row>
    <row r="15" spans="2:10" x14ac:dyDescent="0.25">
      <c r="B15" s="4" t="s">
        <v>309</v>
      </c>
      <c r="C15" s="4">
        <v>755000</v>
      </c>
      <c r="D15" s="4" t="s">
        <v>309</v>
      </c>
      <c r="E15" s="4">
        <v>475000</v>
      </c>
      <c r="G15" s="4" t="s">
        <v>309</v>
      </c>
      <c r="H15" s="4">
        <v>755000</v>
      </c>
      <c r="I15" s="4" t="s">
        <v>309</v>
      </c>
      <c r="J15" s="4">
        <v>611657</v>
      </c>
    </row>
    <row r="16" spans="2:10" x14ac:dyDescent="0.25">
      <c r="B16" s="4" t="s">
        <v>310</v>
      </c>
      <c r="C16" s="4">
        <v>226793090</v>
      </c>
      <c r="D16" s="4" t="s">
        <v>310</v>
      </c>
      <c r="E16" s="4">
        <v>37351856</v>
      </c>
      <c r="G16" s="4" t="s">
        <v>310</v>
      </c>
      <c r="H16" s="4">
        <v>118535307</v>
      </c>
      <c r="I16" s="4" t="s">
        <v>310</v>
      </c>
      <c r="J16" s="4">
        <v>145609639</v>
      </c>
    </row>
    <row r="17" spans="2:10" ht="15.75" thickBot="1" x14ac:dyDescent="0.3">
      <c r="B17" s="5" t="s">
        <v>311</v>
      </c>
      <c r="C17" s="5">
        <v>1180</v>
      </c>
      <c r="D17" s="5" t="s">
        <v>311</v>
      </c>
      <c r="E17" s="5">
        <v>280</v>
      </c>
      <c r="G17" s="5" t="s">
        <v>311</v>
      </c>
      <c r="H17" s="5">
        <v>643</v>
      </c>
      <c r="I17" s="5" t="s">
        <v>311</v>
      </c>
      <c r="J17" s="5">
        <v>817</v>
      </c>
    </row>
    <row r="18" spans="2:10" x14ac:dyDescent="0.25"/>
    <row r="19" spans="2:10" ht="15.75" thickBot="1" x14ac:dyDescent="0.3"/>
    <row r="20" spans="2:10" x14ac:dyDescent="0.25">
      <c r="B20" s="11" t="s">
        <v>274</v>
      </c>
      <c r="C20" s="11"/>
      <c r="D20" s="11" t="s">
        <v>275</v>
      </c>
      <c r="E20" s="11"/>
      <c r="G20" s="11" t="s">
        <v>285</v>
      </c>
      <c r="H20" s="11"/>
      <c r="I20" s="11" t="s">
        <v>286</v>
      </c>
      <c r="J20" s="11"/>
    </row>
    <row r="21" spans="2:10" x14ac:dyDescent="0.25">
      <c r="B21" s="4"/>
      <c r="C21" s="4"/>
      <c r="D21" s="4"/>
      <c r="E21" s="4"/>
      <c r="G21" s="4"/>
      <c r="H21" s="4"/>
      <c r="I21" s="4"/>
      <c r="J21" s="4"/>
    </row>
    <row r="22" spans="2:10" x14ac:dyDescent="0.25">
      <c r="B22" s="4" t="s">
        <v>260</v>
      </c>
      <c r="C22" s="4">
        <v>179096.30747126436</v>
      </c>
      <c r="D22" s="4" t="s">
        <v>260</v>
      </c>
      <c r="E22" s="4">
        <v>182583.65968586388</v>
      </c>
      <c r="G22" s="4" t="s">
        <v>260</v>
      </c>
      <c r="H22" s="4">
        <v>195415.92</v>
      </c>
      <c r="I22" s="4" t="s">
        <v>260</v>
      </c>
      <c r="J22" s="4">
        <v>180136.28303249099</v>
      </c>
    </row>
    <row r="23" spans="2:10" x14ac:dyDescent="0.25">
      <c r="B23" s="4" t="s">
        <v>300</v>
      </c>
      <c r="C23" s="4">
        <v>3350.1520290361832</v>
      </c>
      <c r="D23" s="4" t="s">
        <v>300</v>
      </c>
      <c r="E23" s="4">
        <v>2544.5875832707188</v>
      </c>
      <c r="G23" s="4" t="s">
        <v>300</v>
      </c>
      <c r="H23" s="4">
        <v>7991.2514767461917</v>
      </c>
      <c r="I23" s="4" t="s">
        <v>300</v>
      </c>
      <c r="J23" s="4">
        <v>2147.1207978066036</v>
      </c>
    </row>
    <row r="24" spans="2:10" x14ac:dyDescent="0.25">
      <c r="B24" s="4" t="s">
        <v>301</v>
      </c>
      <c r="C24" s="4">
        <v>155000</v>
      </c>
      <c r="D24" s="4" t="s">
        <v>301</v>
      </c>
      <c r="E24" s="4">
        <v>170000</v>
      </c>
      <c r="G24" s="4" t="s">
        <v>301</v>
      </c>
      <c r="H24" s="4">
        <v>187750</v>
      </c>
      <c r="I24" s="4" t="s">
        <v>301</v>
      </c>
      <c r="J24" s="4">
        <v>160000</v>
      </c>
    </row>
    <row r="25" spans="2:10" x14ac:dyDescent="0.25">
      <c r="B25" s="4" t="s">
        <v>302</v>
      </c>
      <c r="C25" s="4">
        <v>140000</v>
      </c>
      <c r="D25" s="4" t="s">
        <v>302</v>
      </c>
      <c r="E25" s="4">
        <v>190000</v>
      </c>
      <c r="G25" s="4" t="s">
        <v>302</v>
      </c>
      <c r="H25" s="4">
        <v>172500</v>
      </c>
      <c r="I25" s="4" t="s">
        <v>302</v>
      </c>
      <c r="J25" s="4">
        <v>140000</v>
      </c>
    </row>
    <row r="26" spans="2:10" x14ac:dyDescent="0.25">
      <c r="B26" s="4" t="s">
        <v>303</v>
      </c>
      <c r="C26" s="4">
        <v>88383.080721866994</v>
      </c>
      <c r="D26" s="4" t="s">
        <v>303</v>
      </c>
      <c r="E26" s="4">
        <v>70333.800126729504</v>
      </c>
      <c r="G26" s="4" t="s">
        <v>303</v>
      </c>
      <c r="H26" s="4">
        <v>69206.267868921132</v>
      </c>
      <c r="I26" s="4" t="s">
        <v>303</v>
      </c>
      <c r="J26" s="4">
        <v>79906.363280514313</v>
      </c>
    </row>
    <row r="27" spans="2:10" x14ac:dyDescent="0.25">
      <c r="B27" s="4" t="s">
        <v>304</v>
      </c>
      <c r="C27" s="4">
        <v>7811568957.8880568</v>
      </c>
      <c r="D27" s="4" t="s">
        <v>304</v>
      </c>
      <c r="E27" s="4">
        <v>4946843440.266736</v>
      </c>
      <c r="G27" s="4" t="s">
        <v>304</v>
      </c>
      <c r="H27" s="4">
        <v>4789507512.3448648</v>
      </c>
      <c r="I27" s="4" t="s">
        <v>304</v>
      </c>
      <c r="J27" s="4">
        <v>6385026892.7175255</v>
      </c>
    </row>
    <row r="28" spans="2:10" x14ac:dyDescent="0.25">
      <c r="B28" s="4" t="s">
        <v>305</v>
      </c>
      <c r="C28" s="4">
        <v>5.4272400515452475</v>
      </c>
      <c r="D28" s="4" t="s">
        <v>305</v>
      </c>
      <c r="E28" s="4">
        <v>7.7968650046384518</v>
      </c>
      <c r="G28" s="4" t="s">
        <v>305</v>
      </c>
      <c r="H28" s="4">
        <v>0.51374744859039989</v>
      </c>
      <c r="I28" s="4" t="s">
        <v>305</v>
      </c>
      <c r="J28" s="4">
        <v>6.7933998008362515</v>
      </c>
    </row>
    <row r="29" spans="2:10" x14ac:dyDescent="0.25">
      <c r="B29" s="4" t="s">
        <v>306</v>
      </c>
      <c r="C29" s="4">
        <v>1.8332040025408194</v>
      </c>
      <c r="D29" s="4" t="s">
        <v>306</v>
      </c>
      <c r="E29" s="4">
        <v>1.9232338891258831</v>
      </c>
      <c r="G29" s="4" t="s">
        <v>306</v>
      </c>
      <c r="H29" s="4">
        <v>-9.7985166133954721E-2</v>
      </c>
      <c r="I29" s="4" t="s">
        <v>306</v>
      </c>
      <c r="J29" s="4">
        <v>1.9613364198866066</v>
      </c>
    </row>
    <row r="30" spans="2:10" x14ac:dyDescent="0.25">
      <c r="B30" s="4" t="s">
        <v>307</v>
      </c>
      <c r="C30" s="4">
        <v>720100</v>
      </c>
      <c r="D30" s="4" t="s">
        <v>307</v>
      </c>
      <c r="E30" s="4">
        <v>689007</v>
      </c>
      <c r="G30" s="4" t="s">
        <v>307</v>
      </c>
      <c r="H30" s="4">
        <v>335978</v>
      </c>
      <c r="I30" s="4" t="s">
        <v>307</v>
      </c>
      <c r="J30" s="4">
        <v>717100</v>
      </c>
    </row>
    <row r="31" spans="2:10" x14ac:dyDescent="0.25">
      <c r="B31" s="4" t="s">
        <v>308</v>
      </c>
      <c r="C31" s="4">
        <v>34900</v>
      </c>
      <c r="D31" s="4" t="s">
        <v>308</v>
      </c>
      <c r="E31" s="4">
        <v>55993</v>
      </c>
      <c r="G31" s="4" t="s">
        <v>308</v>
      </c>
      <c r="H31" s="4">
        <v>34900</v>
      </c>
      <c r="I31" s="4" t="s">
        <v>308</v>
      </c>
      <c r="J31" s="4">
        <v>37900</v>
      </c>
    </row>
    <row r="32" spans="2:10" x14ac:dyDescent="0.25">
      <c r="B32" s="4" t="s">
        <v>309</v>
      </c>
      <c r="C32" s="4">
        <v>755000</v>
      </c>
      <c r="D32" s="4" t="s">
        <v>309</v>
      </c>
      <c r="E32" s="4">
        <v>745000</v>
      </c>
      <c r="G32" s="4" t="s">
        <v>309</v>
      </c>
      <c r="H32" s="4">
        <v>370878</v>
      </c>
      <c r="I32" s="4" t="s">
        <v>309</v>
      </c>
      <c r="J32" s="4">
        <v>755000</v>
      </c>
    </row>
    <row r="33" spans="2:10" x14ac:dyDescent="0.25">
      <c r="B33" s="4" t="s">
        <v>310</v>
      </c>
      <c r="C33" s="4">
        <v>124651030</v>
      </c>
      <c r="D33" s="4" t="s">
        <v>310</v>
      </c>
      <c r="E33" s="4">
        <v>139493916</v>
      </c>
      <c r="G33" s="4" t="s">
        <v>310</v>
      </c>
      <c r="H33" s="4">
        <v>14656194</v>
      </c>
      <c r="I33" s="4" t="s">
        <v>310</v>
      </c>
      <c r="J33" s="4">
        <v>249488752</v>
      </c>
    </row>
    <row r="34" spans="2:10" ht="15.75" thickBot="1" x14ac:dyDescent="0.3">
      <c r="B34" s="5" t="s">
        <v>311</v>
      </c>
      <c r="C34" s="5">
        <v>696</v>
      </c>
      <c r="D34" s="5" t="s">
        <v>311</v>
      </c>
      <c r="E34" s="5">
        <v>764</v>
      </c>
      <c r="G34" s="5" t="s">
        <v>311</v>
      </c>
      <c r="H34" s="5">
        <v>75</v>
      </c>
      <c r="I34" s="5" t="s">
        <v>311</v>
      </c>
      <c r="J34" s="5">
        <v>1385</v>
      </c>
    </row>
    <row r="35" spans="2:10" x14ac:dyDescent="0.25"/>
    <row r="36" spans="2:10" ht="15.75" thickBot="1" x14ac:dyDescent="0.3"/>
    <row r="37" spans="2:10" x14ac:dyDescent="0.25">
      <c r="B37" s="11" t="s">
        <v>277</v>
      </c>
      <c r="C37" s="11"/>
      <c r="D37" s="11" t="s">
        <v>278</v>
      </c>
      <c r="E37" s="11"/>
      <c r="G37" s="11" t="s">
        <v>289</v>
      </c>
      <c r="H37" s="11"/>
      <c r="I37" s="11" t="s">
        <v>290</v>
      </c>
      <c r="J37" s="11"/>
    </row>
    <row r="38" spans="2:10" x14ac:dyDescent="0.25">
      <c r="B38" s="4"/>
      <c r="C38" s="4"/>
      <c r="D38" s="4"/>
      <c r="E38" s="4"/>
      <c r="G38" s="4"/>
      <c r="H38" s="4"/>
      <c r="I38" s="4"/>
      <c r="J38" s="4"/>
    </row>
    <row r="39" spans="2:10" x14ac:dyDescent="0.25">
      <c r="B39" s="4" t="s">
        <v>260</v>
      </c>
      <c r="C39" s="4">
        <v>209853.78365384616</v>
      </c>
      <c r="D39" s="4" t="s">
        <v>260</v>
      </c>
      <c r="E39" s="4">
        <v>182583.65968586388</v>
      </c>
      <c r="G39" s="4" t="s">
        <v>260</v>
      </c>
      <c r="H39" s="4">
        <v>164754.81837837838</v>
      </c>
      <c r="I39" s="4" t="s">
        <v>260</v>
      </c>
      <c r="J39" s="4">
        <v>208872.40934579438</v>
      </c>
    </row>
    <row r="40" spans="2:10" x14ac:dyDescent="0.25">
      <c r="B40" s="4" t="s">
        <v>300</v>
      </c>
      <c r="C40" s="4">
        <v>4542.9817372520192</v>
      </c>
      <c r="D40" s="4" t="s">
        <v>300</v>
      </c>
      <c r="E40" s="4">
        <v>2544.5875832707188</v>
      </c>
      <c r="G40" s="4" t="s">
        <v>300</v>
      </c>
      <c r="H40" s="4">
        <v>2290.8481752317552</v>
      </c>
      <c r="I40" s="4" t="s">
        <v>300</v>
      </c>
      <c r="J40" s="4">
        <v>3771.0419774568122</v>
      </c>
    </row>
    <row r="41" spans="2:10" x14ac:dyDescent="0.25">
      <c r="B41" s="4" t="s">
        <v>301</v>
      </c>
      <c r="C41" s="4">
        <v>181450</v>
      </c>
      <c r="D41" s="4" t="s">
        <v>301</v>
      </c>
      <c r="E41" s="4">
        <v>170000</v>
      </c>
      <c r="G41" s="4" t="s">
        <v>301</v>
      </c>
      <c r="H41" s="4">
        <v>146000</v>
      </c>
      <c r="I41" s="4" t="s">
        <v>301</v>
      </c>
      <c r="J41" s="4">
        <v>190000</v>
      </c>
    </row>
    <row r="42" spans="2:10" x14ac:dyDescent="0.25">
      <c r="B42" s="4" t="s">
        <v>302</v>
      </c>
      <c r="C42" s="4">
        <v>145000</v>
      </c>
      <c r="D42" s="4" t="s">
        <v>302</v>
      </c>
      <c r="E42" s="4">
        <v>190000</v>
      </c>
      <c r="G42" s="4" t="s">
        <v>302</v>
      </c>
      <c r="H42" s="4">
        <v>140000</v>
      </c>
      <c r="I42" s="4" t="s">
        <v>302</v>
      </c>
      <c r="J42" s="4">
        <v>190000</v>
      </c>
    </row>
    <row r="43" spans="2:10" x14ac:dyDescent="0.25">
      <c r="B43" s="4" t="s">
        <v>303</v>
      </c>
      <c r="C43" s="4">
        <v>92659.010112574775</v>
      </c>
      <c r="D43" s="4" t="s">
        <v>303</v>
      </c>
      <c r="E43" s="4">
        <v>70333.800126729504</v>
      </c>
      <c r="G43" s="4" t="s">
        <v>303</v>
      </c>
      <c r="H43" s="4">
        <v>69673.427214508862</v>
      </c>
      <c r="I43" s="4" t="s">
        <v>303</v>
      </c>
      <c r="J43" s="4">
        <v>87224.453645303161</v>
      </c>
    </row>
    <row r="44" spans="2:10" x14ac:dyDescent="0.25">
      <c r="B44" s="4" t="s">
        <v>304</v>
      </c>
      <c r="C44" s="4">
        <v>8585692155.0422344</v>
      </c>
      <c r="D44" s="4" t="s">
        <v>304</v>
      </c>
      <c r="E44" s="4">
        <v>4946843440.266736</v>
      </c>
      <c r="G44" s="4" t="s">
        <v>304</v>
      </c>
      <c r="H44" s="4">
        <v>4854386459.8154631</v>
      </c>
      <c r="I44" s="4" t="s">
        <v>304</v>
      </c>
      <c r="J44" s="4">
        <v>7608105313.7216396</v>
      </c>
    </row>
    <row r="45" spans="2:10" x14ac:dyDescent="0.25">
      <c r="B45" s="4" t="s">
        <v>305</v>
      </c>
      <c r="C45" s="4">
        <v>4.9687000422326468</v>
      </c>
      <c r="D45" s="4" t="s">
        <v>305</v>
      </c>
      <c r="E45" s="4">
        <v>7.7968650046384518</v>
      </c>
      <c r="G45" s="4" t="s">
        <v>305</v>
      </c>
      <c r="H45" s="4">
        <v>4.4251308656158885</v>
      </c>
      <c r="I45" s="4" t="s">
        <v>305</v>
      </c>
      <c r="J45" s="4">
        <v>7.4484118546565163</v>
      </c>
    </row>
    <row r="46" spans="2:10" x14ac:dyDescent="0.25">
      <c r="B46" s="4" t="s">
        <v>306</v>
      </c>
      <c r="C46" s="4">
        <v>1.7757518617098715</v>
      </c>
      <c r="D46" s="4" t="s">
        <v>306</v>
      </c>
      <c r="E46" s="4">
        <v>1.9232338891258831</v>
      </c>
      <c r="G46" s="4" t="s">
        <v>306</v>
      </c>
      <c r="H46" s="4">
        <v>1.7092520464115737</v>
      </c>
      <c r="I46" s="4" t="s">
        <v>306</v>
      </c>
      <c r="J46" s="4">
        <v>2.0153607135473459</v>
      </c>
    </row>
    <row r="47" spans="2:10" x14ac:dyDescent="0.25">
      <c r="B47" s="4" t="s">
        <v>307</v>
      </c>
      <c r="C47" s="4">
        <v>719689</v>
      </c>
      <c r="D47" s="4" t="s">
        <v>307</v>
      </c>
      <c r="E47" s="4">
        <v>689007</v>
      </c>
      <c r="G47" s="4" t="s">
        <v>307</v>
      </c>
      <c r="H47" s="4">
        <v>548033</v>
      </c>
      <c r="I47" s="4" t="s">
        <v>307</v>
      </c>
      <c r="J47" s="4">
        <v>703000</v>
      </c>
    </row>
    <row r="48" spans="2:10" x14ac:dyDescent="0.25">
      <c r="B48" s="4" t="s">
        <v>308</v>
      </c>
      <c r="C48" s="4">
        <v>35311</v>
      </c>
      <c r="D48" s="4" t="s">
        <v>308</v>
      </c>
      <c r="E48" s="4">
        <v>55993</v>
      </c>
      <c r="G48" s="4" t="s">
        <v>308</v>
      </c>
      <c r="H48" s="4">
        <v>34900</v>
      </c>
      <c r="I48" s="4" t="s">
        <v>308</v>
      </c>
      <c r="J48" s="4">
        <v>52000</v>
      </c>
    </row>
    <row r="49" spans="2:10" x14ac:dyDescent="0.25">
      <c r="B49" s="4" t="s">
        <v>309</v>
      </c>
      <c r="C49" s="4">
        <v>755000</v>
      </c>
      <c r="D49" s="4" t="s">
        <v>309</v>
      </c>
      <c r="E49" s="4">
        <v>745000</v>
      </c>
      <c r="G49" s="4" t="s">
        <v>309</v>
      </c>
      <c r="H49" s="4">
        <v>582933</v>
      </c>
      <c r="I49" s="4" t="s">
        <v>309</v>
      </c>
      <c r="J49" s="4">
        <v>755000</v>
      </c>
    </row>
    <row r="50" spans="2:10" x14ac:dyDescent="0.25">
      <c r="B50" s="4" t="s">
        <v>310</v>
      </c>
      <c r="C50" s="4">
        <v>87299174</v>
      </c>
      <c r="D50" s="4" t="s">
        <v>310</v>
      </c>
      <c r="E50" s="4">
        <v>139493916</v>
      </c>
      <c r="G50" s="4" t="s">
        <v>310</v>
      </c>
      <c r="H50" s="4">
        <v>152398207</v>
      </c>
      <c r="I50" s="4" t="s">
        <v>310</v>
      </c>
      <c r="J50" s="4">
        <v>111746739</v>
      </c>
    </row>
    <row r="51" spans="2:10" ht="15.75" thickBot="1" x14ac:dyDescent="0.3">
      <c r="B51" s="5" t="s">
        <v>311</v>
      </c>
      <c r="C51" s="5">
        <v>416</v>
      </c>
      <c r="D51" s="5" t="s">
        <v>311</v>
      </c>
      <c r="E51" s="5">
        <v>764</v>
      </c>
      <c r="G51" s="5" t="s">
        <v>311</v>
      </c>
      <c r="H51" s="5">
        <v>925</v>
      </c>
      <c r="I51" s="5" t="s">
        <v>311</v>
      </c>
      <c r="J51" s="5">
        <v>535</v>
      </c>
    </row>
    <row r="52" spans="2:10" x14ac:dyDescent="0.25"/>
    <row r="53" spans="2:10" x14ac:dyDescent="0.25"/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1C25-3B23-416D-9238-7145291BF042}">
  <dimension ref="A1:H98"/>
  <sheetViews>
    <sheetView showGridLines="0" showRowColHeaders="0" workbookViewId="0">
      <selection activeCell="J1" sqref="J1:XFD1048576"/>
    </sheetView>
  </sheetViews>
  <sheetFormatPr defaultColWidth="0" defaultRowHeight="15" zeroHeight="1" x14ac:dyDescent="0.25"/>
  <cols>
    <col min="1" max="1" width="9.140625" customWidth="1"/>
    <col min="2" max="2" width="18.140625" customWidth="1"/>
    <col min="3" max="3" width="14.7109375" bestFit="1" customWidth="1"/>
    <col min="4" max="4" width="15.140625" bestFit="1" customWidth="1"/>
    <col min="5" max="5" width="9.140625" customWidth="1"/>
    <col min="6" max="6" width="16.5703125" customWidth="1"/>
    <col min="7" max="7" width="15.5703125" bestFit="1" customWidth="1"/>
    <col min="8" max="8" width="15.7109375" customWidth="1"/>
    <col min="9" max="9" width="9.140625" customWidth="1"/>
    <col min="10" max="16384" width="9.140625" hidden="1"/>
  </cols>
  <sheetData>
    <row r="1" spans="2:8" x14ac:dyDescent="0.25"/>
    <row r="2" spans="2:8" x14ac:dyDescent="0.25"/>
    <row r="3" spans="2:8" x14ac:dyDescent="0.25">
      <c r="B3" t="s">
        <v>259</v>
      </c>
      <c r="F3" t="s">
        <v>259</v>
      </c>
    </row>
    <row r="4" spans="2:8" ht="15.75" thickBot="1" x14ac:dyDescent="0.3"/>
    <row r="5" spans="2:8" x14ac:dyDescent="0.25">
      <c r="B5" s="6"/>
      <c r="C5" s="6" t="s">
        <v>388</v>
      </c>
      <c r="D5" s="6" t="s">
        <v>389</v>
      </c>
      <c r="F5" s="6"/>
      <c r="G5" s="6" t="s">
        <v>282</v>
      </c>
      <c r="H5" s="6" t="s">
        <v>283</v>
      </c>
    </row>
    <row r="6" spans="2:8" x14ac:dyDescent="0.25">
      <c r="B6" s="4" t="s">
        <v>260</v>
      </c>
      <c r="C6" s="9">
        <v>192197.53389830509</v>
      </c>
      <c r="D6" s="10">
        <v>133399.48571428572</v>
      </c>
      <c r="F6" s="4" t="s">
        <v>260</v>
      </c>
      <c r="G6" s="4">
        <v>184347.28926905131</v>
      </c>
      <c r="H6" s="4">
        <v>178224.77233782128</v>
      </c>
    </row>
    <row r="7" spans="2:8" x14ac:dyDescent="0.25">
      <c r="B7" s="4" t="s">
        <v>261</v>
      </c>
      <c r="C7" s="4">
        <v>6393386638.7087774</v>
      </c>
      <c r="D7" s="4">
        <v>3181853126.3438797</v>
      </c>
      <c r="F7" s="4" t="s">
        <v>261</v>
      </c>
      <c r="G7" s="4">
        <v>6837086054.8383169</v>
      </c>
      <c r="H7" s="4">
        <v>5888497937.5485983</v>
      </c>
    </row>
    <row r="8" spans="2:8" x14ac:dyDescent="0.25">
      <c r="B8" s="4" t="s">
        <v>262</v>
      </c>
      <c r="C8" s="4">
        <v>1180</v>
      </c>
      <c r="D8" s="4">
        <v>280</v>
      </c>
      <c r="F8" s="4" t="s">
        <v>262</v>
      </c>
      <c r="G8" s="4">
        <v>643</v>
      </c>
      <c r="H8" s="4">
        <v>817</v>
      </c>
    </row>
    <row r="9" spans="2:8" x14ac:dyDescent="0.25">
      <c r="B9" s="4" t="s">
        <v>263</v>
      </c>
      <c r="C9" s="4">
        <v>0</v>
      </c>
      <c r="D9" s="4"/>
      <c r="F9" s="4" t="s">
        <v>263</v>
      </c>
      <c r="G9" s="4">
        <v>0</v>
      </c>
      <c r="H9" s="4"/>
    </row>
    <row r="10" spans="2:8" x14ac:dyDescent="0.25">
      <c r="B10" s="4" t="s">
        <v>264</v>
      </c>
      <c r="C10" s="4">
        <v>577</v>
      </c>
      <c r="D10" s="4"/>
      <c r="F10" s="4" t="s">
        <v>264</v>
      </c>
      <c r="G10" s="4">
        <v>1327</v>
      </c>
      <c r="H10" s="4"/>
    </row>
    <row r="11" spans="2:8" x14ac:dyDescent="0.25">
      <c r="B11" s="4" t="s">
        <v>265</v>
      </c>
      <c r="C11" s="4">
        <v>14.352995008235345</v>
      </c>
      <c r="D11" s="4"/>
      <c r="F11" s="4" t="s">
        <v>265</v>
      </c>
      <c r="G11" s="4">
        <v>1.4495248163173537</v>
      </c>
      <c r="H11" s="4"/>
    </row>
    <row r="12" spans="2:8" x14ac:dyDescent="0.25">
      <c r="B12" s="4" t="s">
        <v>266</v>
      </c>
      <c r="C12" s="4">
        <v>1.8013480568693058E-40</v>
      </c>
      <c r="D12" s="4"/>
      <c r="F12" s="4" t="s">
        <v>266</v>
      </c>
      <c r="G12" s="4">
        <v>7.3713677807996966E-2</v>
      </c>
      <c r="H12" s="4"/>
    </row>
    <row r="13" spans="2:8" x14ac:dyDescent="0.25">
      <c r="B13" s="4" t="s">
        <v>267</v>
      </c>
      <c r="C13" s="4">
        <v>1.6474987455986105</v>
      </c>
      <c r="D13" s="4"/>
      <c r="F13" s="4" t="s">
        <v>267</v>
      </c>
      <c r="G13" s="4">
        <v>1.6460027150763616</v>
      </c>
      <c r="H13" s="4"/>
    </row>
    <row r="14" spans="2:8" x14ac:dyDescent="0.25">
      <c r="B14" s="4" t="s">
        <v>268</v>
      </c>
      <c r="C14" s="4">
        <v>3.6026961137386116E-40</v>
      </c>
      <c r="D14" s="4"/>
      <c r="F14" s="4" t="s">
        <v>268</v>
      </c>
      <c r="G14" s="4">
        <v>0.14742735561599393</v>
      </c>
      <c r="H14" s="4"/>
    </row>
    <row r="15" spans="2:8" ht="15.75" thickBot="1" x14ac:dyDescent="0.3">
      <c r="B15" s="5" t="s">
        <v>269</v>
      </c>
      <c r="C15" s="5">
        <v>1.9640838642526153</v>
      </c>
      <c r="D15" s="5"/>
      <c r="F15" s="5" t="s">
        <v>269</v>
      </c>
      <c r="G15" s="5">
        <v>1.9617532834545446</v>
      </c>
      <c r="H15" s="5"/>
    </row>
    <row r="16" spans="2:8" x14ac:dyDescent="0.25">
      <c r="B16" s="4"/>
      <c r="C16" s="4"/>
      <c r="D16" s="4"/>
      <c r="F16" s="4"/>
      <c r="G16" s="4"/>
      <c r="H16" s="4"/>
    </row>
    <row r="17" spans="2:8" x14ac:dyDescent="0.25">
      <c r="B17" s="16" t="s">
        <v>380</v>
      </c>
      <c r="C17" s="16">
        <f>SQRT(C7/C8)</f>
        <v>2327.6864630126165</v>
      </c>
      <c r="D17" s="16">
        <f>SQRT(D7/D8)</f>
        <v>3371.0178233752868</v>
      </c>
      <c r="F17" s="16" t="s">
        <v>380</v>
      </c>
      <c r="G17" s="16">
        <f>SQRT(G7/G8)</f>
        <v>3260.8441061099456</v>
      </c>
      <c r="H17" s="16">
        <f>SQRT(H7/H8)</f>
        <v>2684.6720127138356</v>
      </c>
    </row>
    <row r="18" spans="2:8" x14ac:dyDescent="0.25">
      <c r="B18" s="16" t="s">
        <v>386</v>
      </c>
      <c r="C18" s="16">
        <f>C17*C15</f>
        <v>4571.7714230423217</v>
      </c>
      <c r="D18" s="16">
        <f>D17*C15</f>
        <v>6620.961712999373</v>
      </c>
      <c r="F18" s="16" t="s">
        <v>386</v>
      </c>
      <c r="G18" s="16">
        <f>G17*G15</f>
        <v>6396.9716319945856</v>
      </c>
      <c r="H18" s="16">
        <f>H17*G15</f>
        <v>5266.6641359398882</v>
      </c>
    </row>
    <row r="19" spans="2:8" x14ac:dyDescent="0.25">
      <c r="B19" s="16" t="s">
        <v>387</v>
      </c>
      <c r="C19" s="16">
        <f>C17*C15</f>
        <v>4571.7714230423217</v>
      </c>
      <c r="D19" s="16">
        <f>D17*C15</f>
        <v>6620.961712999373</v>
      </c>
      <c r="F19" s="16" t="s">
        <v>387</v>
      </c>
      <c r="G19" s="16">
        <f>G17*G15</f>
        <v>6396.9716319945856</v>
      </c>
      <c r="H19" s="16">
        <f>H17*G15</f>
        <v>5266.6641359398882</v>
      </c>
    </row>
    <row r="20" spans="2:8" x14ac:dyDescent="0.25">
      <c r="B20" s="4"/>
      <c r="C20" s="4"/>
      <c r="D20" s="4"/>
      <c r="F20" s="4"/>
      <c r="G20" s="4"/>
      <c r="H20" s="4"/>
    </row>
    <row r="21" spans="2:8" x14ac:dyDescent="0.25">
      <c r="B21" s="16" t="s">
        <v>384</v>
      </c>
      <c r="C21" s="16">
        <f>C8+D8</f>
        <v>1460</v>
      </c>
      <c r="D21" s="4"/>
      <c r="F21" s="16" t="s">
        <v>384</v>
      </c>
      <c r="G21" s="16">
        <f>G8+H8</f>
        <v>1460</v>
      </c>
      <c r="H21" s="4"/>
    </row>
    <row r="22" spans="2:8" x14ac:dyDescent="0.25">
      <c r="B22" s="16" t="s">
        <v>385</v>
      </c>
      <c r="C22" s="16">
        <f>C6-D6</f>
        <v>58798.048184019368</v>
      </c>
      <c r="D22" s="4"/>
      <c r="F22" s="16" t="s">
        <v>385</v>
      </c>
      <c r="G22" s="16">
        <f>G6-H6</f>
        <v>6122.5169312300277</v>
      </c>
      <c r="H22" s="4"/>
    </row>
    <row r="23" spans="2:8" x14ac:dyDescent="0.25">
      <c r="B23" s="16" t="s">
        <v>380</v>
      </c>
      <c r="C23" s="16">
        <f>SQRT((C7/C8)+(D7/D8))</f>
        <v>4096.5699598085766</v>
      </c>
      <c r="D23" s="4"/>
      <c r="F23" s="16" t="s">
        <v>380</v>
      </c>
      <c r="G23" s="16">
        <f>SQRT((G7/G8)+(H7/H8))</f>
        <v>4223.8096666636065</v>
      </c>
      <c r="H23" s="4"/>
    </row>
    <row r="24" spans="2:8" x14ac:dyDescent="0.25">
      <c r="B24" s="16" t="s">
        <v>383</v>
      </c>
      <c r="C24" s="16">
        <f>C15*C23</f>
        <v>8046.0069568420104</v>
      </c>
      <c r="D24" s="4"/>
      <c r="F24" s="16" t="s">
        <v>383</v>
      </c>
      <c r="G24" s="16">
        <f>G15*G23</f>
        <v>8286.0724822643751</v>
      </c>
      <c r="H24" s="4"/>
    </row>
    <row r="25" spans="2:8" x14ac:dyDescent="0.25">
      <c r="B25" s="16" t="s">
        <v>381</v>
      </c>
      <c r="C25" s="16">
        <f>C22-C24</f>
        <v>50752.04122717736</v>
      </c>
      <c r="D25" s="4"/>
      <c r="F25" s="16" t="s">
        <v>381</v>
      </c>
      <c r="G25" s="16">
        <f>G22-G24</f>
        <v>-2163.5555510343474</v>
      </c>
      <c r="H25" s="4"/>
    </row>
    <row r="26" spans="2:8" x14ac:dyDescent="0.25">
      <c r="B26" s="16" t="s">
        <v>382</v>
      </c>
      <c r="C26" s="16">
        <f>C22+C24</f>
        <v>66844.055140861383</v>
      </c>
      <c r="D26" s="4"/>
      <c r="F26" s="16" t="s">
        <v>382</v>
      </c>
      <c r="G26" s="16">
        <f>G22+G24</f>
        <v>14408.589413494403</v>
      </c>
      <c r="H26" s="4"/>
    </row>
    <row r="27" spans="2:8" x14ac:dyDescent="0.25">
      <c r="D27" s="8"/>
      <c r="F27" s="8"/>
      <c r="G27" s="8"/>
      <c r="H27" s="8"/>
    </row>
    <row r="28" spans="2:8" x14ac:dyDescent="0.25">
      <c r="B28" s="18" t="s">
        <v>272</v>
      </c>
      <c r="C28" s="18"/>
      <c r="D28" s="18"/>
      <c r="F28" s="19" t="s">
        <v>284</v>
      </c>
      <c r="G28" s="19"/>
      <c r="H28" s="19"/>
    </row>
    <row r="29" spans="2:8" x14ac:dyDescent="0.25">
      <c r="B29" s="18"/>
      <c r="C29" s="18"/>
      <c r="D29" s="18"/>
      <c r="F29" s="19"/>
      <c r="G29" s="19"/>
      <c r="H29" s="19"/>
    </row>
    <row r="30" spans="2:8" x14ac:dyDescent="0.25">
      <c r="B30" s="18"/>
      <c r="C30" s="18"/>
      <c r="D30" s="18"/>
      <c r="F30" s="19"/>
      <c r="G30" s="19"/>
      <c r="H30" s="19"/>
    </row>
    <row r="31" spans="2:8" x14ac:dyDescent="0.25"/>
    <row r="32" spans="2:8" x14ac:dyDescent="0.25">
      <c r="B32" t="s">
        <v>259</v>
      </c>
      <c r="F32" t="s">
        <v>259</v>
      </c>
    </row>
    <row r="33" spans="2:8" ht="15.75" thickBot="1" x14ac:dyDescent="0.3"/>
    <row r="34" spans="2:8" x14ac:dyDescent="0.25">
      <c r="B34" s="6"/>
      <c r="C34" s="6" t="s">
        <v>274</v>
      </c>
      <c r="D34" s="6" t="s">
        <v>275</v>
      </c>
      <c r="F34" s="6"/>
      <c r="G34" s="6" t="s">
        <v>285</v>
      </c>
      <c r="H34" s="6" t="s">
        <v>286</v>
      </c>
    </row>
    <row r="35" spans="2:8" x14ac:dyDescent="0.25">
      <c r="B35" s="4" t="s">
        <v>260</v>
      </c>
      <c r="C35" s="4">
        <v>179096.30747126436</v>
      </c>
      <c r="D35" s="4">
        <v>182583.65968586388</v>
      </c>
      <c r="F35" s="4" t="s">
        <v>260</v>
      </c>
      <c r="G35" s="4">
        <v>195415.92</v>
      </c>
      <c r="H35" s="4">
        <v>180136.28303249099</v>
      </c>
    </row>
    <row r="36" spans="2:8" x14ac:dyDescent="0.25">
      <c r="B36" s="4" t="s">
        <v>261</v>
      </c>
      <c r="C36" s="4">
        <v>7811568957.8880568</v>
      </c>
      <c r="D36" s="4">
        <v>4946843440.266736</v>
      </c>
      <c r="F36" s="4" t="s">
        <v>261</v>
      </c>
      <c r="G36" s="4">
        <v>4789507512.3448648</v>
      </c>
      <c r="H36" s="4">
        <v>6385026892.7175255</v>
      </c>
    </row>
    <row r="37" spans="2:8" x14ac:dyDescent="0.25">
      <c r="B37" s="4" t="s">
        <v>262</v>
      </c>
      <c r="C37" s="4">
        <v>696</v>
      </c>
      <c r="D37" s="4">
        <v>764</v>
      </c>
      <c r="F37" s="4" t="s">
        <v>262</v>
      </c>
      <c r="G37" s="4">
        <v>75</v>
      </c>
      <c r="H37" s="4">
        <v>1385</v>
      </c>
    </row>
    <row r="38" spans="2:8" x14ac:dyDescent="0.25">
      <c r="B38" s="4" t="s">
        <v>263</v>
      </c>
      <c r="C38" s="4">
        <v>0</v>
      </c>
      <c r="D38" s="4"/>
      <c r="F38" s="4" t="s">
        <v>263</v>
      </c>
      <c r="G38" s="4">
        <v>0</v>
      </c>
      <c r="H38" s="4"/>
    </row>
    <row r="39" spans="2:8" x14ac:dyDescent="0.25">
      <c r="B39" s="4" t="s">
        <v>264</v>
      </c>
      <c r="C39" s="4">
        <v>1326</v>
      </c>
      <c r="D39" s="4"/>
      <c r="F39" s="4" t="s">
        <v>264</v>
      </c>
      <c r="G39" s="4">
        <v>85</v>
      </c>
      <c r="H39" s="4"/>
    </row>
    <row r="40" spans="2:8" ht="15.75" customHeight="1" x14ac:dyDescent="0.25">
      <c r="B40" s="4" t="s">
        <v>265</v>
      </c>
      <c r="C40" s="4">
        <v>-0.82894985922514186</v>
      </c>
      <c r="D40" s="4"/>
      <c r="F40" s="4" t="s">
        <v>265</v>
      </c>
      <c r="G40" s="4">
        <v>1.846554581109253</v>
      </c>
      <c r="H40" s="4"/>
    </row>
    <row r="41" spans="2:8" x14ac:dyDescent="0.25">
      <c r="B41" s="4" t="s">
        <v>266</v>
      </c>
      <c r="C41" s="4">
        <v>0.20364098440798534</v>
      </c>
      <c r="D41" s="4"/>
      <c r="F41" s="4" t="s">
        <v>266</v>
      </c>
      <c r="G41" s="4">
        <v>3.41459542934077E-2</v>
      </c>
      <c r="H41" s="4"/>
    </row>
    <row r="42" spans="2:8" x14ac:dyDescent="0.25">
      <c r="B42" s="4" t="s">
        <v>267</v>
      </c>
      <c r="C42" s="4">
        <v>1.6460035822680246</v>
      </c>
      <c r="D42" s="4"/>
      <c r="F42" s="4" t="s">
        <v>267</v>
      </c>
      <c r="G42" s="4">
        <v>1.6629784997019019</v>
      </c>
      <c r="H42" s="4"/>
    </row>
    <row r="43" spans="2:8" x14ac:dyDescent="0.25">
      <c r="B43" s="4" t="s">
        <v>268</v>
      </c>
      <c r="C43" s="4">
        <v>0.40728196881597067</v>
      </c>
      <c r="D43" s="4"/>
      <c r="F43" s="4" t="s">
        <v>268</v>
      </c>
      <c r="G43" s="4">
        <v>6.82919085868154E-2</v>
      </c>
      <c r="H43" s="4"/>
    </row>
    <row r="44" spans="2:8" ht="15.75" thickBot="1" x14ac:dyDescent="0.3">
      <c r="B44" s="5" t="s">
        <v>269</v>
      </c>
      <c r="C44" s="5">
        <v>1.9617546340617109</v>
      </c>
      <c r="D44" s="5"/>
      <c r="F44" s="5" t="s">
        <v>269</v>
      </c>
      <c r="G44" s="5">
        <v>1.9882679074772251</v>
      </c>
      <c r="H44" s="5"/>
    </row>
    <row r="45" spans="2:8" x14ac:dyDescent="0.25">
      <c r="B45" s="4"/>
      <c r="C45" s="4"/>
      <c r="D45" s="4"/>
      <c r="F45" s="4"/>
      <c r="G45" s="4"/>
      <c r="H45" s="4"/>
    </row>
    <row r="46" spans="2:8" x14ac:dyDescent="0.25">
      <c r="B46" s="16" t="s">
        <v>380</v>
      </c>
      <c r="C46" s="16">
        <f>SQRT(C36/C37)</f>
        <v>3350.1520290361827</v>
      </c>
      <c r="D46" s="16">
        <f>SQRT(D36/D37)</f>
        <v>2544.5875832707188</v>
      </c>
      <c r="F46" s="16" t="s">
        <v>380</v>
      </c>
      <c r="G46" s="16">
        <f>SQRT(G36/G37)</f>
        <v>7991.2514767461926</v>
      </c>
      <c r="H46" s="16">
        <f>SQRT(H36/H37)</f>
        <v>2147.1207978066032</v>
      </c>
    </row>
    <row r="47" spans="2:8" x14ac:dyDescent="0.25">
      <c r="B47" s="16" t="s">
        <v>386</v>
      </c>
      <c r="C47" s="16">
        <f>C46*C44</f>
        <v>6572.1762677729748</v>
      </c>
      <c r="D47" s="16">
        <f>D46*C44</f>
        <v>4991.856483257222</v>
      </c>
      <c r="F47" s="16" t="s">
        <v>386</v>
      </c>
      <c r="G47" s="16">
        <f>G46*G44</f>
        <v>15888.748851794438</v>
      </c>
      <c r="H47" s="16">
        <f>H46*G44</f>
        <v>4269.0513757557646</v>
      </c>
    </row>
    <row r="48" spans="2:8" x14ac:dyDescent="0.25">
      <c r="B48" s="16" t="s">
        <v>387</v>
      </c>
      <c r="C48" s="16">
        <f>C46*C44</f>
        <v>6572.1762677729748</v>
      </c>
      <c r="D48" s="16">
        <f>D46*C44</f>
        <v>4991.856483257222</v>
      </c>
      <c r="F48" s="16" t="s">
        <v>387</v>
      </c>
      <c r="G48" s="16">
        <f>G46*G44</f>
        <v>15888.748851794438</v>
      </c>
      <c r="H48" s="16">
        <f>H46*G44</f>
        <v>4269.0513757557646</v>
      </c>
    </row>
    <row r="49" spans="2:8" x14ac:dyDescent="0.25">
      <c r="B49" s="4"/>
      <c r="C49" s="4"/>
      <c r="D49" s="4"/>
      <c r="F49" s="4"/>
      <c r="G49" s="4"/>
      <c r="H49" s="4"/>
    </row>
    <row r="50" spans="2:8" x14ac:dyDescent="0.25">
      <c r="B50" s="16" t="s">
        <v>384</v>
      </c>
      <c r="C50" s="16">
        <f>C37+D37</f>
        <v>1460</v>
      </c>
      <c r="D50" s="4"/>
      <c r="F50" s="16" t="s">
        <v>384</v>
      </c>
      <c r="G50" s="16">
        <f>G37+H37</f>
        <v>1460</v>
      </c>
      <c r="H50" s="4"/>
    </row>
    <row r="51" spans="2:8" x14ac:dyDescent="0.25">
      <c r="B51" s="16" t="s">
        <v>385</v>
      </c>
      <c r="C51" s="16">
        <f>C35-D35</f>
        <v>-3487.352214599523</v>
      </c>
      <c r="D51" s="4"/>
      <c r="F51" s="16" t="s">
        <v>385</v>
      </c>
      <c r="G51" s="16">
        <f>G35-H35</f>
        <v>15279.636967509025</v>
      </c>
      <c r="H51" s="4"/>
    </row>
    <row r="52" spans="2:8" x14ac:dyDescent="0.25">
      <c r="B52" s="16" t="s">
        <v>380</v>
      </c>
      <c r="C52" s="16">
        <f>SQRT((C36/C37)+(D36/D37))</f>
        <v>4206.9519353791966</v>
      </c>
      <c r="D52" s="4"/>
      <c r="F52" s="16" t="s">
        <v>380</v>
      </c>
      <c r="G52" s="16">
        <f>SQRT((G36/G37)+(H36/H37))</f>
        <v>8274.6738839045411</v>
      </c>
      <c r="H52" s="4"/>
    </row>
    <row r="53" spans="2:8" x14ac:dyDescent="0.25">
      <c r="B53" s="16" t="s">
        <v>383</v>
      </c>
      <c r="C53" s="16">
        <f>C44*C52</f>
        <v>8253.0074545050229</v>
      </c>
      <c r="D53" s="4"/>
      <c r="F53" s="16" t="s">
        <v>383</v>
      </c>
      <c r="G53" s="16">
        <f>G44*G52</f>
        <v>16452.268528207325</v>
      </c>
      <c r="H53" s="4"/>
    </row>
    <row r="54" spans="2:8" x14ac:dyDescent="0.25">
      <c r="B54" s="16" t="s">
        <v>381</v>
      </c>
      <c r="C54" s="16">
        <f>C51-C53</f>
        <v>-11740.359669104546</v>
      </c>
      <c r="D54" s="4"/>
      <c r="F54" s="16" t="s">
        <v>381</v>
      </c>
      <c r="G54" s="16">
        <f>G51-G53</f>
        <v>-1172.6315606983007</v>
      </c>
      <c r="H54" s="4"/>
    </row>
    <row r="55" spans="2:8" x14ac:dyDescent="0.25">
      <c r="B55" s="16" t="s">
        <v>382</v>
      </c>
      <c r="C55" s="16">
        <f>C51+C53</f>
        <v>4765.6552399054999</v>
      </c>
      <c r="D55" s="4"/>
      <c r="F55" s="16" t="s">
        <v>382</v>
      </c>
      <c r="G55" s="16">
        <f>G51+G53</f>
        <v>31731.90549571635</v>
      </c>
      <c r="H55" s="4"/>
    </row>
    <row r="56" spans="2:8" x14ac:dyDescent="0.25"/>
    <row r="57" spans="2:8" x14ac:dyDescent="0.25">
      <c r="B57" s="18" t="s">
        <v>276</v>
      </c>
      <c r="C57" s="18"/>
      <c r="D57" s="18"/>
      <c r="F57" s="18" t="s">
        <v>287</v>
      </c>
      <c r="G57" s="18"/>
      <c r="H57" s="18"/>
    </row>
    <row r="58" spans="2:8" x14ac:dyDescent="0.25">
      <c r="B58" s="18"/>
      <c r="C58" s="18"/>
      <c r="D58" s="18"/>
      <c r="F58" s="18"/>
      <c r="G58" s="18"/>
      <c r="H58" s="18"/>
    </row>
    <row r="59" spans="2:8" x14ac:dyDescent="0.25">
      <c r="B59" s="18"/>
      <c r="C59" s="18"/>
      <c r="D59" s="18"/>
      <c r="F59" s="18"/>
      <c r="G59" s="18"/>
      <c r="H59" s="18"/>
    </row>
    <row r="60" spans="2:8" x14ac:dyDescent="0.25"/>
    <row r="61" spans="2:8" x14ac:dyDescent="0.25">
      <c r="B61" t="s">
        <v>259</v>
      </c>
      <c r="F61" t="s">
        <v>259</v>
      </c>
    </row>
    <row r="62" spans="2:8" ht="15.75" thickBot="1" x14ac:dyDescent="0.3"/>
    <row r="63" spans="2:8" x14ac:dyDescent="0.25">
      <c r="B63" s="6"/>
      <c r="C63" s="6" t="s">
        <v>277</v>
      </c>
      <c r="D63" s="6" t="s">
        <v>278</v>
      </c>
      <c r="F63" s="6"/>
      <c r="G63" s="6" t="s">
        <v>289</v>
      </c>
      <c r="H63" s="6" t="s">
        <v>290</v>
      </c>
    </row>
    <row r="64" spans="2:8" x14ac:dyDescent="0.25">
      <c r="B64" s="4" t="s">
        <v>260</v>
      </c>
      <c r="C64" s="9">
        <v>209853.78365384616</v>
      </c>
      <c r="D64" s="10">
        <v>182583.65968586388</v>
      </c>
      <c r="F64" s="4" t="s">
        <v>260</v>
      </c>
      <c r="G64" s="10">
        <v>164754.81837837838</v>
      </c>
      <c r="H64" s="9">
        <v>208872.40934579438</v>
      </c>
    </row>
    <row r="65" spans="2:8" x14ac:dyDescent="0.25">
      <c r="B65" s="4" t="s">
        <v>261</v>
      </c>
      <c r="C65" s="4">
        <v>8585692155.0422344</v>
      </c>
      <c r="D65" s="4">
        <v>4946843440.266736</v>
      </c>
      <c r="F65" s="4" t="s">
        <v>261</v>
      </c>
      <c r="G65" s="4">
        <v>4854386459.8154631</v>
      </c>
      <c r="H65" s="4">
        <v>7608105313.7216396</v>
      </c>
    </row>
    <row r="66" spans="2:8" x14ac:dyDescent="0.25">
      <c r="B66" s="4" t="s">
        <v>262</v>
      </c>
      <c r="C66" s="4">
        <v>416</v>
      </c>
      <c r="D66" s="4">
        <v>764</v>
      </c>
      <c r="F66" s="4" t="s">
        <v>262</v>
      </c>
      <c r="G66" s="4">
        <v>925</v>
      </c>
      <c r="H66" s="4">
        <v>535</v>
      </c>
    </row>
    <row r="67" spans="2:8" x14ac:dyDescent="0.25">
      <c r="B67" s="4" t="s">
        <v>263</v>
      </c>
      <c r="C67" s="4">
        <v>0</v>
      </c>
      <c r="D67" s="4"/>
      <c r="F67" s="4" t="s">
        <v>263</v>
      </c>
      <c r="G67" s="4">
        <v>0</v>
      </c>
      <c r="H67" s="4"/>
    </row>
    <row r="68" spans="2:8" x14ac:dyDescent="0.25">
      <c r="B68" s="4" t="s">
        <v>264</v>
      </c>
      <c r="C68" s="4">
        <v>680</v>
      </c>
      <c r="D68" s="4"/>
      <c r="F68" s="4" t="s">
        <v>264</v>
      </c>
      <c r="G68" s="4">
        <v>928</v>
      </c>
      <c r="H68" s="4"/>
    </row>
    <row r="69" spans="2:8" x14ac:dyDescent="0.25">
      <c r="B69" s="4" t="s">
        <v>265</v>
      </c>
      <c r="C69" s="4">
        <v>5.2371311224625625</v>
      </c>
      <c r="D69" s="4"/>
      <c r="F69" s="4" t="s">
        <v>265</v>
      </c>
      <c r="G69" s="4">
        <v>-9.9986837960447623</v>
      </c>
      <c r="H69" s="4"/>
    </row>
    <row r="70" spans="2:8" x14ac:dyDescent="0.25">
      <c r="B70" s="4" t="s">
        <v>266</v>
      </c>
      <c r="C70" s="4">
        <v>1.088536678769058E-7</v>
      </c>
      <c r="D70" s="4"/>
      <c r="F70" s="4" t="s">
        <v>266</v>
      </c>
      <c r="G70" s="4">
        <v>1.0033468234573958E-22</v>
      </c>
      <c r="H70" s="4"/>
    </row>
    <row r="71" spans="2:8" x14ac:dyDescent="0.25">
      <c r="B71" s="4" t="s">
        <v>267</v>
      </c>
      <c r="C71" s="4">
        <v>1.6470975384347508</v>
      </c>
      <c r="D71" s="4"/>
      <c r="F71" s="4" t="s">
        <v>267</v>
      </c>
      <c r="G71" s="4">
        <v>1.64649726992634</v>
      </c>
      <c r="H71" s="4"/>
    </row>
    <row r="72" spans="2:8" x14ac:dyDescent="0.25">
      <c r="B72" s="4" t="s">
        <v>268</v>
      </c>
      <c r="C72" s="4">
        <v>2.177073357538116E-7</v>
      </c>
      <c r="D72" s="4"/>
      <c r="F72" s="4" t="s">
        <v>268</v>
      </c>
      <c r="G72" s="4">
        <v>2.0066936469147917E-22</v>
      </c>
      <c r="H72" s="4"/>
    </row>
    <row r="73" spans="2:8" ht="15.75" thickBot="1" x14ac:dyDescent="0.3">
      <c r="B73" s="5" t="s">
        <v>269</v>
      </c>
      <c r="C73" s="5">
        <v>1.9634587308576592</v>
      </c>
      <c r="D73" s="5"/>
      <c r="F73" s="5" t="s">
        <v>269</v>
      </c>
      <c r="G73" s="5">
        <v>1.9625235919599953</v>
      </c>
      <c r="H73" s="5"/>
    </row>
    <row r="74" spans="2:8" x14ac:dyDescent="0.25">
      <c r="B74" s="4"/>
      <c r="C74" s="4"/>
      <c r="D74" s="4"/>
      <c r="F74" s="4"/>
      <c r="G74" s="4"/>
      <c r="H74" s="4"/>
    </row>
    <row r="75" spans="2:8" x14ac:dyDescent="0.25">
      <c r="B75" s="16" t="s">
        <v>380</v>
      </c>
      <c r="C75" s="16">
        <f>SQRT(C65/C66)</f>
        <v>4542.9817372520183</v>
      </c>
      <c r="D75" s="16">
        <f>SQRT(D65/D66)</f>
        <v>2544.5875832707188</v>
      </c>
      <c r="F75" s="16" t="s">
        <v>380</v>
      </c>
      <c r="G75" s="16">
        <f>SQRT(G65/G66)</f>
        <v>2290.8481752317552</v>
      </c>
      <c r="H75" s="16">
        <f>SQRT(H65/H66)</f>
        <v>3771.0419774568118</v>
      </c>
    </row>
    <row r="76" spans="2:8" x14ac:dyDescent="0.25">
      <c r="B76" s="16" t="s">
        <v>386</v>
      </c>
      <c r="C76" s="16">
        <f>C75*C73</f>
        <v>8919.957156134371</v>
      </c>
      <c r="D76" s="16">
        <f>D75*C73</f>
        <v>4996.1927068048835</v>
      </c>
      <c r="F76" s="16" t="s">
        <v>386</v>
      </c>
      <c r="G76" s="16">
        <f>G75*G73</f>
        <v>4495.8435894908253</v>
      </c>
      <c r="H76" s="16">
        <f>H75*G73</f>
        <v>7400.7588470304654</v>
      </c>
    </row>
    <row r="77" spans="2:8" x14ac:dyDescent="0.25">
      <c r="B77" s="16" t="s">
        <v>387</v>
      </c>
      <c r="C77" s="16">
        <f>C75*C73</f>
        <v>8919.957156134371</v>
      </c>
      <c r="D77" s="16">
        <f>D75*C73</f>
        <v>4996.1927068048835</v>
      </c>
      <c r="F77" s="16" t="s">
        <v>387</v>
      </c>
      <c r="G77" s="16">
        <f>G75*G73</f>
        <v>4495.8435894908253</v>
      </c>
      <c r="H77" s="16">
        <f>H75*G73</f>
        <v>7400.7588470304654</v>
      </c>
    </row>
    <row r="78" spans="2:8" x14ac:dyDescent="0.25">
      <c r="B78" s="4"/>
      <c r="C78" s="4"/>
      <c r="D78" s="4"/>
      <c r="F78" s="4"/>
      <c r="G78" s="4"/>
      <c r="H78" s="4"/>
    </row>
    <row r="79" spans="2:8" x14ac:dyDescent="0.25">
      <c r="B79" s="16" t="s">
        <v>384</v>
      </c>
      <c r="C79" s="16">
        <f>C66+D66</f>
        <v>1180</v>
      </c>
      <c r="D79" s="4"/>
      <c r="F79" s="16" t="s">
        <v>384</v>
      </c>
      <c r="G79" s="16">
        <f>G66+H66</f>
        <v>1460</v>
      </c>
      <c r="H79" s="4"/>
    </row>
    <row r="80" spans="2:8" x14ac:dyDescent="0.25">
      <c r="B80" s="16" t="s">
        <v>385</v>
      </c>
      <c r="C80" s="16">
        <f>C64-D64</f>
        <v>27270.123967982276</v>
      </c>
      <c r="D80" s="4"/>
      <c r="F80" s="16" t="s">
        <v>385</v>
      </c>
      <c r="G80" s="16">
        <f>G64-H64</f>
        <v>-44117.590967416007</v>
      </c>
      <c r="H80" s="4"/>
    </row>
    <row r="81" spans="2:8" x14ac:dyDescent="0.25">
      <c r="B81" s="16" t="s">
        <v>380</v>
      </c>
      <c r="C81" s="16">
        <f>SQRT((C65/C66)+(D65/D66))</f>
        <v>5207.0729814302476</v>
      </c>
      <c r="D81" s="4"/>
      <c r="F81" s="16" t="s">
        <v>380</v>
      </c>
      <c r="G81" s="16">
        <f>SQRT((G65/G66)+(H65/H66))</f>
        <v>4412.3398506579297</v>
      </c>
      <c r="H81" s="4"/>
    </row>
    <row r="82" spans="2:8" x14ac:dyDescent="0.25">
      <c r="B82" s="16" t="s">
        <v>383</v>
      </c>
      <c r="C82" s="16">
        <f>C73*C81</f>
        <v>10223.872907602241</v>
      </c>
      <c r="D82" s="4"/>
      <c r="F82" s="16" t="s">
        <v>383</v>
      </c>
      <c r="G82" s="16">
        <f>G73*G81</f>
        <v>8659.3210526614293</v>
      </c>
      <c r="H82" s="4"/>
    </row>
    <row r="83" spans="2:8" x14ac:dyDescent="0.25">
      <c r="B83" s="16" t="s">
        <v>381</v>
      </c>
      <c r="C83" s="16">
        <f>C80-C82</f>
        <v>17046.251060380033</v>
      </c>
      <c r="D83" s="4"/>
      <c r="F83" s="16" t="s">
        <v>381</v>
      </c>
      <c r="G83" s="16">
        <f>G80-G82</f>
        <v>-52776.912020077434</v>
      </c>
      <c r="H83" s="4"/>
    </row>
    <row r="84" spans="2:8" x14ac:dyDescent="0.25">
      <c r="B84" s="16" t="s">
        <v>382</v>
      </c>
      <c r="C84" s="16">
        <f>C80+C82</f>
        <v>37493.996875584518</v>
      </c>
      <c r="D84" s="4"/>
      <c r="F84" s="16" t="s">
        <v>382</v>
      </c>
      <c r="G84" s="16">
        <f>G80+G82</f>
        <v>-35458.269914754579</v>
      </c>
      <c r="H84" s="4"/>
    </row>
    <row r="85" spans="2:8" x14ac:dyDescent="0.25"/>
    <row r="86" spans="2:8" x14ac:dyDescent="0.25">
      <c r="B86" s="18" t="s">
        <v>279</v>
      </c>
      <c r="C86" s="18"/>
      <c r="D86" s="18"/>
      <c r="F86" s="18" t="s">
        <v>291</v>
      </c>
      <c r="G86" s="18"/>
      <c r="H86" s="18"/>
    </row>
    <row r="87" spans="2:8" x14ac:dyDescent="0.25">
      <c r="B87" s="18"/>
      <c r="C87" s="18"/>
      <c r="D87" s="18"/>
      <c r="F87" s="18"/>
      <c r="G87" s="18"/>
      <c r="H87" s="18"/>
    </row>
    <row r="88" spans="2:8" x14ac:dyDescent="0.25">
      <c r="B88" s="18"/>
      <c r="C88" s="18"/>
      <c r="D88" s="18"/>
      <c r="F88" s="18"/>
      <c r="G88" s="18"/>
      <c r="H88" s="18"/>
    </row>
    <row r="89" spans="2:8" x14ac:dyDescent="0.25">
      <c r="B89" s="18"/>
      <c r="C89" s="18"/>
      <c r="D89" s="18"/>
      <c r="F89" s="21" t="s">
        <v>292</v>
      </c>
      <c r="G89" s="21"/>
      <c r="H89" s="21"/>
    </row>
    <row r="90" spans="2:8" x14ac:dyDescent="0.25">
      <c r="B90" s="20" t="s">
        <v>288</v>
      </c>
      <c r="C90" s="20"/>
      <c r="D90" s="20"/>
      <c r="F90" s="21"/>
      <c r="G90" s="21"/>
      <c r="H90" s="21"/>
    </row>
    <row r="91" spans="2:8" x14ac:dyDescent="0.25">
      <c r="B91" s="20"/>
      <c r="C91" s="20"/>
      <c r="D91" s="20"/>
      <c r="F91" s="22" t="s">
        <v>293</v>
      </c>
      <c r="G91" s="23"/>
      <c r="H91" s="23"/>
    </row>
    <row r="92" spans="2:8" x14ac:dyDescent="0.25">
      <c r="F92" s="17" t="s">
        <v>294</v>
      </c>
      <c r="G92" s="17"/>
      <c r="H92" s="17"/>
    </row>
    <row r="93" spans="2:8" x14ac:dyDescent="0.25">
      <c r="F93" s="17"/>
      <c r="G93" s="17"/>
      <c r="H93" s="17"/>
    </row>
    <row r="94" spans="2:8" x14ac:dyDescent="0.25">
      <c r="F94" s="17"/>
      <c r="G94" s="17"/>
      <c r="H94" s="17"/>
    </row>
    <row r="95" spans="2:8" x14ac:dyDescent="0.25">
      <c r="F95" t="s">
        <v>295</v>
      </c>
    </row>
    <row r="96" spans="2:8" x14ac:dyDescent="0.25"/>
    <row r="97" x14ac:dyDescent="0.25"/>
    <row r="98" x14ac:dyDescent="0.25"/>
  </sheetData>
  <sheetProtection sheet="1" objects="1" scenarios="1"/>
  <mergeCells count="10">
    <mergeCell ref="F92:H94"/>
    <mergeCell ref="B28:D30"/>
    <mergeCell ref="B57:D59"/>
    <mergeCell ref="B86:D89"/>
    <mergeCell ref="F28:H30"/>
    <mergeCell ref="F57:H59"/>
    <mergeCell ref="B90:D91"/>
    <mergeCell ref="F86:H88"/>
    <mergeCell ref="F89:H90"/>
    <mergeCell ref="F91:H91"/>
  </mergeCells>
  <hyperlinks>
    <hyperlink ref="F91" r:id="rId1" location="TukeyCI" xr:uid="{F8D0B590-015D-4A89-95FD-5C3F48066A3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3FDA-305B-4DB7-9747-86D0ED3D8AF6}">
  <dimension ref="B1:G82"/>
  <sheetViews>
    <sheetView showGridLines="0" showRowColHeaders="0" workbookViewId="0">
      <selection activeCell="A83" sqref="A83:XFD1048576"/>
    </sheetView>
  </sheetViews>
  <sheetFormatPr defaultColWidth="0" defaultRowHeight="15" zeroHeight="1" x14ac:dyDescent="0.25"/>
  <cols>
    <col min="1" max="1" width="9.140625" customWidth="1"/>
    <col min="2" max="2" width="15.85546875" bestFit="1" customWidth="1"/>
    <col min="3" max="3" width="17.85546875" bestFit="1" customWidth="1"/>
    <col min="4" max="6" width="9" bestFit="1" customWidth="1"/>
    <col min="7" max="7" width="11.28515625" bestFit="1" customWidth="1"/>
    <col min="8" max="8" width="18.42578125" bestFit="1" customWidth="1"/>
    <col min="9" max="9" width="15.85546875" bestFit="1" customWidth="1"/>
    <col min="10" max="10" width="12.5703125" customWidth="1"/>
    <col min="11" max="11" width="13.7109375" customWidth="1"/>
    <col min="12" max="12" width="10.28515625" customWidth="1"/>
    <col min="13" max="13" width="8.5703125" customWidth="1"/>
    <col min="14" max="14" width="9.140625" customWidth="1"/>
    <col min="15" max="15" width="6.7109375" customWidth="1"/>
    <col min="16" max="16" width="11.7109375" customWidth="1"/>
    <col min="17" max="17" width="7.85546875" customWidth="1"/>
    <col min="18" max="18" width="9.140625" customWidth="1"/>
    <col min="19" max="16384" width="9.1406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spans="2:3" x14ac:dyDescent="0.25"/>
    <row r="34" spans="2:3" x14ac:dyDescent="0.25"/>
    <row r="35" spans="2:3" x14ac:dyDescent="0.25"/>
    <row r="36" spans="2:3" x14ac:dyDescent="0.25"/>
    <row r="37" spans="2:3" x14ac:dyDescent="0.25"/>
    <row r="38" spans="2:3" x14ac:dyDescent="0.25"/>
    <row r="39" spans="2:3" x14ac:dyDescent="0.25"/>
    <row r="40" spans="2:3" x14ac:dyDescent="0.25"/>
    <row r="41" spans="2:3" x14ac:dyDescent="0.25"/>
    <row r="42" spans="2:3" x14ac:dyDescent="0.25"/>
    <row r="43" spans="2:3" x14ac:dyDescent="0.25"/>
    <row r="44" spans="2:3" x14ac:dyDescent="0.25"/>
    <row r="45" spans="2:3" x14ac:dyDescent="0.25"/>
    <row r="46" spans="2:3" x14ac:dyDescent="0.25"/>
    <row r="47" spans="2:3" x14ac:dyDescent="0.25">
      <c r="B47" s="2" t="s">
        <v>258</v>
      </c>
      <c r="C47" t="s">
        <v>158</v>
      </c>
    </row>
    <row r="48" spans="2:3" x14ac:dyDescent="0.25">
      <c r="B48" s="2" t="s">
        <v>392</v>
      </c>
      <c r="C48" t="s">
        <v>379</v>
      </c>
    </row>
    <row r="49" spans="2:7" x14ac:dyDescent="0.25"/>
    <row r="50" spans="2:7" x14ac:dyDescent="0.25">
      <c r="B50" s="2" t="s">
        <v>394</v>
      </c>
      <c r="C50" s="2" t="s">
        <v>391</v>
      </c>
    </row>
    <row r="51" spans="2:7" x14ac:dyDescent="0.25">
      <c r="B51" s="2" t="s">
        <v>256</v>
      </c>
      <c r="C51" t="s">
        <v>298</v>
      </c>
      <c r="D51" t="s">
        <v>299</v>
      </c>
      <c r="E51" t="s">
        <v>297</v>
      </c>
      <c r="F51" t="s">
        <v>296</v>
      </c>
      <c r="G51" t="s">
        <v>390</v>
      </c>
    </row>
    <row r="52" spans="2:7" x14ac:dyDescent="0.25">
      <c r="B52" s="3">
        <v>2006</v>
      </c>
      <c r="C52" s="1">
        <v>202796.08108108109</v>
      </c>
      <c r="D52" s="1">
        <v>178034.72413793104</v>
      </c>
      <c r="E52" s="1">
        <v>203421.908045977</v>
      </c>
      <c r="F52" s="1">
        <v>195140.80434782608</v>
      </c>
      <c r="G52" s="1">
        <v>193255.48249027238</v>
      </c>
    </row>
    <row r="53" spans="2:7" x14ac:dyDescent="0.25">
      <c r="B53" s="3">
        <v>2007</v>
      </c>
      <c r="C53" s="1">
        <v>194108.88235294117</v>
      </c>
      <c r="D53" s="1">
        <v>183660.13461538462</v>
      </c>
      <c r="E53" s="1">
        <v>203933.48749999999</v>
      </c>
      <c r="F53" s="1">
        <v>217345.83673469388</v>
      </c>
      <c r="G53" s="1">
        <v>197247.11985018727</v>
      </c>
    </row>
    <row r="54" spans="2:7" x14ac:dyDescent="0.25">
      <c r="B54" s="3">
        <v>2008</v>
      </c>
      <c r="C54" s="1">
        <v>194165.2</v>
      </c>
      <c r="D54" s="1">
        <v>180404.88235294117</v>
      </c>
      <c r="E54" s="1">
        <v>192360.30136986301</v>
      </c>
      <c r="F54" s="1">
        <v>185985.44</v>
      </c>
      <c r="G54" s="1">
        <v>186978.76050420169</v>
      </c>
    </row>
    <row r="55" spans="2:7" x14ac:dyDescent="0.25">
      <c r="B55" s="3">
        <v>2009</v>
      </c>
      <c r="C55" s="1">
        <v>198477.23529411765</v>
      </c>
      <c r="D55" s="1">
        <v>184213.31730769231</v>
      </c>
      <c r="E55" s="1">
        <v>204632.54022988505</v>
      </c>
      <c r="F55" s="1">
        <v>187101.02222222224</v>
      </c>
      <c r="G55" s="1">
        <v>193070.32592592592</v>
      </c>
    </row>
    <row r="56" spans="2:7" x14ac:dyDescent="0.25">
      <c r="B56" s="3" t="s">
        <v>390</v>
      </c>
      <c r="C56" s="1">
        <v>197602.51111111112</v>
      </c>
      <c r="D56" s="1">
        <v>181795.46052631579</v>
      </c>
      <c r="E56" s="1">
        <v>201399.74923547401</v>
      </c>
      <c r="F56" s="1">
        <v>196553.9</v>
      </c>
      <c r="G56" s="1">
        <v>192792.22189922479</v>
      </c>
    </row>
    <row r="57" spans="2:7" x14ac:dyDescent="0.25"/>
    <row r="58" spans="2:7" x14ac:dyDescent="0.25">
      <c r="B58" s="2" t="s">
        <v>258</v>
      </c>
      <c r="C58" t="s">
        <v>158</v>
      </c>
    </row>
    <row r="59" spans="2:7" x14ac:dyDescent="0.25">
      <c r="B59" s="2" t="s">
        <v>392</v>
      </c>
      <c r="C59" t="s">
        <v>379</v>
      </c>
    </row>
    <row r="60" spans="2:7" x14ac:dyDescent="0.25"/>
    <row r="61" spans="2:7" x14ac:dyDescent="0.25">
      <c r="B61" s="2" t="s">
        <v>257</v>
      </c>
      <c r="C61" s="2" t="s">
        <v>391</v>
      </c>
    </row>
    <row r="62" spans="2:7" x14ac:dyDescent="0.25">
      <c r="B62" s="2" t="s">
        <v>256</v>
      </c>
      <c r="C62" t="s">
        <v>298</v>
      </c>
      <c r="D62" t="s">
        <v>299</v>
      </c>
      <c r="E62" t="s">
        <v>297</v>
      </c>
      <c r="F62" t="s">
        <v>296</v>
      </c>
      <c r="G62" t="s">
        <v>390</v>
      </c>
    </row>
    <row r="63" spans="2:7" x14ac:dyDescent="0.25">
      <c r="B63" s="3">
        <v>2006</v>
      </c>
      <c r="C63" s="1">
        <v>7503455</v>
      </c>
      <c r="D63" s="1">
        <v>15489021</v>
      </c>
      <c r="E63" s="1">
        <v>17697706</v>
      </c>
      <c r="F63" s="1">
        <v>8976477</v>
      </c>
      <c r="G63" s="1">
        <v>49666659</v>
      </c>
    </row>
    <row r="64" spans="2:7" x14ac:dyDescent="0.25">
      <c r="B64" s="3">
        <v>2007</v>
      </c>
      <c r="C64" s="1">
        <v>6599702</v>
      </c>
      <c r="D64" s="1">
        <v>19100654</v>
      </c>
      <c r="E64" s="1">
        <v>16314679</v>
      </c>
      <c r="F64" s="1">
        <v>10649946</v>
      </c>
      <c r="G64" s="1">
        <v>52664981</v>
      </c>
    </row>
    <row r="65" spans="2:7" x14ac:dyDescent="0.25">
      <c r="B65" s="3">
        <v>2008</v>
      </c>
      <c r="C65" s="1">
        <v>5824956</v>
      </c>
      <c r="D65" s="1">
        <v>15334415</v>
      </c>
      <c r="E65" s="1">
        <v>14042302</v>
      </c>
      <c r="F65" s="1">
        <v>9299272</v>
      </c>
      <c r="G65" s="1">
        <v>44500945</v>
      </c>
    </row>
    <row r="66" spans="2:7" x14ac:dyDescent="0.25">
      <c r="B66" s="3">
        <v>2009</v>
      </c>
      <c r="C66" s="1">
        <v>6748226</v>
      </c>
      <c r="D66" s="1">
        <v>19158185</v>
      </c>
      <c r="E66" s="1">
        <v>17803031</v>
      </c>
      <c r="F66" s="1">
        <v>8419546</v>
      </c>
      <c r="G66" s="1">
        <v>52128988</v>
      </c>
    </row>
    <row r="67" spans="2:7" x14ac:dyDescent="0.25">
      <c r="B67" s="3" t="s">
        <v>390</v>
      </c>
      <c r="C67" s="1">
        <v>26676339</v>
      </c>
      <c r="D67" s="1">
        <v>69082275</v>
      </c>
      <c r="E67" s="1">
        <v>65857718</v>
      </c>
      <c r="F67" s="1">
        <v>37345241</v>
      </c>
      <c r="G67" s="1">
        <v>198961573</v>
      </c>
    </row>
    <row r="68" spans="2:7" x14ac:dyDescent="0.25"/>
    <row r="69" spans="2:7" x14ac:dyDescent="0.25"/>
    <row r="70" spans="2:7" x14ac:dyDescent="0.25"/>
    <row r="71" spans="2:7" x14ac:dyDescent="0.25"/>
    <row r="72" spans="2:7" x14ac:dyDescent="0.25"/>
    <row r="73" spans="2:7" x14ac:dyDescent="0.25"/>
    <row r="74" spans="2:7" x14ac:dyDescent="0.25"/>
    <row r="75" spans="2:7" x14ac:dyDescent="0.25"/>
    <row r="76" spans="2:7" x14ac:dyDescent="0.25"/>
    <row r="77" spans="2:7" x14ac:dyDescent="0.25"/>
    <row r="78" spans="2:7" x14ac:dyDescent="0.25"/>
    <row r="79" spans="2:7" x14ac:dyDescent="0.25"/>
    <row r="80" spans="2:7" x14ac:dyDescent="0.25"/>
    <row r="81" x14ac:dyDescent="0.25"/>
    <row r="82" x14ac:dyDescent="0.25"/>
  </sheetData>
  <sheetProtection sheet="1" objects="1" scenarios="1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46ED2-779E-4FBD-99C2-41E1C7883A2A}">
  <dimension ref="A1:Q599"/>
  <sheetViews>
    <sheetView workbookViewId="0">
      <selection activeCell="A487" sqref="A487:XFD1048576"/>
    </sheetView>
  </sheetViews>
  <sheetFormatPr defaultColWidth="0" defaultRowHeight="15" zeroHeight="1" x14ac:dyDescent="0.25"/>
  <cols>
    <col min="1" max="9" width="9.140625" customWidth="1"/>
    <col min="10" max="10" width="18.140625" bestFit="1" customWidth="1"/>
    <col min="11" max="11" width="9.140625" customWidth="1"/>
    <col min="12" max="12" width="18.140625" bestFit="1" customWidth="1"/>
    <col min="13" max="13" width="17.5703125" bestFit="1" customWidth="1"/>
    <col min="14" max="14" width="18.140625" bestFit="1" customWidth="1"/>
    <col min="15" max="15" width="15.85546875" customWidth="1"/>
    <col min="16" max="16" width="18.140625" bestFit="1" customWidth="1"/>
    <col min="17" max="18" width="9.140625" customWidth="1"/>
    <col min="19" max="16384" width="9.140625" hidden="1"/>
  </cols>
  <sheetData>
    <row r="1" spans="1:17" x14ac:dyDescent="0.25">
      <c r="A1" t="s">
        <v>298</v>
      </c>
      <c r="B1" t="s">
        <v>299</v>
      </c>
      <c r="C1" t="s">
        <v>297</v>
      </c>
      <c r="D1" t="s">
        <v>296</v>
      </c>
      <c r="E1" t="s">
        <v>314</v>
      </c>
      <c r="F1" t="s">
        <v>315</v>
      </c>
      <c r="G1" t="s">
        <v>316</v>
      </c>
      <c r="H1" t="s">
        <v>317</v>
      </c>
    </row>
    <row r="2" spans="1:17" ht="15.75" thickBot="1" x14ac:dyDescent="0.3">
      <c r="A2" s="1">
        <v>208500</v>
      </c>
      <c r="B2" s="1">
        <v>181500</v>
      </c>
      <c r="C2" s="1">
        <v>223500</v>
      </c>
      <c r="D2" s="1">
        <v>250000</v>
      </c>
      <c r="E2">
        <f t="shared" ref="E2:E33" si="0">LOG10(A2)</f>
        <v>5.3191060593097763</v>
      </c>
      <c r="F2">
        <f t="shared" ref="F2:F33" si="1">LOG10(B2)</f>
        <v>5.2588766293721312</v>
      </c>
      <c r="G2">
        <f t="shared" ref="G2:G33" si="2">LOG10(C2)</f>
        <v>5.3492775274679554</v>
      </c>
      <c r="H2">
        <f t="shared" ref="H2:H33" si="3">LOG10(D2)</f>
        <v>5.3979400086720375</v>
      </c>
      <c r="J2" s="25" t="s">
        <v>312</v>
      </c>
      <c r="K2" s="25"/>
      <c r="L2" s="25"/>
      <c r="M2" s="25"/>
      <c r="N2" s="25"/>
      <c r="O2" s="25"/>
      <c r="P2" s="25"/>
      <c r="Q2" s="25"/>
    </row>
    <row r="3" spans="1:17" x14ac:dyDescent="0.25">
      <c r="A3" s="1">
        <v>129500</v>
      </c>
      <c r="B3" s="1">
        <v>157000</v>
      </c>
      <c r="C3" s="1">
        <v>307000</v>
      </c>
      <c r="D3" s="1">
        <v>143000</v>
      </c>
      <c r="E3">
        <f t="shared" si="0"/>
        <v>5.1122697684172707</v>
      </c>
      <c r="F3">
        <f t="shared" si="1"/>
        <v>5.195899652409234</v>
      </c>
      <c r="G3">
        <f t="shared" si="2"/>
        <v>5.4871383754771861</v>
      </c>
      <c r="H3">
        <f t="shared" si="3"/>
        <v>5.1553360374650614</v>
      </c>
      <c r="J3" s="11" t="s">
        <v>298</v>
      </c>
      <c r="K3" s="11"/>
      <c r="L3" s="11" t="s">
        <v>299</v>
      </c>
      <c r="M3" s="11"/>
      <c r="N3" s="11" t="s">
        <v>297</v>
      </c>
      <c r="O3" s="11"/>
      <c r="P3" s="11" t="s">
        <v>296</v>
      </c>
      <c r="Q3" s="11"/>
    </row>
    <row r="4" spans="1:17" x14ac:dyDescent="0.25">
      <c r="A4" s="1">
        <v>149000</v>
      </c>
      <c r="B4" s="1">
        <v>159000</v>
      </c>
      <c r="C4" s="1">
        <v>345000</v>
      </c>
      <c r="D4" s="1">
        <v>200000</v>
      </c>
      <c r="E4">
        <f t="shared" si="0"/>
        <v>5.173186268412274</v>
      </c>
      <c r="F4">
        <f t="shared" si="1"/>
        <v>5.2013971243204518</v>
      </c>
      <c r="G4">
        <f t="shared" si="2"/>
        <v>5.5378190950732744</v>
      </c>
      <c r="H4">
        <f t="shared" si="3"/>
        <v>5.3010299956639813</v>
      </c>
      <c r="J4" s="4"/>
      <c r="K4" s="4"/>
      <c r="L4" s="4"/>
      <c r="M4" s="4"/>
      <c r="N4" s="4"/>
      <c r="O4" s="4"/>
      <c r="P4" s="4"/>
      <c r="Q4" s="4"/>
    </row>
    <row r="5" spans="1:17" x14ac:dyDescent="0.25">
      <c r="A5" s="1">
        <v>179900</v>
      </c>
      <c r="B5" s="1">
        <v>139000</v>
      </c>
      <c r="C5" s="1">
        <v>144000</v>
      </c>
      <c r="D5" s="1">
        <v>90000</v>
      </c>
      <c r="E5">
        <f t="shared" si="0"/>
        <v>5.2550311633455511</v>
      </c>
      <c r="F5">
        <f t="shared" si="1"/>
        <v>5.143014800254095</v>
      </c>
      <c r="G5">
        <f t="shared" si="2"/>
        <v>5.1583624920952493</v>
      </c>
      <c r="H5">
        <f t="shared" si="3"/>
        <v>4.9542425094393252</v>
      </c>
      <c r="J5" s="4" t="s">
        <v>260</v>
      </c>
      <c r="K5" s="4">
        <v>181961.3101851852</v>
      </c>
      <c r="L5" s="4" t="s">
        <v>260</v>
      </c>
      <c r="M5" s="4">
        <v>174270.508361204</v>
      </c>
      <c r="N5" s="4" t="s">
        <v>260</v>
      </c>
      <c r="O5" s="4">
        <v>187248.36276849642</v>
      </c>
      <c r="P5" s="4" t="s">
        <v>260</v>
      </c>
      <c r="Q5" s="4">
        <v>185773.01762114538</v>
      </c>
    </row>
    <row r="6" spans="1:17" x14ac:dyDescent="0.25">
      <c r="A6" s="1">
        <v>109000</v>
      </c>
      <c r="B6" s="1">
        <v>129900</v>
      </c>
      <c r="C6" s="1">
        <v>279500</v>
      </c>
      <c r="D6" s="1">
        <v>325300</v>
      </c>
      <c r="E6">
        <f t="shared" si="0"/>
        <v>5.0374264979406238</v>
      </c>
      <c r="F6">
        <f t="shared" si="1"/>
        <v>5.1136091510730282</v>
      </c>
      <c r="G6">
        <f t="shared" si="2"/>
        <v>5.4463818122224419</v>
      </c>
      <c r="H6">
        <f t="shared" si="3"/>
        <v>5.5122840632818537</v>
      </c>
      <c r="J6" s="4" t="s">
        <v>300</v>
      </c>
      <c r="K6" s="4">
        <v>6172.609602122915</v>
      </c>
      <c r="L6" s="4" t="s">
        <v>300</v>
      </c>
      <c r="M6" s="4">
        <v>2903.1138996200048</v>
      </c>
      <c r="N6" s="4" t="s">
        <v>300</v>
      </c>
      <c r="O6" s="4">
        <v>4169.7349534364739</v>
      </c>
      <c r="P6" s="4" t="s">
        <v>300</v>
      </c>
      <c r="Q6" s="4">
        <v>5102.5178702052672</v>
      </c>
    </row>
    <row r="7" spans="1:17" x14ac:dyDescent="0.25">
      <c r="A7" s="1">
        <v>319900</v>
      </c>
      <c r="B7" s="1">
        <v>154000</v>
      </c>
      <c r="C7" s="1">
        <v>230000</v>
      </c>
      <c r="D7" s="1">
        <v>207500</v>
      </c>
      <c r="E7">
        <f t="shared" si="0"/>
        <v>5.5050142400841073</v>
      </c>
      <c r="F7">
        <f t="shared" si="1"/>
        <v>5.1875207208364627</v>
      </c>
      <c r="G7">
        <f t="shared" si="2"/>
        <v>5.3617278360175931</v>
      </c>
      <c r="H7">
        <f t="shared" si="3"/>
        <v>5.3170181010481112</v>
      </c>
      <c r="J7" s="4" t="s">
        <v>301</v>
      </c>
      <c r="K7" s="4">
        <v>165250</v>
      </c>
      <c r="L7" s="4" t="s">
        <v>301</v>
      </c>
      <c r="M7" s="4">
        <v>156750</v>
      </c>
      <c r="N7" s="4" t="s">
        <v>301</v>
      </c>
      <c r="O7" s="4">
        <v>171000</v>
      </c>
      <c r="P7" s="4" t="s">
        <v>301</v>
      </c>
      <c r="Q7" s="4">
        <v>167500</v>
      </c>
    </row>
    <row r="8" spans="1:17" x14ac:dyDescent="0.25">
      <c r="A8" s="1">
        <v>127000</v>
      </c>
      <c r="B8" s="1">
        <v>134800</v>
      </c>
      <c r="C8" s="1">
        <v>256300</v>
      </c>
      <c r="D8" s="1">
        <v>153000</v>
      </c>
      <c r="E8">
        <f t="shared" si="0"/>
        <v>5.1038037209559572</v>
      </c>
      <c r="F8">
        <f t="shared" si="1"/>
        <v>5.129689892199301</v>
      </c>
      <c r="G8">
        <f t="shared" si="2"/>
        <v>5.4087486061842442</v>
      </c>
      <c r="H8">
        <f t="shared" si="3"/>
        <v>5.1846914308175984</v>
      </c>
      <c r="J8" s="4" t="s">
        <v>302</v>
      </c>
      <c r="K8" s="4">
        <v>140000</v>
      </c>
      <c r="L8" s="4" t="s">
        <v>302</v>
      </c>
      <c r="M8" s="4">
        <v>155000</v>
      </c>
      <c r="N8" s="4" t="s">
        <v>302</v>
      </c>
      <c r="O8" s="4">
        <v>135000</v>
      </c>
      <c r="P8" s="4" t="s">
        <v>302</v>
      </c>
      <c r="Q8" s="4">
        <v>127500</v>
      </c>
    </row>
    <row r="9" spans="1:17" x14ac:dyDescent="0.25">
      <c r="A9" s="1">
        <v>130000</v>
      </c>
      <c r="B9" s="1">
        <v>306000</v>
      </c>
      <c r="C9" s="1">
        <v>277500</v>
      </c>
      <c r="D9" s="1">
        <v>160000</v>
      </c>
      <c r="E9">
        <f t="shared" si="0"/>
        <v>5.1139433523068369</v>
      </c>
      <c r="F9">
        <f t="shared" si="1"/>
        <v>5.4857214264815797</v>
      </c>
      <c r="G9">
        <f t="shared" si="2"/>
        <v>5.4432629874586951</v>
      </c>
      <c r="H9">
        <f t="shared" si="3"/>
        <v>5.204119982655925</v>
      </c>
      <c r="J9" s="4" t="s">
        <v>303</v>
      </c>
      <c r="K9" s="4">
        <v>90718.463439630214</v>
      </c>
      <c r="L9" s="4" t="s">
        <v>303</v>
      </c>
      <c r="M9" s="4">
        <v>70992.859132956379</v>
      </c>
      <c r="N9" s="4" t="s">
        <v>303</v>
      </c>
      <c r="O9" s="4">
        <v>85352.345807366291</v>
      </c>
      <c r="P9" s="4" t="s">
        <v>303</v>
      </c>
      <c r="Q9" s="4">
        <v>76877.183323652338</v>
      </c>
    </row>
    <row r="10" spans="1:17" x14ac:dyDescent="0.25">
      <c r="A10" s="1">
        <v>124900</v>
      </c>
      <c r="B10" s="1">
        <v>149350</v>
      </c>
      <c r="C10" s="1">
        <v>309000</v>
      </c>
      <c r="D10" s="1">
        <v>144000</v>
      </c>
      <c r="E10">
        <f t="shared" si="0"/>
        <v>5.0965624383741357</v>
      </c>
      <c r="F10">
        <f t="shared" si="1"/>
        <v>5.1742052269401473</v>
      </c>
      <c r="G10">
        <f t="shared" si="2"/>
        <v>5.4899584794248346</v>
      </c>
      <c r="H10">
        <f t="shared" si="3"/>
        <v>5.1583624920952493</v>
      </c>
      <c r="J10" s="4" t="s">
        <v>304</v>
      </c>
      <c r="K10" s="4">
        <v>8229839608.8475246</v>
      </c>
      <c r="L10" s="4" t="s">
        <v>304</v>
      </c>
      <c r="M10" s="4">
        <v>5039986047.8717871</v>
      </c>
      <c r="N10" s="4" t="s">
        <v>304</v>
      </c>
      <c r="O10" s="4">
        <v>7285022934.8202381</v>
      </c>
      <c r="P10" s="4" t="s">
        <v>304</v>
      </c>
      <c r="Q10" s="4">
        <v>5910101315.77845</v>
      </c>
    </row>
    <row r="11" spans="1:17" x14ac:dyDescent="0.25">
      <c r="A11" s="1">
        <v>219500</v>
      </c>
      <c r="B11" s="1">
        <v>165500</v>
      </c>
      <c r="C11" s="1">
        <v>170000</v>
      </c>
      <c r="D11" s="1">
        <v>385000</v>
      </c>
      <c r="E11">
        <f t="shared" si="0"/>
        <v>5.3414345245781405</v>
      </c>
      <c r="F11">
        <f t="shared" si="1"/>
        <v>5.2187979981117376</v>
      </c>
      <c r="G11">
        <f t="shared" si="2"/>
        <v>5.2304489213782741</v>
      </c>
      <c r="H11">
        <f t="shared" si="3"/>
        <v>5.585460729508501</v>
      </c>
      <c r="J11" s="4" t="s">
        <v>305</v>
      </c>
      <c r="K11" s="4">
        <v>10.691013836081153</v>
      </c>
      <c r="L11" s="4" t="s">
        <v>305</v>
      </c>
      <c r="M11" s="4">
        <v>3.9215576161638617</v>
      </c>
      <c r="N11" s="4" t="s">
        <v>305</v>
      </c>
      <c r="O11" s="4">
        <v>6.7811862499094477</v>
      </c>
      <c r="P11" s="4" t="s">
        <v>305</v>
      </c>
      <c r="Q11" s="4">
        <v>0.89360742919618552</v>
      </c>
    </row>
    <row r="12" spans="1:17" x14ac:dyDescent="0.25">
      <c r="A12" s="1">
        <v>244000</v>
      </c>
      <c r="B12" s="1">
        <v>145000</v>
      </c>
      <c r="C12" s="1">
        <v>130250</v>
      </c>
      <c r="D12" s="1">
        <v>438780</v>
      </c>
      <c r="E12">
        <f t="shared" si="0"/>
        <v>5.3873898263387296</v>
      </c>
      <c r="F12">
        <f t="shared" si="1"/>
        <v>5.1613680022349753</v>
      </c>
      <c r="G12">
        <f t="shared" si="2"/>
        <v>5.1147777319715617</v>
      </c>
      <c r="H12">
        <f t="shared" si="3"/>
        <v>5.6422468238078913</v>
      </c>
      <c r="J12" s="4" t="s">
        <v>306</v>
      </c>
      <c r="K12" s="4">
        <v>2.5675247933520895</v>
      </c>
      <c r="L12" s="4" t="s">
        <v>306</v>
      </c>
      <c r="M12" s="4">
        <v>1.6010569286520906</v>
      </c>
      <c r="N12" s="4" t="s">
        <v>306</v>
      </c>
      <c r="O12" s="4">
        <v>1.9339828552953959</v>
      </c>
      <c r="P12" s="4" t="s">
        <v>306</v>
      </c>
      <c r="Q12" s="4">
        <v>1.0150642576905926</v>
      </c>
    </row>
    <row r="13" spans="1:17" x14ac:dyDescent="0.25">
      <c r="A13" s="1">
        <v>127000</v>
      </c>
      <c r="B13" s="1">
        <v>82000</v>
      </c>
      <c r="C13" s="1">
        <v>239686</v>
      </c>
      <c r="D13" s="1">
        <v>202500</v>
      </c>
      <c r="E13">
        <f t="shared" si="0"/>
        <v>5.1038037209559572</v>
      </c>
      <c r="F13">
        <f t="shared" si="1"/>
        <v>4.9138138523837167</v>
      </c>
      <c r="G13">
        <f t="shared" si="2"/>
        <v>5.3796426677411535</v>
      </c>
      <c r="H13">
        <f t="shared" si="3"/>
        <v>5.306425027550687</v>
      </c>
      <c r="J13" s="4" t="s">
        <v>307</v>
      </c>
      <c r="K13" s="4">
        <v>715700</v>
      </c>
      <c r="L13" s="4" t="s">
        <v>307</v>
      </c>
      <c r="M13" s="4">
        <v>517100</v>
      </c>
      <c r="N13" s="4" t="s">
        <v>307</v>
      </c>
      <c r="O13" s="4">
        <v>705000</v>
      </c>
      <c r="P13" s="4" t="s">
        <v>307</v>
      </c>
      <c r="Q13" s="4">
        <v>411361</v>
      </c>
    </row>
    <row r="14" spans="1:17" x14ac:dyDescent="0.25">
      <c r="A14" s="1">
        <v>153500</v>
      </c>
      <c r="B14" s="1">
        <v>141000</v>
      </c>
      <c r="C14" s="1">
        <v>249700</v>
      </c>
      <c r="D14" s="1">
        <v>317000</v>
      </c>
      <c r="E14">
        <f t="shared" si="0"/>
        <v>5.1861083798132057</v>
      </c>
      <c r="F14">
        <f t="shared" si="1"/>
        <v>5.1492191126553797</v>
      </c>
      <c r="G14">
        <f t="shared" si="2"/>
        <v>5.3974185423513479</v>
      </c>
      <c r="H14">
        <f t="shared" si="3"/>
        <v>5.5010592622177512</v>
      </c>
      <c r="J14" s="4" t="s">
        <v>308</v>
      </c>
      <c r="K14" s="4">
        <v>39300</v>
      </c>
      <c r="L14" s="4" t="s">
        <v>308</v>
      </c>
      <c r="M14" s="4">
        <v>37900</v>
      </c>
      <c r="N14" s="4" t="s">
        <v>308</v>
      </c>
      <c r="O14" s="4">
        <v>40000</v>
      </c>
      <c r="P14" s="4" t="s">
        <v>308</v>
      </c>
      <c r="Q14" s="4">
        <v>34900</v>
      </c>
    </row>
    <row r="15" spans="1:17" x14ac:dyDescent="0.25">
      <c r="A15" s="1">
        <v>174000</v>
      </c>
      <c r="B15" s="1">
        <v>110000</v>
      </c>
      <c r="C15" s="1">
        <v>177000</v>
      </c>
      <c r="D15" s="1">
        <v>185000</v>
      </c>
      <c r="E15">
        <f t="shared" si="0"/>
        <v>5.2405492482825995</v>
      </c>
      <c r="F15">
        <f t="shared" si="1"/>
        <v>5.0413926851582254</v>
      </c>
      <c r="G15">
        <f t="shared" si="2"/>
        <v>5.2479732663618064</v>
      </c>
      <c r="H15">
        <f t="shared" si="3"/>
        <v>5.2671717284030137</v>
      </c>
      <c r="J15" s="4" t="s">
        <v>309</v>
      </c>
      <c r="K15" s="4">
        <v>755000</v>
      </c>
      <c r="L15" s="4" t="s">
        <v>309</v>
      </c>
      <c r="M15" s="4">
        <v>555000</v>
      </c>
      <c r="N15" s="4" t="s">
        <v>309</v>
      </c>
      <c r="O15" s="4">
        <v>745000</v>
      </c>
      <c r="P15" s="4" t="s">
        <v>309</v>
      </c>
      <c r="Q15" s="4">
        <v>446261</v>
      </c>
    </row>
    <row r="16" spans="1:17" x14ac:dyDescent="0.25">
      <c r="A16" s="1">
        <v>128950</v>
      </c>
      <c r="B16" s="1">
        <v>158000</v>
      </c>
      <c r="C16" s="1">
        <v>180500</v>
      </c>
      <c r="D16" s="1">
        <v>91000</v>
      </c>
      <c r="E16">
        <f t="shared" si="0"/>
        <v>5.1104213464739567</v>
      </c>
      <c r="F16">
        <f t="shared" si="1"/>
        <v>5.1986570869544222</v>
      </c>
      <c r="G16">
        <f t="shared" si="2"/>
        <v>5.2564772062416765</v>
      </c>
      <c r="H16">
        <f t="shared" si="3"/>
        <v>4.9590413923210939</v>
      </c>
      <c r="J16" s="4" t="s">
        <v>310</v>
      </c>
      <c r="K16" s="4">
        <v>39303643</v>
      </c>
      <c r="L16" s="4" t="s">
        <v>310</v>
      </c>
      <c r="M16" s="4">
        <v>104213764</v>
      </c>
      <c r="N16" s="4" t="s">
        <v>310</v>
      </c>
      <c r="O16" s="4">
        <v>78457064</v>
      </c>
      <c r="P16" s="4" t="s">
        <v>310</v>
      </c>
      <c r="Q16" s="4">
        <v>42170475</v>
      </c>
    </row>
    <row r="17" spans="1:17" ht="15.75" thickBot="1" x14ac:dyDescent="0.3">
      <c r="A17" s="1">
        <v>205000</v>
      </c>
      <c r="B17" s="1">
        <v>226000</v>
      </c>
      <c r="C17" s="1">
        <v>172500</v>
      </c>
      <c r="D17" s="1">
        <v>245000</v>
      </c>
      <c r="E17">
        <f t="shared" si="0"/>
        <v>5.3117538610557542</v>
      </c>
      <c r="F17">
        <f t="shared" si="1"/>
        <v>5.3541084391474012</v>
      </c>
      <c r="G17">
        <f t="shared" si="2"/>
        <v>5.2367890994092932</v>
      </c>
      <c r="H17">
        <f t="shared" si="3"/>
        <v>5.3891660843645326</v>
      </c>
      <c r="J17" s="5" t="s">
        <v>311</v>
      </c>
      <c r="K17" s="5">
        <v>216</v>
      </c>
      <c r="L17" s="5" t="s">
        <v>311</v>
      </c>
      <c r="M17" s="5">
        <v>598</v>
      </c>
      <c r="N17" s="5" t="s">
        <v>311</v>
      </c>
      <c r="O17" s="5">
        <v>419</v>
      </c>
      <c r="P17" s="5" t="s">
        <v>311</v>
      </c>
      <c r="Q17" s="5">
        <v>227</v>
      </c>
    </row>
    <row r="18" spans="1:17" x14ac:dyDescent="0.25">
      <c r="A18" s="1">
        <v>190000</v>
      </c>
      <c r="B18" s="1">
        <v>129500</v>
      </c>
      <c r="C18" s="1">
        <v>196500</v>
      </c>
      <c r="D18" s="1">
        <v>98600</v>
      </c>
      <c r="E18">
        <f t="shared" si="0"/>
        <v>5.2787536009528289</v>
      </c>
      <c r="F18">
        <f t="shared" si="1"/>
        <v>5.1122697684172707</v>
      </c>
      <c r="G18">
        <f t="shared" si="2"/>
        <v>5.2933625547114458</v>
      </c>
      <c r="H18">
        <f t="shared" si="3"/>
        <v>4.993876914941211</v>
      </c>
      <c r="K18">
        <v>0</v>
      </c>
      <c r="M18">
        <v>0</v>
      </c>
      <c r="O18">
        <v>0</v>
      </c>
      <c r="Q18">
        <v>0</v>
      </c>
    </row>
    <row r="19" spans="1:17" x14ac:dyDescent="0.25">
      <c r="A19" s="1">
        <v>153900</v>
      </c>
      <c r="B19" s="1">
        <v>144900</v>
      </c>
      <c r="C19" s="1">
        <v>180000</v>
      </c>
      <c r="D19" s="1">
        <v>136900</v>
      </c>
      <c r="E19">
        <f t="shared" si="0"/>
        <v>5.1872386198314784</v>
      </c>
      <c r="F19">
        <f t="shared" si="1"/>
        <v>5.1610683854711743</v>
      </c>
      <c r="G19">
        <f t="shared" si="2"/>
        <v>5.2552725051033065</v>
      </c>
      <c r="H19">
        <f t="shared" si="3"/>
        <v>5.13640344813399</v>
      </c>
    </row>
    <row r="20" spans="1:17" ht="15.75" thickBot="1" x14ac:dyDescent="0.3">
      <c r="A20" s="1">
        <v>181000</v>
      </c>
      <c r="B20" s="1">
        <v>135750</v>
      </c>
      <c r="C20" s="1">
        <v>225000</v>
      </c>
      <c r="D20" s="1">
        <v>383970</v>
      </c>
      <c r="E20">
        <f t="shared" si="0"/>
        <v>5.2576785748691846</v>
      </c>
      <c r="F20">
        <f t="shared" si="1"/>
        <v>5.1327398382608846</v>
      </c>
      <c r="G20">
        <f t="shared" si="2"/>
        <v>5.3521825181113627</v>
      </c>
      <c r="H20">
        <f t="shared" si="3"/>
        <v>5.5842972937857018</v>
      </c>
      <c r="J20" s="25" t="s">
        <v>313</v>
      </c>
      <c r="K20" s="25"/>
      <c r="L20" s="25"/>
      <c r="M20" s="25"/>
      <c r="N20" s="25"/>
      <c r="O20" s="25"/>
      <c r="P20" s="25"/>
      <c r="Q20" s="25"/>
    </row>
    <row r="21" spans="1:17" x14ac:dyDescent="0.25">
      <c r="A21" s="1">
        <v>128000</v>
      </c>
      <c r="B21" s="1">
        <v>136500</v>
      </c>
      <c r="C21" s="1">
        <v>126500</v>
      </c>
      <c r="D21" s="1">
        <v>217000</v>
      </c>
      <c r="E21">
        <f t="shared" si="0"/>
        <v>5.1072099696478688</v>
      </c>
      <c r="F21">
        <f t="shared" si="1"/>
        <v>5.1351326513767752</v>
      </c>
      <c r="G21">
        <f t="shared" si="2"/>
        <v>5.1020905255118363</v>
      </c>
      <c r="H21">
        <f t="shared" si="3"/>
        <v>5.3364597338485291</v>
      </c>
      <c r="J21" s="11" t="s">
        <v>298</v>
      </c>
      <c r="K21" s="11"/>
      <c r="L21" s="11" t="s">
        <v>299</v>
      </c>
      <c r="M21" s="11"/>
      <c r="N21" s="11" t="s">
        <v>297</v>
      </c>
      <c r="O21" s="11"/>
      <c r="P21" s="11" t="s">
        <v>296</v>
      </c>
      <c r="Q21" s="11"/>
    </row>
    <row r="22" spans="1:17" x14ac:dyDescent="0.25">
      <c r="A22" s="1">
        <v>260000</v>
      </c>
      <c r="B22" s="1">
        <v>193500</v>
      </c>
      <c r="C22" s="1">
        <v>123600</v>
      </c>
      <c r="D22" s="1">
        <v>180000</v>
      </c>
      <c r="E22">
        <f t="shared" si="0"/>
        <v>5.4149733479708182</v>
      </c>
      <c r="F22">
        <f t="shared" si="1"/>
        <v>5.2866809693549301</v>
      </c>
      <c r="G22">
        <f t="shared" si="2"/>
        <v>5.0920184707527971</v>
      </c>
      <c r="H22">
        <f t="shared" si="3"/>
        <v>5.2552725051033065</v>
      </c>
      <c r="J22" s="4"/>
      <c r="K22" s="4"/>
      <c r="L22" s="4"/>
      <c r="M22" s="4"/>
      <c r="N22" s="4"/>
      <c r="O22" s="4"/>
      <c r="P22" s="4"/>
      <c r="Q22" s="4"/>
    </row>
    <row r="23" spans="1:17" x14ac:dyDescent="0.25">
      <c r="A23" s="1">
        <v>122000</v>
      </c>
      <c r="B23" s="1">
        <v>168500</v>
      </c>
      <c r="C23" s="1">
        <v>109900</v>
      </c>
      <c r="D23" s="1">
        <v>230000</v>
      </c>
      <c r="E23">
        <f t="shared" si="0"/>
        <v>5.0863598306747484</v>
      </c>
      <c r="F23">
        <f t="shared" si="1"/>
        <v>5.2265999052073573</v>
      </c>
      <c r="G23">
        <f t="shared" si="2"/>
        <v>5.0409976924234909</v>
      </c>
      <c r="H23">
        <f t="shared" si="3"/>
        <v>5.3617278360175931</v>
      </c>
      <c r="J23" s="4" t="s">
        <v>260</v>
      </c>
      <c r="K23" s="4">
        <v>196035.28813559323</v>
      </c>
      <c r="L23" s="4" t="s">
        <v>260</v>
      </c>
      <c r="M23" s="4">
        <v>183187.52074688795</v>
      </c>
      <c r="N23" s="4" t="s">
        <v>260</v>
      </c>
      <c r="O23" s="4">
        <v>200765.0090634441</v>
      </c>
      <c r="P23" s="4" t="s">
        <v>260</v>
      </c>
      <c r="Q23" s="4">
        <v>196553.9</v>
      </c>
    </row>
    <row r="24" spans="1:17" x14ac:dyDescent="0.25">
      <c r="A24" s="1">
        <v>372402</v>
      </c>
      <c r="B24" s="1">
        <v>260000</v>
      </c>
      <c r="C24" s="1">
        <v>214000</v>
      </c>
      <c r="D24" s="1">
        <v>125000</v>
      </c>
      <c r="E24">
        <f t="shared" si="0"/>
        <v>5.5710120047116449</v>
      </c>
      <c r="F24">
        <f t="shared" si="1"/>
        <v>5.4149733479708182</v>
      </c>
      <c r="G24">
        <f t="shared" si="2"/>
        <v>5.330413773349191</v>
      </c>
      <c r="H24">
        <f t="shared" si="3"/>
        <v>5.0969100130080562</v>
      </c>
      <c r="J24" s="4" t="s">
        <v>300</v>
      </c>
      <c r="K24" s="4">
        <v>6954.5049894106087</v>
      </c>
      <c r="L24" s="4" t="s">
        <v>300</v>
      </c>
      <c r="M24" s="4">
        <v>3184.4873120235775</v>
      </c>
      <c r="N24" s="4" t="s">
        <v>300</v>
      </c>
      <c r="O24" s="4">
        <v>4783.8793676377682</v>
      </c>
      <c r="P24" s="4" t="s">
        <v>300</v>
      </c>
      <c r="Q24" s="4">
        <v>5561.2604344520923</v>
      </c>
    </row>
    <row r="25" spans="1:17" x14ac:dyDescent="0.25">
      <c r="A25" s="1">
        <v>235000</v>
      </c>
      <c r="B25" s="1">
        <v>164500</v>
      </c>
      <c r="C25" s="1">
        <v>250000</v>
      </c>
      <c r="D25" s="1">
        <v>190000</v>
      </c>
      <c r="E25">
        <f t="shared" si="0"/>
        <v>5.3710678622717358</v>
      </c>
      <c r="F25">
        <f t="shared" si="1"/>
        <v>5.2161659022859928</v>
      </c>
      <c r="G25">
        <f t="shared" si="2"/>
        <v>5.3979400086720375</v>
      </c>
      <c r="H25">
        <f t="shared" si="3"/>
        <v>5.2787536009528289</v>
      </c>
      <c r="J25" s="4" t="s">
        <v>301</v>
      </c>
      <c r="K25" s="4">
        <v>173500</v>
      </c>
      <c r="L25" s="4" t="s">
        <v>301</v>
      </c>
      <c r="M25" s="4">
        <v>166500</v>
      </c>
      <c r="N25" s="4" t="s">
        <v>301</v>
      </c>
      <c r="O25" s="4">
        <v>180000</v>
      </c>
      <c r="P25" s="4" t="s">
        <v>301</v>
      </c>
      <c r="Q25" s="4">
        <v>179950</v>
      </c>
    </row>
    <row r="26" spans="1:17" x14ac:dyDescent="0.25">
      <c r="A26" s="1">
        <v>320000</v>
      </c>
      <c r="B26" s="1">
        <v>204750</v>
      </c>
      <c r="C26" s="1">
        <v>139000</v>
      </c>
      <c r="D26" s="1">
        <v>325624</v>
      </c>
      <c r="E26">
        <f t="shared" si="0"/>
        <v>5.5051499783199063</v>
      </c>
      <c r="F26">
        <f t="shared" si="1"/>
        <v>5.3112239104324557</v>
      </c>
      <c r="G26">
        <f t="shared" si="2"/>
        <v>5.143014800254095</v>
      </c>
      <c r="H26">
        <f t="shared" si="3"/>
        <v>5.512716406915696</v>
      </c>
      <c r="J26" s="4" t="s">
        <v>302</v>
      </c>
      <c r="K26" s="4">
        <v>160000</v>
      </c>
      <c r="L26" s="4" t="s">
        <v>302</v>
      </c>
      <c r="M26" s="4">
        <v>155000</v>
      </c>
      <c r="N26" s="4" t="s">
        <v>302</v>
      </c>
      <c r="O26" s="4">
        <v>180000</v>
      </c>
      <c r="P26" s="4" t="s">
        <v>302</v>
      </c>
      <c r="Q26" s="4">
        <v>140000</v>
      </c>
    </row>
    <row r="27" spans="1:17" x14ac:dyDescent="0.25">
      <c r="A27" s="1">
        <v>412500</v>
      </c>
      <c r="B27" s="1">
        <v>185000</v>
      </c>
      <c r="C27" s="1">
        <v>163990</v>
      </c>
      <c r="D27" s="1">
        <v>184000</v>
      </c>
      <c r="E27">
        <f t="shared" si="0"/>
        <v>5.6154239528859442</v>
      </c>
      <c r="F27">
        <f t="shared" si="1"/>
        <v>5.2671717284030137</v>
      </c>
      <c r="G27">
        <f t="shared" si="2"/>
        <v>5.2148173658694583</v>
      </c>
      <c r="H27">
        <f t="shared" si="3"/>
        <v>5.2648178230095368</v>
      </c>
      <c r="J27" s="4" t="s">
        <v>303</v>
      </c>
      <c r="K27" s="4">
        <v>92523.671120689207</v>
      </c>
      <c r="L27" s="4" t="s">
        <v>303</v>
      </c>
      <c r="M27" s="4">
        <v>69913.821596960857</v>
      </c>
      <c r="N27" s="4" t="s">
        <v>303</v>
      </c>
      <c r="O27" s="4">
        <v>87035.056713720376</v>
      </c>
      <c r="P27" s="4" t="s">
        <v>303</v>
      </c>
      <c r="Q27" s="4">
        <v>76656.684951558083</v>
      </c>
    </row>
    <row r="28" spans="1:17" x14ac:dyDescent="0.25">
      <c r="A28" s="1">
        <v>228000</v>
      </c>
      <c r="B28" s="1">
        <v>94750</v>
      </c>
      <c r="C28" s="1">
        <v>155000</v>
      </c>
      <c r="D28" s="1">
        <v>200000</v>
      </c>
      <c r="E28">
        <f t="shared" si="0"/>
        <v>5.357934847000454</v>
      </c>
      <c r="F28">
        <f t="shared" si="1"/>
        <v>4.9765792186401097</v>
      </c>
      <c r="G28">
        <f t="shared" si="2"/>
        <v>5.1903316981702918</v>
      </c>
      <c r="H28">
        <f t="shared" si="3"/>
        <v>5.3010299956639813</v>
      </c>
      <c r="J28" s="4" t="s">
        <v>304</v>
      </c>
      <c r="K28" s="4">
        <v>8560629717.6494589</v>
      </c>
      <c r="L28" s="4" t="s">
        <v>304</v>
      </c>
      <c r="M28" s="4">
        <v>4887942450.2916698</v>
      </c>
      <c r="N28" s="4" t="s">
        <v>304</v>
      </c>
      <c r="O28" s="4">
        <v>7575101097.1605234</v>
      </c>
      <c r="P28" s="4" t="s">
        <v>304</v>
      </c>
      <c r="Q28" s="4">
        <v>5876247347.7624321</v>
      </c>
    </row>
    <row r="29" spans="1:17" x14ac:dyDescent="0.25">
      <c r="A29" s="1">
        <v>274900</v>
      </c>
      <c r="B29" s="1">
        <v>178000</v>
      </c>
      <c r="C29" s="1">
        <v>150000</v>
      </c>
      <c r="D29" s="1">
        <v>318000</v>
      </c>
      <c r="E29">
        <f t="shared" si="0"/>
        <v>5.4391747398434687</v>
      </c>
      <c r="F29">
        <f t="shared" si="1"/>
        <v>5.2504200023088936</v>
      </c>
      <c r="G29">
        <f t="shared" si="2"/>
        <v>5.1760912590556813</v>
      </c>
      <c r="H29">
        <f t="shared" si="3"/>
        <v>5.502427119984433</v>
      </c>
      <c r="J29" s="4" t="s">
        <v>305</v>
      </c>
      <c r="K29" s="4">
        <v>10.585255739322481</v>
      </c>
      <c r="L29" s="4" t="s">
        <v>305</v>
      </c>
      <c r="M29" s="4">
        <v>4.0196905710262403</v>
      </c>
      <c r="N29" s="4" t="s">
        <v>305</v>
      </c>
      <c r="O29" s="4">
        <v>6.8220497888075737</v>
      </c>
      <c r="P29" s="4" t="s">
        <v>305</v>
      </c>
      <c r="Q29" s="4">
        <v>0.7344562116788671</v>
      </c>
    </row>
    <row r="30" spans="1:17" x14ac:dyDescent="0.25">
      <c r="A30" s="1">
        <v>140000</v>
      </c>
      <c r="B30" s="1">
        <v>118964</v>
      </c>
      <c r="C30" s="1">
        <v>244000</v>
      </c>
      <c r="D30" s="1">
        <v>235000</v>
      </c>
      <c r="E30">
        <f t="shared" si="0"/>
        <v>5.1461280356782382</v>
      </c>
      <c r="F30">
        <f t="shared" si="1"/>
        <v>5.0754155583108229</v>
      </c>
      <c r="G30">
        <f t="shared" si="2"/>
        <v>5.3873898263387296</v>
      </c>
      <c r="H30">
        <f t="shared" si="3"/>
        <v>5.3710678622717358</v>
      </c>
      <c r="J30" s="4" t="s">
        <v>306</v>
      </c>
      <c r="K30" s="4">
        <v>2.6484209438512898</v>
      </c>
      <c r="L30" s="4" t="s">
        <v>306</v>
      </c>
      <c r="M30" s="4">
        <v>1.6252629117897301</v>
      </c>
      <c r="N30" s="4" t="s">
        <v>306</v>
      </c>
      <c r="O30" s="4">
        <v>1.9830779027121272</v>
      </c>
      <c r="P30" s="4" t="s">
        <v>306</v>
      </c>
      <c r="Q30" s="4">
        <v>0.97094650032498653</v>
      </c>
    </row>
    <row r="31" spans="1:17" x14ac:dyDescent="0.25">
      <c r="A31" s="1">
        <v>171500</v>
      </c>
      <c r="B31" s="1">
        <v>198900</v>
      </c>
      <c r="C31" s="1">
        <v>150750</v>
      </c>
      <c r="D31" s="1">
        <v>173000</v>
      </c>
      <c r="E31">
        <f t="shared" si="0"/>
        <v>5.2342641243787895</v>
      </c>
      <c r="F31">
        <f t="shared" si="1"/>
        <v>5.2986347831244354</v>
      </c>
      <c r="G31">
        <f t="shared" si="2"/>
        <v>5.1782573208121887</v>
      </c>
      <c r="H31">
        <f t="shared" si="3"/>
        <v>5.238046103128795</v>
      </c>
      <c r="J31" s="4" t="s">
        <v>307</v>
      </c>
      <c r="K31" s="4">
        <v>715700</v>
      </c>
      <c r="L31" s="4" t="s">
        <v>307</v>
      </c>
      <c r="M31" s="4">
        <v>499007</v>
      </c>
      <c r="N31" s="4" t="s">
        <v>307</v>
      </c>
      <c r="O31" s="4">
        <v>672500</v>
      </c>
      <c r="P31" s="4" t="s">
        <v>307</v>
      </c>
      <c r="Q31" s="4">
        <v>410950</v>
      </c>
    </row>
    <row r="32" spans="1:17" x14ac:dyDescent="0.25">
      <c r="A32" s="1">
        <v>149000</v>
      </c>
      <c r="B32" s="1">
        <v>115000</v>
      </c>
      <c r="C32" s="1">
        <v>180000</v>
      </c>
      <c r="D32" s="1">
        <v>158000</v>
      </c>
      <c r="E32">
        <f t="shared" si="0"/>
        <v>5.173186268412274</v>
      </c>
      <c r="F32">
        <f t="shared" si="1"/>
        <v>5.0606978403536118</v>
      </c>
      <c r="G32">
        <f t="shared" si="2"/>
        <v>5.2552725051033065</v>
      </c>
      <c r="H32">
        <f t="shared" si="3"/>
        <v>5.1986570869544222</v>
      </c>
      <c r="J32" s="4" t="s">
        <v>308</v>
      </c>
      <c r="K32" s="4">
        <v>39300</v>
      </c>
      <c r="L32" s="4" t="s">
        <v>308</v>
      </c>
      <c r="M32" s="4">
        <v>55993</v>
      </c>
      <c r="N32" s="4" t="s">
        <v>308</v>
      </c>
      <c r="O32" s="4">
        <v>72500</v>
      </c>
      <c r="P32" s="4" t="s">
        <v>308</v>
      </c>
      <c r="Q32" s="4">
        <v>35311</v>
      </c>
    </row>
    <row r="33" spans="1:17" x14ac:dyDescent="0.25">
      <c r="A33" s="1">
        <v>143900</v>
      </c>
      <c r="B33" s="1">
        <v>180000</v>
      </c>
      <c r="C33" s="1">
        <v>143000</v>
      </c>
      <c r="D33" s="1">
        <v>97000</v>
      </c>
      <c r="E33">
        <f t="shared" si="0"/>
        <v>5.1580607939366052</v>
      </c>
      <c r="F33">
        <f t="shared" si="1"/>
        <v>5.2552725051033065</v>
      </c>
      <c r="G33">
        <f t="shared" si="2"/>
        <v>5.1553360374650614</v>
      </c>
      <c r="H33">
        <f t="shared" si="3"/>
        <v>4.9867717342662452</v>
      </c>
      <c r="J33" s="4" t="s">
        <v>309</v>
      </c>
      <c r="K33" s="4">
        <v>755000</v>
      </c>
      <c r="L33" s="4" t="s">
        <v>309</v>
      </c>
      <c r="M33" s="4">
        <v>555000</v>
      </c>
      <c r="N33" s="4" t="s">
        <v>309</v>
      </c>
      <c r="O33" s="4">
        <v>745000</v>
      </c>
      <c r="P33" s="4" t="s">
        <v>309</v>
      </c>
      <c r="Q33" s="4">
        <v>446261</v>
      </c>
    </row>
    <row r="34" spans="1:17" x14ac:dyDescent="0.25">
      <c r="A34" s="1">
        <v>186000</v>
      </c>
      <c r="B34" s="1">
        <v>176000</v>
      </c>
      <c r="C34" s="1">
        <v>171000</v>
      </c>
      <c r="D34" s="1">
        <v>276000</v>
      </c>
      <c r="E34">
        <f t="shared" ref="E34:E65" si="4">LOG10(A34)</f>
        <v>5.2695129442179161</v>
      </c>
      <c r="F34">
        <f t="shared" ref="F34:F65" si="5">LOG10(B34)</f>
        <v>5.2455126678141495</v>
      </c>
      <c r="G34">
        <f t="shared" ref="G34:G65" si="6">LOG10(C34)</f>
        <v>5.2329961103921541</v>
      </c>
      <c r="H34">
        <f t="shared" ref="H34:H65" si="7">LOG10(D34)</f>
        <v>5.4409090820652173</v>
      </c>
      <c r="J34" s="4" t="s">
        <v>310</v>
      </c>
      <c r="K34" s="4">
        <v>34698246</v>
      </c>
      <c r="L34" s="4" t="s">
        <v>310</v>
      </c>
      <c r="M34" s="4">
        <v>88296385</v>
      </c>
      <c r="N34" s="4" t="s">
        <v>310</v>
      </c>
      <c r="O34" s="4">
        <v>66453218</v>
      </c>
      <c r="P34" s="4" t="s">
        <v>310</v>
      </c>
      <c r="Q34" s="4">
        <v>37345241</v>
      </c>
    </row>
    <row r="35" spans="1:17" ht="15.75" thickBot="1" x14ac:dyDescent="0.3">
      <c r="A35" s="1">
        <v>161750</v>
      </c>
      <c r="B35" s="1">
        <v>155000</v>
      </c>
      <c r="C35" s="1">
        <v>231500</v>
      </c>
      <c r="D35" s="1">
        <v>244600</v>
      </c>
      <c r="E35">
        <f t="shared" si="4"/>
        <v>5.2088442893407381</v>
      </c>
      <c r="F35">
        <f t="shared" si="5"/>
        <v>5.1903316981702918</v>
      </c>
      <c r="G35">
        <f t="shared" si="6"/>
        <v>5.3645509953539721</v>
      </c>
      <c r="H35">
        <f t="shared" si="7"/>
        <v>5.3884564527002663</v>
      </c>
      <c r="J35" s="5" t="s">
        <v>311</v>
      </c>
      <c r="K35" s="5">
        <v>177</v>
      </c>
      <c r="L35" s="5" t="s">
        <v>311</v>
      </c>
      <c r="M35" s="5">
        <v>482</v>
      </c>
      <c r="N35" s="5" t="s">
        <v>311</v>
      </c>
      <c r="O35" s="5">
        <v>331</v>
      </c>
      <c r="P35" s="5" t="s">
        <v>311</v>
      </c>
      <c r="Q35" s="5">
        <v>190</v>
      </c>
    </row>
    <row r="36" spans="1:17" x14ac:dyDescent="0.25">
      <c r="A36" s="1">
        <v>167240</v>
      </c>
      <c r="B36" s="1">
        <v>320000</v>
      </c>
      <c r="C36" s="1">
        <v>211000</v>
      </c>
      <c r="D36" s="1">
        <v>167000</v>
      </c>
      <c r="E36">
        <f t="shared" si="4"/>
        <v>5.2233401588783774</v>
      </c>
      <c r="F36">
        <f t="shared" si="5"/>
        <v>5.5051499783199063</v>
      </c>
      <c r="G36">
        <f t="shared" si="6"/>
        <v>5.3242824552976931</v>
      </c>
      <c r="H36">
        <f t="shared" si="7"/>
        <v>5.2227164711475833</v>
      </c>
      <c r="K36">
        <v>0</v>
      </c>
      <c r="M36">
        <v>0</v>
      </c>
      <c r="O36">
        <v>0</v>
      </c>
      <c r="Q36">
        <v>0</v>
      </c>
    </row>
    <row r="37" spans="1:17" x14ac:dyDescent="0.25">
      <c r="A37" s="1">
        <v>179900</v>
      </c>
      <c r="B37" s="1">
        <v>136000</v>
      </c>
      <c r="C37" s="1">
        <v>172500</v>
      </c>
      <c r="D37" s="1">
        <v>360000</v>
      </c>
      <c r="E37">
        <f t="shared" si="4"/>
        <v>5.2550311633455511</v>
      </c>
      <c r="F37">
        <f t="shared" si="5"/>
        <v>5.1335389083702179</v>
      </c>
      <c r="G37">
        <f t="shared" si="6"/>
        <v>5.2367890994092932</v>
      </c>
      <c r="H37">
        <f t="shared" si="7"/>
        <v>5.5563025007672868</v>
      </c>
    </row>
    <row r="38" spans="1:17" ht="15.75" thickBot="1" x14ac:dyDescent="0.3">
      <c r="A38" s="1">
        <v>97000</v>
      </c>
      <c r="B38" s="1">
        <v>226000</v>
      </c>
      <c r="C38" s="1">
        <v>501837</v>
      </c>
      <c r="D38" s="1">
        <v>270000</v>
      </c>
      <c r="E38">
        <f t="shared" si="4"/>
        <v>4.9867717342662452</v>
      </c>
      <c r="F38">
        <f t="shared" si="5"/>
        <v>5.3541084391474012</v>
      </c>
      <c r="G38">
        <f t="shared" si="6"/>
        <v>5.7005626783086898</v>
      </c>
      <c r="H38">
        <f t="shared" si="7"/>
        <v>5.4313637641589869</v>
      </c>
      <c r="J38" s="26" t="str">
        <f>_xlfn.CONCAT("Normalized ",J20)</f>
        <v>Normalized Property sales from all years for properties built after 1945</v>
      </c>
      <c r="K38" s="26"/>
      <c r="L38" s="26"/>
      <c r="M38" s="26"/>
      <c r="N38" s="26"/>
      <c r="O38" s="26"/>
      <c r="P38" s="26"/>
      <c r="Q38" s="26"/>
    </row>
    <row r="39" spans="1:17" x14ac:dyDescent="0.25">
      <c r="A39" s="1">
        <v>128200</v>
      </c>
      <c r="B39" s="1">
        <v>220000</v>
      </c>
      <c r="C39" s="1">
        <v>286000</v>
      </c>
      <c r="D39" s="1">
        <v>119000</v>
      </c>
      <c r="E39">
        <f t="shared" si="4"/>
        <v>5.1078880251827989</v>
      </c>
      <c r="F39">
        <f t="shared" si="5"/>
        <v>5.3424226808222066</v>
      </c>
      <c r="G39">
        <f t="shared" si="6"/>
        <v>5.4563660331290427</v>
      </c>
      <c r="H39">
        <f t="shared" si="7"/>
        <v>5.075546961392531</v>
      </c>
      <c r="J39" s="11" t="s">
        <v>298</v>
      </c>
      <c r="K39" s="11"/>
      <c r="L39" s="11" t="s">
        <v>299</v>
      </c>
      <c r="M39" s="11"/>
      <c r="N39" s="11" t="s">
        <v>297</v>
      </c>
      <c r="O39" s="11"/>
      <c r="P39" s="11" t="s">
        <v>296</v>
      </c>
      <c r="Q39" s="11"/>
    </row>
    <row r="40" spans="1:17" x14ac:dyDescent="0.25">
      <c r="A40" s="1">
        <v>194500</v>
      </c>
      <c r="B40" s="1">
        <v>174000</v>
      </c>
      <c r="C40" s="1">
        <v>192000</v>
      </c>
      <c r="D40" s="1">
        <v>284000</v>
      </c>
      <c r="E40">
        <f t="shared" si="4"/>
        <v>5.2889196056617269</v>
      </c>
      <c r="F40">
        <f t="shared" si="5"/>
        <v>5.2405492482825995</v>
      </c>
      <c r="G40">
        <f t="shared" si="6"/>
        <v>5.2833012287035492</v>
      </c>
      <c r="H40">
        <f t="shared" si="7"/>
        <v>5.453318340047038</v>
      </c>
      <c r="J40" s="4"/>
      <c r="K40" s="4"/>
      <c r="L40" s="4"/>
      <c r="M40" s="4"/>
      <c r="N40" s="4"/>
      <c r="O40" s="4"/>
      <c r="P40" s="4"/>
      <c r="Q40" s="4"/>
    </row>
    <row r="41" spans="1:17" x14ac:dyDescent="0.25">
      <c r="A41" s="1">
        <v>230000</v>
      </c>
      <c r="B41" s="1">
        <v>115000</v>
      </c>
      <c r="C41" s="1">
        <v>148500</v>
      </c>
      <c r="D41" s="1">
        <v>214000</v>
      </c>
      <c r="E41">
        <f t="shared" si="4"/>
        <v>5.3617278360175931</v>
      </c>
      <c r="F41">
        <f t="shared" si="5"/>
        <v>5.0606978403536118</v>
      </c>
      <c r="G41">
        <f t="shared" si="6"/>
        <v>5.171726453653231</v>
      </c>
      <c r="H41">
        <f t="shared" si="7"/>
        <v>5.330413773349191</v>
      </c>
      <c r="J41" s="4" t="s">
        <v>260</v>
      </c>
      <c r="K41" s="4">
        <v>5.2567458199128811</v>
      </c>
      <c r="L41" s="4" t="s">
        <v>260</v>
      </c>
      <c r="M41" s="4">
        <v>5.2358551133546394</v>
      </c>
      <c r="N41" s="4" t="s">
        <v>260</v>
      </c>
      <c r="O41" s="4">
        <v>5.2693429045855664</v>
      </c>
      <c r="P41" s="4" t="s">
        <v>260</v>
      </c>
      <c r="Q41" s="4">
        <v>5.2619329264822783</v>
      </c>
    </row>
    <row r="42" spans="1:17" x14ac:dyDescent="0.25">
      <c r="A42" s="1">
        <v>220000</v>
      </c>
      <c r="B42" s="1">
        <v>166000</v>
      </c>
      <c r="C42" s="1">
        <v>311872</v>
      </c>
      <c r="D42" s="1">
        <v>157500</v>
      </c>
      <c r="E42">
        <f t="shared" si="4"/>
        <v>5.3424226808222066</v>
      </c>
      <c r="F42">
        <f t="shared" si="5"/>
        <v>5.220108088040055</v>
      </c>
      <c r="G42">
        <f t="shared" si="6"/>
        <v>5.4939763853651815</v>
      </c>
      <c r="H42">
        <f t="shared" si="7"/>
        <v>5.1972805581256196</v>
      </c>
      <c r="J42" s="4" t="s">
        <v>300</v>
      </c>
      <c r="K42" s="4">
        <v>1.2751733373316839E-2</v>
      </c>
      <c r="L42" s="4" t="s">
        <v>300</v>
      </c>
      <c r="M42" s="4">
        <v>6.8459554875715777E-3</v>
      </c>
      <c r="N42" s="4" t="s">
        <v>300</v>
      </c>
      <c r="O42" s="4">
        <v>9.119694498963854E-3</v>
      </c>
      <c r="P42" s="4" t="s">
        <v>300</v>
      </c>
      <c r="Q42" s="4">
        <v>1.2157996676926465E-2</v>
      </c>
    </row>
    <row r="43" spans="1:17" x14ac:dyDescent="0.25">
      <c r="A43" s="1">
        <v>192000</v>
      </c>
      <c r="B43" s="1">
        <v>204000</v>
      </c>
      <c r="C43" s="1">
        <v>145000</v>
      </c>
      <c r="D43" s="1">
        <v>154000</v>
      </c>
      <c r="E43">
        <f t="shared" si="4"/>
        <v>5.2833012287035492</v>
      </c>
      <c r="F43">
        <f t="shared" si="5"/>
        <v>5.3096301674258983</v>
      </c>
      <c r="G43">
        <f t="shared" si="6"/>
        <v>5.1613680022349753</v>
      </c>
      <c r="H43">
        <f t="shared" si="7"/>
        <v>5.1875207208364627</v>
      </c>
      <c r="J43" s="4" t="s">
        <v>301</v>
      </c>
      <c r="K43" s="4">
        <v>5.2392994791268928</v>
      </c>
      <c r="L43" s="4" t="s">
        <v>301</v>
      </c>
      <c r="M43" s="4">
        <v>5.2214122795938192</v>
      </c>
      <c r="N43" s="4" t="s">
        <v>301</v>
      </c>
      <c r="O43" s="4">
        <v>5.2552725051033065</v>
      </c>
      <c r="P43" s="4" t="s">
        <v>301</v>
      </c>
      <c r="Q43" s="4">
        <v>5.2551518342244288</v>
      </c>
    </row>
    <row r="44" spans="1:17" x14ac:dyDescent="0.25">
      <c r="A44" s="1">
        <v>228500</v>
      </c>
      <c r="B44" s="1">
        <v>130000</v>
      </c>
      <c r="C44" s="1">
        <v>252678</v>
      </c>
      <c r="D44" s="1">
        <v>318061</v>
      </c>
      <c r="E44">
        <f t="shared" si="4"/>
        <v>5.3588862044058692</v>
      </c>
      <c r="F44">
        <f t="shared" si="5"/>
        <v>5.1139433523068369</v>
      </c>
      <c r="G44">
        <f t="shared" si="6"/>
        <v>5.4025674307029332</v>
      </c>
      <c r="H44">
        <f t="shared" si="7"/>
        <v>5.5025104200562094</v>
      </c>
      <c r="J44" s="4" t="s">
        <v>302</v>
      </c>
      <c r="K44" s="4">
        <v>5.204119982655925</v>
      </c>
      <c r="L44" s="4" t="s">
        <v>302</v>
      </c>
      <c r="M44" s="4">
        <v>5.1903316981702918</v>
      </c>
      <c r="N44" s="4" t="s">
        <v>302</v>
      </c>
      <c r="O44" s="4">
        <v>5.2552725051033065</v>
      </c>
      <c r="P44" s="4" t="s">
        <v>302</v>
      </c>
      <c r="Q44" s="4">
        <v>5.1461280356782382</v>
      </c>
    </row>
    <row r="45" spans="1:17" x14ac:dyDescent="0.25">
      <c r="A45" s="1">
        <v>122000</v>
      </c>
      <c r="B45" s="1">
        <v>222500</v>
      </c>
      <c r="C45" s="1">
        <v>156000</v>
      </c>
      <c r="D45" s="1">
        <v>190000</v>
      </c>
      <c r="E45">
        <f t="shared" si="4"/>
        <v>5.0863598306747484</v>
      </c>
      <c r="F45">
        <f t="shared" si="5"/>
        <v>5.3473300153169507</v>
      </c>
      <c r="G45">
        <f t="shared" si="6"/>
        <v>5.1931245983544612</v>
      </c>
      <c r="H45">
        <f t="shared" si="7"/>
        <v>5.2787536009528289</v>
      </c>
      <c r="J45" s="4" t="s">
        <v>303</v>
      </c>
      <c r="K45" s="4">
        <v>0.16965077840162346</v>
      </c>
      <c r="L45" s="4" t="s">
        <v>303</v>
      </c>
      <c r="M45" s="4">
        <v>0.15029951879904704</v>
      </c>
      <c r="N45" s="4" t="s">
        <v>303</v>
      </c>
      <c r="O45" s="4">
        <v>0.16591829913158121</v>
      </c>
      <c r="P45" s="4" t="s">
        <v>303</v>
      </c>
      <c r="Q45" s="4">
        <v>0.16758641892250531</v>
      </c>
    </row>
    <row r="46" spans="1:17" x14ac:dyDescent="0.25">
      <c r="A46" s="1">
        <v>131000</v>
      </c>
      <c r="B46" s="1">
        <v>141000</v>
      </c>
      <c r="C46" s="1">
        <v>106000</v>
      </c>
      <c r="D46" s="1">
        <v>165000</v>
      </c>
      <c r="E46">
        <f t="shared" si="4"/>
        <v>5.1172712956557644</v>
      </c>
      <c r="F46">
        <f t="shared" si="5"/>
        <v>5.1492191126553797</v>
      </c>
      <c r="G46">
        <f t="shared" si="6"/>
        <v>5.0253058652647704</v>
      </c>
      <c r="H46">
        <f t="shared" si="7"/>
        <v>5.2174839442139067</v>
      </c>
      <c r="J46" s="4" t="s">
        <v>304</v>
      </c>
      <c r="K46" s="4">
        <v>2.8781386612276753E-2</v>
      </c>
      <c r="L46" s="4" t="s">
        <v>304</v>
      </c>
      <c r="M46" s="4">
        <v>2.2589945351225098E-2</v>
      </c>
      <c r="N46" s="4" t="s">
        <v>304</v>
      </c>
      <c r="O46" s="4">
        <v>2.7528881986716859E-2</v>
      </c>
      <c r="P46" s="4" t="s">
        <v>304</v>
      </c>
      <c r="Q46" s="4">
        <v>2.8085207807269443E-2</v>
      </c>
    </row>
    <row r="47" spans="1:17" x14ac:dyDescent="0.25">
      <c r="A47" s="1">
        <v>235000</v>
      </c>
      <c r="B47" s="1">
        <v>190000</v>
      </c>
      <c r="C47" s="1">
        <v>403000</v>
      </c>
      <c r="D47" s="1">
        <v>123000</v>
      </c>
      <c r="E47">
        <f t="shared" si="4"/>
        <v>5.3710678622717358</v>
      </c>
      <c r="F47">
        <f t="shared" si="5"/>
        <v>5.2787536009528289</v>
      </c>
      <c r="G47">
        <f t="shared" si="6"/>
        <v>5.6053050461411091</v>
      </c>
      <c r="H47">
        <f t="shared" si="7"/>
        <v>5.0899051114393981</v>
      </c>
      <c r="J47" s="4" t="s">
        <v>305</v>
      </c>
      <c r="K47" s="4">
        <v>2.155567734368744</v>
      </c>
      <c r="L47" s="4" t="s">
        <v>305</v>
      </c>
      <c r="M47" s="4">
        <v>0.53165122860504521</v>
      </c>
      <c r="N47" s="4" t="s">
        <v>305</v>
      </c>
      <c r="O47" s="4">
        <v>0.37856386670305442</v>
      </c>
      <c r="P47" s="4" t="s">
        <v>305</v>
      </c>
      <c r="Q47" s="4">
        <v>1.0269867997144213</v>
      </c>
    </row>
    <row r="48" spans="1:17" x14ac:dyDescent="0.25">
      <c r="A48" s="1">
        <v>142500</v>
      </c>
      <c r="B48" s="1">
        <v>109500</v>
      </c>
      <c r="C48" s="1">
        <v>89500</v>
      </c>
      <c r="D48" s="1">
        <v>340000</v>
      </c>
      <c r="E48">
        <f t="shared" si="4"/>
        <v>5.153814864344529</v>
      </c>
      <c r="F48">
        <f t="shared" si="5"/>
        <v>5.0394141191761372</v>
      </c>
      <c r="G48">
        <f t="shared" si="6"/>
        <v>4.9518230353159121</v>
      </c>
      <c r="H48">
        <f t="shared" si="7"/>
        <v>5.5314789170422554</v>
      </c>
      <c r="J48" s="4" t="s">
        <v>306</v>
      </c>
      <c r="K48" s="4">
        <v>0.43288756630096109</v>
      </c>
      <c r="L48" s="4" t="s">
        <v>306</v>
      </c>
      <c r="M48" s="4">
        <v>0.32644655516058341</v>
      </c>
      <c r="N48" s="4" t="s">
        <v>306</v>
      </c>
      <c r="O48" s="4">
        <v>0.40329732378747241</v>
      </c>
      <c r="P48" s="4" t="s">
        <v>306</v>
      </c>
      <c r="Q48" s="4">
        <v>-0.21295102776158745</v>
      </c>
    </row>
    <row r="49" spans="1:17" x14ac:dyDescent="0.25">
      <c r="A49" s="1">
        <v>205000</v>
      </c>
      <c r="B49" s="1">
        <v>269500</v>
      </c>
      <c r="C49" s="1">
        <v>180000</v>
      </c>
      <c r="D49" s="1">
        <v>125000</v>
      </c>
      <c r="E49">
        <f t="shared" si="4"/>
        <v>5.3117538610557542</v>
      </c>
      <c r="F49">
        <f t="shared" si="5"/>
        <v>5.4305587695227571</v>
      </c>
      <c r="G49">
        <f t="shared" si="6"/>
        <v>5.2552725051033065</v>
      </c>
      <c r="H49">
        <f t="shared" si="7"/>
        <v>5.0969100130080562</v>
      </c>
      <c r="J49" s="4" t="s">
        <v>307</v>
      </c>
      <c r="K49" s="4">
        <v>1.2835544012537614</v>
      </c>
      <c r="L49" s="4" t="s">
        <v>307</v>
      </c>
      <c r="M49" s="4">
        <v>0.99615924631992225</v>
      </c>
      <c r="N49" s="4" t="s">
        <v>307</v>
      </c>
      <c r="O49" s="4">
        <v>1.0118182661772988</v>
      </c>
      <c r="P49" s="4" t="s">
        <v>307</v>
      </c>
      <c r="Q49" s="4">
        <v>1.1016789174219701</v>
      </c>
    </row>
    <row r="50" spans="1:17" x14ac:dyDescent="0.25">
      <c r="A50" s="1">
        <v>132000</v>
      </c>
      <c r="B50" s="1">
        <v>254900</v>
      </c>
      <c r="C50" s="1">
        <v>151000</v>
      </c>
      <c r="D50" s="1">
        <v>241000</v>
      </c>
      <c r="E50">
        <f t="shared" si="4"/>
        <v>5.1205739312058496</v>
      </c>
      <c r="F50">
        <f t="shared" si="5"/>
        <v>5.4063698354692677</v>
      </c>
      <c r="G50">
        <f t="shared" si="6"/>
        <v>5.1789769472931697</v>
      </c>
      <c r="H50">
        <f t="shared" si="7"/>
        <v>5.3820170425748683</v>
      </c>
      <c r="J50" s="4" t="s">
        <v>308</v>
      </c>
      <c r="K50" s="4">
        <v>4.594392550375427</v>
      </c>
      <c r="L50" s="4" t="s">
        <v>308</v>
      </c>
      <c r="M50" s="4">
        <v>4.7481337368027541</v>
      </c>
      <c r="N50" s="4" t="s">
        <v>308</v>
      </c>
      <c r="O50" s="4">
        <v>4.860338006570994</v>
      </c>
      <c r="P50" s="4" t="s">
        <v>308</v>
      </c>
      <c r="Q50" s="4">
        <v>4.5479100168644928</v>
      </c>
    </row>
    <row r="51" spans="1:17" x14ac:dyDescent="0.25">
      <c r="A51" s="1">
        <v>162000</v>
      </c>
      <c r="B51" s="1">
        <v>162500</v>
      </c>
      <c r="C51" s="1">
        <v>266000</v>
      </c>
      <c r="D51" s="1">
        <v>245500</v>
      </c>
      <c r="E51">
        <f t="shared" si="4"/>
        <v>5.2095150145426308</v>
      </c>
      <c r="F51">
        <f t="shared" si="5"/>
        <v>5.2108533653148932</v>
      </c>
      <c r="G51">
        <f t="shared" si="6"/>
        <v>5.424881636631067</v>
      </c>
      <c r="H51">
        <f t="shared" si="7"/>
        <v>5.3900514964589874</v>
      </c>
      <c r="J51" s="4" t="s">
        <v>309</v>
      </c>
      <c r="K51" s="4">
        <v>5.8779469516291885</v>
      </c>
      <c r="L51" s="4" t="s">
        <v>309</v>
      </c>
      <c r="M51" s="4">
        <v>5.7442929831226763</v>
      </c>
      <c r="N51" s="4" t="s">
        <v>309</v>
      </c>
      <c r="O51" s="4">
        <v>5.8721562727482928</v>
      </c>
      <c r="P51" s="4" t="s">
        <v>309</v>
      </c>
      <c r="Q51" s="4">
        <v>5.6495889342864629</v>
      </c>
    </row>
    <row r="52" spans="1:17" x14ac:dyDescent="0.25">
      <c r="A52" s="1">
        <v>172400</v>
      </c>
      <c r="B52" s="1">
        <v>220000</v>
      </c>
      <c r="C52" s="1">
        <v>179200</v>
      </c>
      <c r="D52" s="1">
        <v>228000</v>
      </c>
      <c r="E52">
        <f t="shared" si="4"/>
        <v>5.236537261488694</v>
      </c>
      <c r="F52">
        <f t="shared" si="5"/>
        <v>5.3424226808222066</v>
      </c>
      <c r="G52">
        <f t="shared" si="6"/>
        <v>5.2533380053261061</v>
      </c>
      <c r="H52">
        <f t="shared" si="7"/>
        <v>5.357934847000454</v>
      </c>
      <c r="J52" s="4" t="s">
        <v>310</v>
      </c>
      <c r="K52" s="4">
        <v>930.44401012458002</v>
      </c>
      <c r="L52" s="4" t="s">
        <v>310</v>
      </c>
      <c r="M52" s="4">
        <v>2523.6821646369362</v>
      </c>
      <c r="N52" s="4" t="s">
        <v>310</v>
      </c>
      <c r="O52" s="4">
        <v>1744.1525014178226</v>
      </c>
      <c r="P52" s="4" t="s">
        <v>310</v>
      </c>
      <c r="Q52" s="4">
        <v>999.76725603163288</v>
      </c>
    </row>
    <row r="53" spans="1:17" ht="15.75" thickBot="1" x14ac:dyDescent="0.3">
      <c r="A53" s="1">
        <v>125000</v>
      </c>
      <c r="B53" s="1">
        <v>103200</v>
      </c>
      <c r="C53" s="1">
        <v>233230</v>
      </c>
      <c r="D53" s="1">
        <v>206300</v>
      </c>
      <c r="E53">
        <f t="shared" si="4"/>
        <v>5.0969100130080562</v>
      </c>
      <c r="F53">
        <f t="shared" si="5"/>
        <v>5.0136796972911926</v>
      </c>
      <c r="G53">
        <f t="shared" si="6"/>
        <v>5.3677844122811535</v>
      </c>
      <c r="H53">
        <f t="shared" si="7"/>
        <v>5.314499227973152</v>
      </c>
      <c r="J53" s="5" t="s">
        <v>311</v>
      </c>
      <c r="K53" s="5">
        <v>177</v>
      </c>
      <c r="L53" s="5" t="s">
        <v>311</v>
      </c>
      <c r="M53" s="5">
        <v>482</v>
      </c>
      <c r="N53" s="5" t="s">
        <v>311</v>
      </c>
      <c r="O53" s="5">
        <v>331</v>
      </c>
      <c r="P53" s="5" t="s">
        <v>311</v>
      </c>
      <c r="Q53" s="5">
        <v>190</v>
      </c>
    </row>
    <row r="54" spans="1:17" x14ac:dyDescent="0.25">
      <c r="A54" s="1">
        <v>145000</v>
      </c>
      <c r="B54" s="1">
        <v>183500</v>
      </c>
      <c r="C54" s="1">
        <v>158500</v>
      </c>
      <c r="D54" s="1">
        <v>127500</v>
      </c>
      <c r="E54">
        <f t="shared" si="4"/>
        <v>5.1613680022349753</v>
      </c>
      <c r="F54">
        <f t="shared" si="5"/>
        <v>5.2636360685881085</v>
      </c>
      <c r="G54">
        <f t="shared" si="6"/>
        <v>5.20002926655377</v>
      </c>
      <c r="H54">
        <f t="shared" si="7"/>
        <v>5.1055101847699742</v>
      </c>
      <c r="K54">
        <v>0</v>
      </c>
      <c r="M54">
        <v>0</v>
      </c>
      <c r="O54">
        <v>0</v>
      </c>
      <c r="Q54">
        <v>0</v>
      </c>
    </row>
    <row r="55" spans="1:17" x14ac:dyDescent="0.25">
      <c r="A55" s="1">
        <v>149500</v>
      </c>
      <c r="B55" s="1">
        <v>215000</v>
      </c>
      <c r="C55" s="1">
        <v>149900</v>
      </c>
      <c r="D55" s="1">
        <v>280000</v>
      </c>
      <c r="E55">
        <f t="shared" si="4"/>
        <v>5.1746411926604488</v>
      </c>
      <c r="F55">
        <f t="shared" si="5"/>
        <v>5.3324384599156049</v>
      </c>
      <c r="G55">
        <f t="shared" si="6"/>
        <v>5.1758016328482794</v>
      </c>
      <c r="H55">
        <f t="shared" si="7"/>
        <v>5.4471580313422194</v>
      </c>
    </row>
    <row r="56" spans="1:17" x14ac:dyDescent="0.25">
      <c r="A56" s="1">
        <v>113000</v>
      </c>
      <c r="B56" s="1">
        <v>239000</v>
      </c>
      <c r="C56" s="1">
        <v>305900</v>
      </c>
      <c r="D56" s="1">
        <v>263435</v>
      </c>
      <c r="E56">
        <f t="shared" si="4"/>
        <v>5.0530784434834199</v>
      </c>
      <c r="F56">
        <f t="shared" si="5"/>
        <v>5.378397900948138</v>
      </c>
      <c r="G56">
        <f t="shared" si="6"/>
        <v>5.4855794769846788</v>
      </c>
      <c r="H56">
        <f t="shared" si="7"/>
        <v>5.4206734748667094</v>
      </c>
      <c r="J56" t="s">
        <v>318</v>
      </c>
    </row>
    <row r="57" spans="1:17" x14ac:dyDescent="0.25">
      <c r="A57" s="1">
        <v>175000</v>
      </c>
      <c r="B57" s="1">
        <v>163000</v>
      </c>
      <c r="C57" s="1">
        <v>188500</v>
      </c>
      <c r="D57" s="1">
        <v>62383</v>
      </c>
      <c r="E57">
        <f t="shared" si="4"/>
        <v>5.2430380486862944</v>
      </c>
      <c r="F57">
        <f t="shared" si="5"/>
        <v>5.2121876044039581</v>
      </c>
      <c r="G57">
        <f t="shared" si="6"/>
        <v>5.2753113545418113</v>
      </c>
      <c r="H57">
        <f t="shared" si="7"/>
        <v>4.7950662561556125</v>
      </c>
    </row>
    <row r="58" spans="1:17" ht="15.75" thickBot="1" x14ac:dyDescent="0.3">
      <c r="A58" s="1">
        <v>256000</v>
      </c>
      <c r="B58" s="1">
        <v>243000</v>
      </c>
      <c r="C58" s="1">
        <v>260000</v>
      </c>
      <c r="D58" s="1">
        <v>190000</v>
      </c>
      <c r="E58">
        <f t="shared" si="4"/>
        <v>5.4082399653118491</v>
      </c>
      <c r="F58">
        <f t="shared" si="5"/>
        <v>5.3856062735983121</v>
      </c>
      <c r="G58">
        <f t="shared" si="6"/>
        <v>5.4149733479708182</v>
      </c>
      <c r="H58">
        <f t="shared" si="7"/>
        <v>5.2787536009528289</v>
      </c>
      <c r="J58" t="s">
        <v>319</v>
      </c>
    </row>
    <row r="59" spans="1:17" x14ac:dyDescent="0.25">
      <c r="A59" s="1">
        <v>380000</v>
      </c>
      <c r="B59" s="1">
        <v>177000</v>
      </c>
      <c r="C59" s="1">
        <v>342643</v>
      </c>
      <c r="D59" s="1">
        <v>159000</v>
      </c>
      <c r="E59">
        <f t="shared" si="4"/>
        <v>5.5797835966168101</v>
      </c>
      <c r="F59">
        <f t="shared" si="5"/>
        <v>5.2479732663618064</v>
      </c>
      <c r="G59">
        <f t="shared" si="6"/>
        <v>5.5348418638568235</v>
      </c>
      <c r="H59">
        <f t="shared" si="7"/>
        <v>5.2013971243204518</v>
      </c>
      <c r="J59" s="6" t="s">
        <v>320</v>
      </c>
      <c r="K59" s="6" t="s">
        <v>311</v>
      </c>
      <c r="L59" s="6" t="s">
        <v>310</v>
      </c>
      <c r="M59" s="6" t="s">
        <v>321</v>
      </c>
      <c r="N59" s="6" t="s">
        <v>261</v>
      </c>
    </row>
    <row r="60" spans="1:17" x14ac:dyDescent="0.25">
      <c r="A60" s="1">
        <v>326000</v>
      </c>
      <c r="B60" s="1">
        <v>120000</v>
      </c>
      <c r="C60" s="1">
        <v>301000</v>
      </c>
      <c r="D60" s="1">
        <v>184750</v>
      </c>
      <c r="E60">
        <f t="shared" si="4"/>
        <v>5.5132176000679394</v>
      </c>
      <c r="F60">
        <f t="shared" si="5"/>
        <v>5.0791812460476251</v>
      </c>
      <c r="G60">
        <f t="shared" si="6"/>
        <v>5.4785664955938431</v>
      </c>
      <c r="H60">
        <f t="shared" si="7"/>
        <v>5.2665844470668635</v>
      </c>
      <c r="J60" s="4" t="s">
        <v>332</v>
      </c>
      <c r="K60" s="4">
        <v>177</v>
      </c>
      <c r="L60" s="4">
        <v>930.44401012458002</v>
      </c>
      <c r="M60" s="4">
        <v>5.2567458199128811</v>
      </c>
      <c r="N60" s="4">
        <v>2.8781386612276753E-2</v>
      </c>
    </row>
    <row r="61" spans="1:17" x14ac:dyDescent="0.25">
      <c r="A61" s="1">
        <v>132500</v>
      </c>
      <c r="B61" s="1">
        <v>200000</v>
      </c>
      <c r="C61" s="1">
        <v>126175</v>
      </c>
      <c r="D61" s="1">
        <v>446261</v>
      </c>
      <c r="E61">
        <f t="shared" si="4"/>
        <v>5.1222158782728267</v>
      </c>
      <c r="F61">
        <f t="shared" si="5"/>
        <v>5.3010299956639813</v>
      </c>
      <c r="G61">
        <f t="shared" si="6"/>
        <v>5.1009733134057234</v>
      </c>
      <c r="H61">
        <f t="shared" si="7"/>
        <v>5.6495889342864629</v>
      </c>
      <c r="J61" s="4" t="s">
        <v>333</v>
      </c>
      <c r="K61" s="4">
        <v>482</v>
      </c>
      <c r="L61" s="4">
        <v>2523.6821646369362</v>
      </c>
      <c r="M61" s="4">
        <v>5.2358551133546394</v>
      </c>
      <c r="N61" s="4">
        <v>2.2589945351225098E-2</v>
      </c>
    </row>
    <row r="62" spans="1:17" x14ac:dyDescent="0.25">
      <c r="A62" s="1">
        <v>175000</v>
      </c>
      <c r="B62" s="1">
        <v>173000</v>
      </c>
      <c r="C62" s="1">
        <v>139000</v>
      </c>
      <c r="D62" s="1">
        <v>178000</v>
      </c>
      <c r="E62">
        <f t="shared" si="4"/>
        <v>5.2430380486862944</v>
      </c>
      <c r="F62">
        <f t="shared" si="5"/>
        <v>5.238046103128795</v>
      </c>
      <c r="G62">
        <f t="shared" si="6"/>
        <v>5.143014800254095</v>
      </c>
      <c r="H62">
        <f t="shared" si="7"/>
        <v>5.2504200023088936</v>
      </c>
      <c r="J62" s="4" t="s">
        <v>334</v>
      </c>
      <c r="K62" s="4">
        <v>331</v>
      </c>
      <c r="L62" s="4">
        <v>1744.1525014178226</v>
      </c>
      <c r="M62" s="4">
        <v>5.2693429045855664</v>
      </c>
      <c r="N62" s="4">
        <v>2.7528881986716859E-2</v>
      </c>
    </row>
    <row r="63" spans="1:17" ht="15.75" thickBot="1" x14ac:dyDescent="0.3">
      <c r="A63" s="1">
        <v>226700</v>
      </c>
      <c r="B63" s="1">
        <v>153337</v>
      </c>
      <c r="C63" s="1">
        <v>207000</v>
      </c>
      <c r="D63" s="1">
        <v>263000</v>
      </c>
      <c r="E63">
        <f t="shared" si="4"/>
        <v>5.3554515201265174</v>
      </c>
      <c r="F63">
        <f t="shared" si="5"/>
        <v>5.1856469621405701</v>
      </c>
      <c r="G63">
        <f t="shared" si="6"/>
        <v>5.3159703454569174</v>
      </c>
      <c r="H63">
        <f t="shared" si="7"/>
        <v>5.419955748489758</v>
      </c>
      <c r="J63" s="5" t="s">
        <v>335</v>
      </c>
      <c r="K63" s="5">
        <v>190</v>
      </c>
      <c r="L63" s="5">
        <v>999.76725603163288</v>
      </c>
      <c r="M63" s="5">
        <v>5.2619329264822783</v>
      </c>
      <c r="N63" s="5">
        <v>2.8085207807269443E-2</v>
      </c>
    </row>
    <row r="64" spans="1:17" x14ac:dyDescent="0.25">
      <c r="A64" s="1">
        <v>289000</v>
      </c>
      <c r="B64" s="1">
        <v>184000</v>
      </c>
      <c r="C64" s="1">
        <v>192000</v>
      </c>
      <c r="D64" s="1">
        <v>140000</v>
      </c>
      <c r="E64">
        <f t="shared" si="4"/>
        <v>5.4608978427565482</v>
      </c>
      <c r="F64">
        <f t="shared" si="5"/>
        <v>5.2648178230095368</v>
      </c>
      <c r="G64">
        <f t="shared" si="6"/>
        <v>5.2833012287035492</v>
      </c>
      <c r="H64">
        <f t="shared" si="7"/>
        <v>5.1461280356782382</v>
      </c>
    </row>
    <row r="65" spans="1:16" x14ac:dyDescent="0.25">
      <c r="A65" s="1">
        <v>202665</v>
      </c>
      <c r="B65" s="1">
        <v>130000</v>
      </c>
      <c r="C65" s="1">
        <v>228950</v>
      </c>
      <c r="D65" s="1">
        <v>234000</v>
      </c>
      <c r="E65">
        <f t="shared" si="4"/>
        <v>5.3067787530377135</v>
      </c>
      <c r="F65">
        <f t="shared" si="5"/>
        <v>5.1139433523068369</v>
      </c>
      <c r="G65">
        <f t="shared" si="6"/>
        <v>5.359740647863716</v>
      </c>
      <c r="H65">
        <f t="shared" si="7"/>
        <v>5.3692158574101425</v>
      </c>
    </row>
    <row r="66" spans="1:16" ht="15.75" thickBot="1" x14ac:dyDescent="0.3">
      <c r="A66" s="1">
        <v>200624</v>
      </c>
      <c r="B66" s="1">
        <v>127000</v>
      </c>
      <c r="C66" s="1">
        <v>377426</v>
      </c>
      <c r="D66" s="1">
        <v>135960</v>
      </c>
      <c r="E66">
        <f t="shared" ref="E66:E97" si="8">LOG10(A66)</f>
        <v>5.3023828850358541</v>
      </c>
      <c r="F66">
        <f t="shared" ref="F66:F97" si="9">LOG10(B66)</f>
        <v>5.1038037209559572</v>
      </c>
      <c r="G66">
        <f t="shared" ref="G66:G97" si="10">LOG10(C66)</f>
        <v>5.5768318143969902</v>
      </c>
      <c r="H66">
        <f t="shared" ref="H66:H97" si="11">LOG10(D66)</f>
        <v>5.1334111559110225</v>
      </c>
      <c r="J66" t="s">
        <v>322</v>
      </c>
    </row>
    <row r="67" spans="1:16" x14ac:dyDescent="0.25">
      <c r="A67" s="1">
        <v>39300</v>
      </c>
      <c r="B67" s="1">
        <v>110000</v>
      </c>
      <c r="C67" s="1">
        <v>82000</v>
      </c>
      <c r="D67" s="1">
        <v>142600</v>
      </c>
      <c r="E67">
        <f t="shared" si="8"/>
        <v>4.594392550375427</v>
      </c>
      <c r="F67">
        <f t="shared" si="9"/>
        <v>5.0413926851582254</v>
      </c>
      <c r="G67">
        <f t="shared" si="10"/>
        <v>4.9138138523837167</v>
      </c>
      <c r="H67">
        <f t="shared" si="11"/>
        <v>5.1541195255158465</v>
      </c>
      <c r="J67" s="6" t="s">
        <v>323</v>
      </c>
      <c r="K67" s="6" t="s">
        <v>324</v>
      </c>
      <c r="L67" s="6" t="s">
        <v>264</v>
      </c>
      <c r="M67" s="6" t="s">
        <v>325</v>
      </c>
      <c r="N67" s="6" t="s">
        <v>326</v>
      </c>
      <c r="O67" s="6" t="s">
        <v>327</v>
      </c>
      <c r="P67" s="6" t="s">
        <v>328</v>
      </c>
    </row>
    <row r="68" spans="1:16" x14ac:dyDescent="0.25">
      <c r="A68" s="1">
        <v>315000</v>
      </c>
      <c r="B68" s="1">
        <v>180500</v>
      </c>
      <c r="C68" s="1">
        <v>266000</v>
      </c>
      <c r="D68" s="1">
        <v>120000</v>
      </c>
      <c r="E68">
        <f t="shared" si="8"/>
        <v>5.4983105537896009</v>
      </c>
      <c r="F68">
        <f t="shared" si="9"/>
        <v>5.2564772062416765</v>
      </c>
      <c r="G68">
        <f t="shared" si="10"/>
        <v>5.424881636631067</v>
      </c>
      <c r="H68">
        <f t="shared" si="11"/>
        <v>5.0791812460476251</v>
      </c>
      <c r="J68" s="4" t="s">
        <v>329</v>
      </c>
      <c r="K68" s="4">
        <v>0.24752759902954224</v>
      </c>
      <c r="L68" s="4">
        <v>3</v>
      </c>
      <c r="M68" s="4">
        <v>8.2509199676514086E-2</v>
      </c>
      <c r="N68" s="4">
        <v>3.1998108732550166</v>
      </c>
      <c r="O68" s="4">
        <v>2.2654726664258853E-2</v>
      </c>
      <c r="P68" s="4">
        <v>2.6124701186427797</v>
      </c>
    </row>
    <row r="69" spans="1:16" x14ac:dyDescent="0.25">
      <c r="A69" s="1">
        <v>229000</v>
      </c>
      <c r="B69" s="1">
        <v>141000</v>
      </c>
      <c r="C69" s="1">
        <v>177500</v>
      </c>
      <c r="D69" s="1">
        <v>170000</v>
      </c>
      <c r="E69">
        <f t="shared" si="8"/>
        <v>5.3598354823398884</v>
      </c>
      <c r="F69">
        <f t="shared" si="9"/>
        <v>5.1492191126553797</v>
      </c>
      <c r="G69">
        <f t="shared" si="10"/>
        <v>5.249198357391113</v>
      </c>
      <c r="H69">
        <f t="shared" si="11"/>
        <v>5.2304489213782741</v>
      </c>
      <c r="J69" s="4" t="s">
        <v>330</v>
      </c>
      <c r="K69" s="4">
        <v>30.323923088890467</v>
      </c>
      <c r="L69" s="4">
        <v>1176</v>
      </c>
      <c r="M69" s="4">
        <v>2.5785648885110941E-2</v>
      </c>
      <c r="N69" s="4"/>
      <c r="O69" s="4"/>
      <c r="P69" s="4"/>
    </row>
    <row r="70" spans="1:16" x14ac:dyDescent="0.25">
      <c r="A70" s="1">
        <v>214000</v>
      </c>
      <c r="B70" s="1">
        <v>277000</v>
      </c>
      <c r="C70" s="1">
        <v>173000</v>
      </c>
      <c r="D70" s="1">
        <v>139000</v>
      </c>
      <c r="E70">
        <f t="shared" si="8"/>
        <v>5.330413773349191</v>
      </c>
      <c r="F70">
        <f t="shared" si="9"/>
        <v>5.4424797690644482</v>
      </c>
      <c r="G70">
        <f t="shared" si="10"/>
        <v>5.238046103128795</v>
      </c>
      <c r="H70">
        <f t="shared" si="11"/>
        <v>5.143014800254095</v>
      </c>
      <c r="J70" s="4"/>
      <c r="K70" s="4"/>
      <c r="L70" s="4"/>
      <c r="M70" s="4"/>
      <c r="N70" s="4"/>
      <c r="O70" s="4"/>
      <c r="P70" s="4"/>
    </row>
    <row r="71" spans="1:16" ht="15.75" thickBot="1" x14ac:dyDescent="0.3">
      <c r="A71" s="1">
        <v>146000</v>
      </c>
      <c r="B71" s="1">
        <v>134450</v>
      </c>
      <c r="C71" s="1">
        <v>134000</v>
      </c>
      <c r="D71" s="1">
        <v>118500</v>
      </c>
      <c r="E71">
        <f t="shared" si="8"/>
        <v>5.1643528557844371</v>
      </c>
      <c r="F71">
        <f t="shared" si="9"/>
        <v>5.12856080655932</v>
      </c>
      <c r="G71">
        <f t="shared" si="10"/>
        <v>5.1271047983648073</v>
      </c>
      <c r="H71">
        <f t="shared" si="11"/>
        <v>5.0737183503461223</v>
      </c>
      <c r="J71" s="5" t="s">
        <v>331</v>
      </c>
      <c r="K71" s="5">
        <v>30.571450687920009</v>
      </c>
      <c r="L71" s="5">
        <v>1179</v>
      </c>
      <c r="M71" s="5"/>
      <c r="N71" s="5"/>
      <c r="O71" s="5"/>
      <c r="P71" s="5"/>
    </row>
    <row r="72" spans="1:16" x14ac:dyDescent="0.25">
      <c r="A72" s="1">
        <v>369900</v>
      </c>
      <c r="B72" s="1">
        <v>210000</v>
      </c>
      <c r="C72" s="1">
        <v>130000</v>
      </c>
      <c r="D72" s="1">
        <v>131500</v>
      </c>
      <c r="E72">
        <f t="shared" si="8"/>
        <v>5.5680843313153945</v>
      </c>
      <c r="F72">
        <f t="shared" si="9"/>
        <v>5.3222192947339195</v>
      </c>
      <c r="G72">
        <f t="shared" si="10"/>
        <v>5.1139433523068369</v>
      </c>
      <c r="H72">
        <f t="shared" si="11"/>
        <v>5.1189257528257768</v>
      </c>
      <c r="J72" s="4"/>
      <c r="K72" s="4"/>
      <c r="L72" s="4"/>
      <c r="M72" s="4"/>
      <c r="N72" s="4"/>
      <c r="O72" s="4"/>
      <c r="P72" s="4"/>
    </row>
    <row r="73" spans="1:16" x14ac:dyDescent="0.25">
      <c r="A73" s="1">
        <v>194201</v>
      </c>
      <c r="B73" s="1">
        <v>204900</v>
      </c>
      <c r="C73" s="1">
        <v>198500</v>
      </c>
      <c r="D73" s="1">
        <v>205000</v>
      </c>
      <c r="E73">
        <f t="shared" si="8"/>
        <v>5.2882514618920879</v>
      </c>
      <c r="F73">
        <f t="shared" si="9"/>
        <v>5.3115419584011949</v>
      </c>
      <c r="G73">
        <f t="shared" si="10"/>
        <v>5.2977605110991339</v>
      </c>
      <c r="H73">
        <f t="shared" si="11"/>
        <v>5.3117538610557542</v>
      </c>
      <c r="J73" s="4" t="s">
        <v>349</v>
      </c>
    </row>
    <row r="74" spans="1:16" x14ac:dyDescent="0.25">
      <c r="A74" s="1">
        <v>217500</v>
      </c>
      <c r="B74" s="1">
        <v>386250</v>
      </c>
      <c r="C74" s="1">
        <v>190000</v>
      </c>
      <c r="D74" s="1">
        <v>152000</v>
      </c>
      <c r="E74">
        <f t="shared" si="8"/>
        <v>5.3374592612906557</v>
      </c>
      <c r="F74">
        <f t="shared" si="9"/>
        <v>5.5868684924328909</v>
      </c>
      <c r="G74">
        <f t="shared" si="10"/>
        <v>5.2787536009528289</v>
      </c>
      <c r="H74">
        <f t="shared" si="11"/>
        <v>5.1818435879447726</v>
      </c>
      <c r="J74" s="12"/>
      <c r="K74" s="12" t="s">
        <v>342</v>
      </c>
      <c r="L74" s="12" t="s">
        <v>343</v>
      </c>
      <c r="M74" s="12" t="s">
        <v>344</v>
      </c>
      <c r="N74" s="27" t="s">
        <v>345</v>
      </c>
      <c r="O74" s="28"/>
      <c r="P74" s="12" t="s">
        <v>346</v>
      </c>
    </row>
    <row r="75" spans="1:16" x14ac:dyDescent="0.25">
      <c r="A75" s="1">
        <v>220000</v>
      </c>
      <c r="B75" s="1">
        <v>112000</v>
      </c>
      <c r="C75" s="1">
        <v>159000</v>
      </c>
      <c r="D75" s="1">
        <v>261500</v>
      </c>
      <c r="E75">
        <f t="shared" si="8"/>
        <v>5.3424226808222066</v>
      </c>
      <c r="F75">
        <f t="shared" si="9"/>
        <v>5.0492180226701819</v>
      </c>
      <c r="G75">
        <f t="shared" si="10"/>
        <v>5.2013971243204518</v>
      </c>
      <c r="H75">
        <f t="shared" si="11"/>
        <v>5.4174716932032929</v>
      </c>
      <c r="J75" s="12" t="s">
        <v>336</v>
      </c>
      <c r="K75" s="12">
        <f>M60-M61</f>
        <v>2.0890706558241767E-2</v>
      </c>
      <c r="L75" s="12">
        <v>3.63</v>
      </c>
      <c r="M75" s="12">
        <f>SQRT((M69/2)*(1/K60+1/K61))</f>
        <v>9.9794496084791035E-3</v>
      </c>
      <c r="N75" s="12">
        <f>(K75-(L75*M75))</f>
        <v>-1.5334695520537379E-2</v>
      </c>
      <c r="O75" s="12">
        <f>K75+(L75*M75)</f>
        <v>5.7116108637020914E-2</v>
      </c>
      <c r="P75" s="12"/>
    </row>
    <row r="76" spans="1:16" x14ac:dyDescent="0.25">
      <c r="A76" s="1">
        <v>160000</v>
      </c>
      <c r="B76" s="1">
        <v>290000</v>
      </c>
      <c r="C76" s="1">
        <v>134432</v>
      </c>
      <c r="D76" s="1">
        <v>147000</v>
      </c>
      <c r="E76">
        <f t="shared" si="8"/>
        <v>5.204119982655925</v>
      </c>
      <c r="F76">
        <f t="shared" si="9"/>
        <v>5.4623979978989565</v>
      </c>
      <c r="G76">
        <f t="shared" si="10"/>
        <v>5.1285026598578982</v>
      </c>
      <c r="H76">
        <f t="shared" si="11"/>
        <v>5.1673173347481764</v>
      </c>
      <c r="J76" s="12" t="s">
        <v>337</v>
      </c>
      <c r="K76" s="12">
        <f>M60-M62</f>
        <v>-1.2597084672685277E-2</v>
      </c>
      <c r="L76" s="12">
        <v>3.63</v>
      </c>
      <c r="M76" s="12">
        <f>SQRT((M69/2)*(1/K60+1/K62))</f>
        <v>1.05731711092759E-2</v>
      </c>
      <c r="N76" s="12">
        <f t="shared" ref="N76:N80" si="12">(K76-(L76*M76))</f>
        <v>-5.0977695799356793E-2</v>
      </c>
      <c r="O76" s="12">
        <f t="shared" ref="O76:O80" si="13">K76+(L76*M76)</f>
        <v>2.5783526453986239E-2</v>
      </c>
      <c r="P76" s="12"/>
    </row>
    <row r="77" spans="1:16" x14ac:dyDescent="0.25">
      <c r="A77" s="1">
        <v>153000</v>
      </c>
      <c r="B77" s="1">
        <v>125000</v>
      </c>
      <c r="C77" s="1">
        <v>219500</v>
      </c>
      <c r="D77" s="1">
        <v>165150</v>
      </c>
      <c r="E77">
        <f t="shared" si="8"/>
        <v>5.1846914308175984</v>
      </c>
      <c r="F77">
        <f t="shared" si="9"/>
        <v>5.0969100130080562</v>
      </c>
      <c r="G77">
        <f t="shared" si="10"/>
        <v>5.3414345245781405</v>
      </c>
      <c r="H77">
        <f t="shared" si="11"/>
        <v>5.2178785780274328</v>
      </c>
      <c r="J77" s="12" t="s">
        <v>338</v>
      </c>
      <c r="K77" s="12">
        <f>M60-M63</f>
        <v>-5.1871065693971374E-3</v>
      </c>
      <c r="L77" s="12">
        <v>3.63</v>
      </c>
      <c r="M77" s="12">
        <f>SQRT((M69/2)*(1/K60+1/K63))</f>
        <v>1.1861609789987503E-2</v>
      </c>
      <c r="N77" s="12">
        <f t="shared" si="12"/>
        <v>-4.8244750107051773E-2</v>
      </c>
      <c r="O77" s="12">
        <f t="shared" si="13"/>
        <v>3.7870536968257498E-2</v>
      </c>
      <c r="P77" s="12"/>
    </row>
    <row r="78" spans="1:16" x14ac:dyDescent="0.25">
      <c r="A78" s="1">
        <v>143250</v>
      </c>
      <c r="B78" s="1">
        <v>192500</v>
      </c>
      <c r="C78" s="1">
        <v>148000</v>
      </c>
      <c r="D78" s="1">
        <v>93000</v>
      </c>
      <c r="E78">
        <f t="shared" si="8"/>
        <v>5.1560946306394273</v>
      </c>
      <c r="F78">
        <f t="shared" si="9"/>
        <v>5.2844307338445198</v>
      </c>
      <c r="G78">
        <f t="shared" si="10"/>
        <v>5.1702617153949575</v>
      </c>
      <c r="H78">
        <f t="shared" si="11"/>
        <v>4.9684829485539348</v>
      </c>
      <c r="J78" s="13" t="s">
        <v>339</v>
      </c>
      <c r="K78" s="13">
        <f>M61-M62</f>
        <v>-3.3487791230927044E-2</v>
      </c>
      <c r="L78" s="13">
        <v>3.63</v>
      </c>
      <c r="M78" s="13">
        <f>SQRT((M69/2)*(1/K61+1/K62))</f>
        <v>8.1055369763470622E-3</v>
      </c>
      <c r="N78" s="13">
        <f t="shared" si="12"/>
        <v>-6.2910890455066884E-2</v>
      </c>
      <c r="O78" s="13">
        <f t="shared" si="13"/>
        <v>-4.0646920067872079E-3</v>
      </c>
      <c r="P78" s="14" t="s">
        <v>347</v>
      </c>
    </row>
    <row r="79" spans="1:16" x14ac:dyDescent="0.25">
      <c r="A79" s="1">
        <v>88000</v>
      </c>
      <c r="B79" s="1">
        <v>148000</v>
      </c>
      <c r="C79" s="1">
        <v>187750</v>
      </c>
      <c r="D79" s="1">
        <v>264561</v>
      </c>
      <c r="E79">
        <f t="shared" si="8"/>
        <v>4.9444826721501682</v>
      </c>
      <c r="F79">
        <f t="shared" si="9"/>
        <v>5.1702617153949575</v>
      </c>
      <c r="G79">
        <f t="shared" si="10"/>
        <v>5.2735799456762056</v>
      </c>
      <c r="H79">
        <f t="shared" si="11"/>
        <v>5.4225258234752758</v>
      </c>
      <c r="J79" s="12" t="s">
        <v>340</v>
      </c>
      <c r="K79" s="12">
        <f>M61-M63</f>
        <v>-2.6077813127638905E-2</v>
      </c>
      <c r="L79" s="12">
        <v>3.63</v>
      </c>
      <c r="M79" s="12">
        <f>SQRT((M69/2)*(1/K61+1/K63))</f>
        <v>9.7265394246273569E-3</v>
      </c>
      <c r="N79" s="12">
        <f t="shared" si="12"/>
        <v>-6.1385151239036206E-2</v>
      </c>
      <c r="O79" s="12">
        <f t="shared" si="13"/>
        <v>9.229524983758397E-3</v>
      </c>
      <c r="P79" s="12"/>
    </row>
    <row r="80" spans="1:16" x14ac:dyDescent="0.25">
      <c r="A80" s="1">
        <v>97500</v>
      </c>
      <c r="B80" s="1">
        <v>94500</v>
      </c>
      <c r="C80" s="1">
        <v>191000</v>
      </c>
      <c r="D80" s="1">
        <v>370878</v>
      </c>
      <c r="E80">
        <f t="shared" si="8"/>
        <v>4.989004615698537</v>
      </c>
      <c r="F80">
        <f t="shared" si="9"/>
        <v>4.9754318085092626</v>
      </c>
      <c r="G80">
        <f t="shared" si="10"/>
        <v>5.2810333672477272</v>
      </c>
      <c r="H80">
        <f t="shared" si="11"/>
        <v>5.5692310723095328</v>
      </c>
      <c r="J80" s="12" t="s">
        <v>341</v>
      </c>
      <c r="K80" s="12">
        <f>M62-M63</f>
        <v>7.4099781032881396E-3</v>
      </c>
      <c r="L80" s="12">
        <v>3.63</v>
      </c>
      <c r="M80" s="12">
        <f>SQRT((M69/2)*(1/K62+1/K63))</f>
        <v>1.0334800530086834E-2</v>
      </c>
      <c r="N80" s="12">
        <f t="shared" si="12"/>
        <v>-3.0105347820927067E-2</v>
      </c>
      <c r="O80" s="12">
        <f t="shared" si="13"/>
        <v>4.4925304027503346E-2</v>
      </c>
      <c r="P80" s="12"/>
    </row>
    <row r="81" spans="1:16" x14ac:dyDescent="0.25">
      <c r="A81" s="1">
        <v>167000</v>
      </c>
      <c r="B81" s="1">
        <v>216500</v>
      </c>
      <c r="C81" s="1">
        <v>426000</v>
      </c>
      <c r="D81" s="1">
        <v>84500</v>
      </c>
      <c r="E81">
        <f t="shared" si="8"/>
        <v>5.2227164711475833</v>
      </c>
      <c r="F81">
        <f t="shared" si="9"/>
        <v>5.3354579006893843</v>
      </c>
      <c r="G81">
        <f t="shared" si="10"/>
        <v>5.6294095991027193</v>
      </c>
      <c r="H81">
        <f t="shared" si="11"/>
        <v>4.9268567089496926</v>
      </c>
    </row>
    <row r="82" spans="1:16" x14ac:dyDescent="0.25">
      <c r="A82" s="1">
        <v>423000</v>
      </c>
      <c r="B82" s="1">
        <v>185500</v>
      </c>
      <c r="C82" s="1">
        <v>106500</v>
      </c>
      <c r="D82" s="1">
        <v>197900</v>
      </c>
      <c r="E82">
        <f t="shared" si="8"/>
        <v>5.6263403673750423</v>
      </c>
      <c r="F82">
        <f t="shared" si="9"/>
        <v>5.2683439139510648</v>
      </c>
      <c r="G82">
        <f t="shared" si="10"/>
        <v>5.0273496077747568</v>
      </c>
      <c r="H82">
        <f t="shared" si="11"/>
        <v>5.2964457942063961</v>
      </c>
      <c r="J82" s="29" t="s">
        <v>348</v>
      </c>
      <c r="K82" s="29"/>
      <c r="L82" s="29"/>
      <c r="M82" s="29"/>
      <c r="N82" s="29"/>
      <c r="O82" s="29"/>
      <c r="P82" s="29"/>
    </row>
    <row r="83" spans="1:16" x14ac:dyDescent="0.25">
      <c r="A83" s="1">
        <v>173500</v>
      </c>
      <c r="B83" s="1">
        <v>262500</v>
      </c>
      <c r="C83" s="1">
        <v>123000</v>
      </c>
      <c r="D83" s="1">
        <v>230500</v>
      </c>
      <c r="E83">
        <f t="shared" si="8"/>
        <v>5.2392994791268928</v>
      </c>
      <c r="F83">
        <f t="shared" si="9"/>
        <v>5.4191293077419758</v>
      </c>
      <c r="G83">
        <f t="shared" si="10"/>
        <v>5.0899051114393981</v>
      </c>
      <c r="H83">
        <f t="shared" si="11"/>
        <v>5.3626709297256667</v>
      </c>
      <c r="J83" s="24" t="s">
        <v>350</v>
      </c>
      <c r="K83" s="24"/>
      <c r="L83" s="24"/>
      <c r="M83" s="24"/>
      <c r="N83" s="24"/>
      <c r="O83" s="24"/>
      <c r="P83" s="24"/>
    </row>
    <row r="84" spans="1:16" x14ac:dyDescent="0.25">
      <c r="A84" s="1">
        <v>148800</v>
      </c>
      <c r="B84" s="1">
        <v>120000</v>
      </c>
      <c r="C84" s="1">
        <v>169500</v>
      </c>
      <c r="D84" s="1">
        <v>193500</v>
      </c>
      <c r="E84">
        <f t="shared" si="8"/>
        <v>5.1726029312098598</v>
      </c>
      <c r="F84">
        <f t="shared" si="9"/>
        <v>5.0791812460476251</v>
      </c>
      <c r="G84">
        <f t="shared" si="10"/>
        <v>5.2291697025391013</v>
      </c>
      <c r="H84">
        <f t="shared" si="11"/>
        <v>5.2866809693549301</v>
      </c>
      <c r="J84" s="24"/>
      <c r="K84" s="24"/>
      <c r="L84" s="24"/>
      <c r="M84" s="24"/>
      <c r="N84" s="24"/>
      <c r="O84" s="24"/>
      <c r="P84" s="24"/>
    </row>
    <row r="85" spans="1:16" x14ac:dyDescent="0.25">
      <c r="A85" s="1">
        <v>755000</v>
      </c>
      <c r="B85" s="1">
        <v>205000</v>
      </c>
      <c r="C85" s="1">
        <v>164990</v>
      </c>
      <c r="D85" s="1">
        <v>168000</v>
      </c>
      <c r="E85">
        <f t="shared" si="8"/>
        <v>5.8779469516291885</v>
      </c>
      <c r="F85">
        <f t="shared" si="9"/>
        <v>5.3117538610557542</v>
      </c>
      <c r="G85">
        <f t="shared" si="10"/>
        <v>5.2174576225385803</v>
      </c>
      <c r="H85">
        <f t="shared" si="11"/>
        <v>5.2253092817258633</v>
      </c>
    </row>
    <row r="86" spans="1:16" x14ac:dyDescent="0.25">
      <c r="A86" s="1">
        <v>130500</v>
      </c>
      <c r="B86" s="1">
        <v>241500</v>
      </c>
      <c r="C86" s="1">
        <v>258000</v>
      </c>
      <c r="D86" s="1">
        <v>128500</v>
      </c>
      <c r="E86">
        <f t="shared" si="8"/>
        <v>5.1156105116742996</v>
      </c>
      <c r="F86">
        <f t="shared" si="9"/>
        <v>5.3829171350875313</v>
      </c>
      <c r="G86">
        <f t="shared" si="10"/>
        <v>5.4116197059632301</v>
      </c>
      <c r="H86">
        <f t="shared" si="11"/>
        <v>5.1089031276673129</v>
      </c>
    </row>
    <row r="87" spans="1:16" x14ac:dyDescent="0.25">
      <c r="A87" s="1">
        <v>320000</v>
      </c>
      <c r="B87" s="1">
        <v>140000</v>
      </c>
      <c r="C87" s="1">
        <v>280000</v>
      </c>
      <c r="D87" s="1">
        <v>173000</v>
      </c>
      <c r="E87">
        <f t="shared" si="8"/>
        <v>5.5051499783199063</v>
      </c>
      <c r="F87">
        <f t="shared" si="9"/>
        <v>5.1461280356782382</v>
      </c>
      <c r="G87">
        <f t="shared" si="10"/>
        <v>5.4471580313422194</v>
      </c>
      <c r="H87">
        <f t="shared" si="11"/>
        <v>5.238046103128795</v>
      </c>
    </row>
    <row r="88" spans="1:16" x14ac:dyDescent="0.25">
      <c r="A88" s="1">
        <v>194500</v>
      </c>
      <c r="B88" s="1">
        <v>277000</v>
      </c>
      <c r="C88" s="1">
        <v>181134</v>
      </c>
      <c r="D88" s="1">
        <v>392000</v>
      </c>
      <c r="E88">
        <f t="shared" si="8"/>
        <v>5.2889196056617269</v>
      </c>
      <c r="F88">
        <f t="shared" si="9"/>
        <v>5.4424797690644482</v>
      </c>
      <c r="G88">
        <f t="shared" si="10"/>
        <v>5.2579999777931361</v>
      </c>
      <c r="H88">
        <f t="shared" si="11"/>
        <v>5.5932860670204576</v>
      </c>
    </row>
    <row r="89" spans="1:16" x14ac:dyDescent="0.25">
      <c r="A89" s="1">
        <v>236500</v>
      </c>
      <c r="B89" s="1">
        <v>145000</v>
      </c>
      <c r="C89" s="1">
        <v>142000</v>
      </c>
      <c r="D89" s="1">
        <v>254000</v>
      </c>
      <c r="E89">
        <f t="shared" si="8"/>
        <v>5.3738311450738303</v>
      </c>
      <c r="F89">
        <f t="shared" si="9"/>
        <v>5.1613680022349753</v>
      </c>
      <c r="G89">
        <f t="shared" si="10"/>
        <v>5.1522883443830567</v>
      </c>
      <c r="H89">
        <f t="shared" si="11"/>
        <v>5.4048337166199385</v>
      </c>
    </row>
    <row r="90" spans="1:16" x14ac:dyDescent="0.25">
      <c r="A90" s="1">
        <v>131400</v>
      </c>
      <c r="B90" s="1">
        <v>207500</v>
      </c>
      <c r="C90" s="1">
        <v>135000</v>
      </c>
      <c r="D90" s="1">
        <v>109900</v>
      </c>
      <c r="E90">
        <f t="shared" si="8"/>
        <v>5.1185953652237624</v>
      </c>
      <c r="F90">
        <f t="shared" si="9"/>
        <v>5.3170181010481112</v>
      </c>
      <c r="G90">
        <f t="shared" si="10"/>
        <v>5.1303337684950066</v>
      </c>
      <c r="H90">
        <f t="shared" si="11"/>
        <v>5.0409976924234909</v>
      </c>
    </row>
    <row r="91" spans="1:16" x14ac:dyDescent="0.25">
      <c r="A91" s="1">
        <v>179000</v>
      </c>
      <c r="B91" s="1">
        <v>231500</v>
      </c>
      <c r="C91" s="1">
        <v>275000</v>
      </c>
      <c r="D91" s="1">
        <v>189000</v>
      </c>
      <c r="E91">
        <f t="shared" si="8"/>
        <v>5.2528530309798933</v>
      </c>
      <c r="F91">
        <f t="shared" si="9"/>
        <v>5.3645509953539721</v>
      </c>
      <c r="G91">
        <f t="shared" si="10"/>
        <v>5.4393326938302629</v>
      </c>
      <c r="H91">
        <f t="shared" si="11"/>
        <v>5.2764618041732438</v>
      </c>
    </row>
    <row r="92" spans="1:16" x14ac:dyDescent="0.25">
      <c r="A92" s="1">
        <v>260400</v>
      </c>
      <c r="B92" s="1">
        <v>176000</v>
      </c>
      <c r="C92" s="1">
        <v>109008</v>
      </c>
      <c r="D92" s="1">
        <v>157000</v>
      </c>
      <c r="E92">
        <f t="shared" si="8"/>
        <v>5.4156409798961542</v>
      </c>
      <c r="F92">
        <f t="shared" si="9"/>
        <v>5.2455126678141495</v>
      </c>
      <c r="G92">
        <f t="shared" si="10"/>
        <v>5.0374583715953225</v>
      </c>
      <c r="H92">
        <f t="shared" si="11"/>
        <v>5.195899652409234</v>
      </c>
    </row>
    <row r="93" spans="1:16" x14ac:dyDescent="0.25">
      <c r="A93" s="1">
        <v>275500</v>
      </c>
      <c r="B93" s="1">
        <v>175500</v>
      </c>
      <c r="C93" s="1">
        <v>195400</v>
      </c>
      <c r="D93" s="1">
        <v>275000</v>
      </c>
      <c r="E93">
        <f t="shared" si="8"/>
        <v>5.4401216031878041</v>
      </c>
      <c r="F93">
        <f t="shared" si="9"/>
        <v>5.2442771208018426</v>
      </c>
      <c r="G93">
        <f t="shared" si="10"/>
        <v>5.2909245593827539</v>
      </c>
      <c r="H93">
        <f t="shared" si="11"/>
        <v>5.4393326938302629</v>
      </c>
    </row>
    <row r="94" spans="1:16" x14ac:dyDescent="0.25">
      <c r="A94" s="1">
        <v>172500</v>
      </c>
      <c r="B94" s="1">
        <v>185000</v>
      </c>
      <c r="C94" s="1">
        <v>85400</v>
      </c>
      <c r="D94" s="1">
        <v>120500</v>
      </c>
      <c r="E94">
        <f t="shared" si="8"/>
        <v>5.2367890994092932</v>
      </c>
      <c r="F94">
        <f t="shared" si="9"/>
        <v>5.2671717284030137</v>
      </c>
      <c r="G94">
        <f t="shared" si="10"/>
        <v>4.9314578706890053</v>
      </c>
      <c r="H94">
        <f t="shared" si="11"/>
        <v>5.0809870469108871</v>
      </c>
    </row>
    <row r="95" spans="1:16" x14ac:dyDescent="0.25">
      <c r="A95" s="1">
        <v>196500</v>
      </c>
      <c r="B95" s="1">
        <v>148000</v>
      </c>
      <c r="C95" s="1">
        <v>122500</v>
      </c>
      <c r="D95" s="1">
        <v>222000</v>
      </c>
      <c r="E95">
        <f t="shared" si="8"/>
        <v>5.2933625547114458</v>
      </c>
      <c r="F95">
        <f t="shared" si="9"/>
        <v>5.1702617153949575</v>
      </c>
      <c r="G95">
        <f t="shared" si="10"/>
        <v>5.0881360887005513</v>
      </c>
      <c r="H95">
        <f t="shared" si="11"/>
        <v>5.3463529744506388</v>
      </c>
    </row>
    <row r="96" spans="1:16" x14ac:dyDescent="0.25">
      <c r="A96" s="1">
        <v>107000</v>
      </c>
      <c r="B96" s="1">
        <v>241500</v>
      </c>
      <c r="C96" s="1">
        <v>181000</v>
      </c>
      <c r="D96" s="1">
        <v>179000</v>
      </c>
      <c r="E96">
        <f t="shared" si="8"/>
        <v>5.0293837776852097</v>
      </c>
      <c r="F96">
        <f t="shared" si="9"/>
        <v>5.3829171350875313</v>
      </c>
      <c r="G96">
        <f t="shared" si="10"/>
        <v>5.2576785748691846</v>
      </c>
      <c r="H96">
        <f t="shared" si="11"/>
        <v>5.2528530309798933</v>
      </c>
    </row>
    <row r="97" spans="1:8" x14ac:dyDescent="0.25">
      <c r="A97" s="1">
        <v>233000</v>
      </c>
      <c r="B97" s="1">
        <v>290000</v>
      </c>
      <c r="C97" s="1">
        <v>118000</v>
      </c>
      <c r="D97" s="1">
        <v>175000</v>
      </c>
      <c r="E97">
        <f t="shared" si="8"/>
        <v>5.3673559210260189</v>
      </c>
      <c r="F97">
        <f t="shared" si="9"/>
        <v>5.4623979978989565</v>
      </c>
      <c r="G97">
        <f t="shared" si="10"/>
        <v>5.071882007306125</v>
      </c>
      <c r="H97">
        <f t="shared" si="11"/>
        <v>5.2430380486862944</v>
      </c>
    </row>
    <row r="98" spans="1:8" x14ac:dyDescent="0.25">
      <c r="A98" s="1">
        <v>582933</v>
      </c>
      <c r="B98" s="1">
        <v>139000</v>
      </c>
      <c r="C98" s="1">
        <v>210000</v>
      </c>
      <c r="D98" s="1">
        <v>180000</v>
      </c>
      <c r="E98">
        <f t="shared" ref="E98:E129" si="14">LOG10(A98)</f>
        <v>5.7656186415473298</v>
      </c>
      <c r="F98">
        <f t="shared" ref="F98:F129" si="15">LOG10(B98)</f>
        <v>5.143014800254095</v>
      </c>
      <c r="G98">
        <f t="shared" ref="G98:G129" si="16">LOG10(C98)</f>
        <v>5.3222192947339195</v>
      </c>
      <c r="H98">
        <f t="shared" ref="H98:H129" si="17">LOG10(D98)</f>
        <v>5.2552725051033065</v>
      </c>
    </row>
    <row r="99" spans="1:8" x14ac:dyDescent="0.25">
      <c r="A99" s="1">
        <v>181000</v>
      </c>
      <c r="B99" s="1">
        <v>124500</v>
      </c>
      <c r="C99" s="1">
        <v>199900</v>
      </c>
      <c r="D99" s="1">
        <v>290000</v>
      </c>
      <c r="E99">
        <f t="shared" si="14"/>
        <v>5.2576785748691846</v>
      </c>
      <c r="F99">
        <f t="shared" si="15"/>
        <v>5.0951693514317551</v>
      </c>
      <c r="G99">
        <f t="shared" si="16"/>
        <v>5.3008127941181167</v>
      </c>
      <c r="H99">
        <f t="shared" si="17"/>
        <v>5.4623979978989565</v>
      </c>
    </row>
    <row r="100" spans="1:8" x14ac:dyDescent="0.25">
      <c r="A100" s="1">
        <v>93000</v>
      </c>
      <c r="B100" s="1">
        <v>201000</v>
      </c>
      <c r="C100" s="1">
        <v>204000</v>
      </c>
      <c r="D100" s="1">
        <v>127500</v>
      </c>
      <c r="E100">
        <f t="shared" si="14"/>
        <v>4.9684829485539348</v>
      </c>
      <c r="F100">
        <f t="shared" si="15"/>
        <v>5.3031960574204886</v>
      </c>
      <c r="G100">
        <f t="shared" si="16"/>
        <v>5.3096301674258983</v>
      </c>
      <c r="H100">
        <f t="shared" si="17"/>
        <v>5.1055101847699742</v>
      </c>
    </row>
    <row r="101" spans="1:8" x14ac:dyDescent="0.25">
      <c r="A101" s="1">
        <v>237000</v>
      </c>
      <c r="B101" s="1">
        <v>141000</v>
      </c>
      <c r="C101" s="1">
        <v>188000</v>
      </c>
      <c r="D101" s="1">
        <v>216837</v>
      </c>
      <c r="E101">
        <f t="shared" si="14"/>
        <v>5.3747483460101035</v>
      </c>
      <c r="F101">
        <f t="shared" si="15"/>
        <v>5.1492191126553797</v>
      </c>
      <c r="G101">
        <f t="shared" si="16"/>
        <v>5.2741578492636796</v>
      </c>
      <c r="H101">
        <f t="shared" si="17"/>
        <v>5.3361333900655827</v>
      </c>
    </row>
    <row r="102" spans="1:8" x14ac:dyDescent="0.25">
      <c r="A102" s="1">
        <v>167000</v>
      </c>
      <c r="B102" s="1">
        <v>415298</v>
      </c>
      <c r="C102" s="1">
        <v>175500</v>
      </c>
      <c r="D102" s="1">
        <v>144000</v>
      </c>
      <c r="E102">
        <f t="shared" si="14"/>
        <v>5.2227164711475833</v>
      </c>
      <c r="F102">
        <f t="shared" si="15"/>
        <v>5.6183598396312959</v>
      </c>
      <c r="G102">
        <f t="shared" si="16"/>
        <v>5.2442771208018426</v>
      </c>
      <c r="H102">
        <f t="shared" si="17"/>
        <v>5.1583624920952493</v>
      </c>
    </row>
    <row r="103" spans="1:8" x14ac:dyDescent="0.25">
      <c r="A103" s="1">
        <v>128000</v>
      </c>
      <c r="B103" s="1">
        <v>185000</v>
      </c>
      <c r="C103" s="1">
        <v>110000</v>
      </c>
      <c r="D103" s="1">
        <v>194500</v>
      </c>
      <c r="E103">
        <f t="shared" si="14"/>
        <v>5.1072099696478688</v>
      </c>
      <c r="F103">
        <f t="shared" si="15"/>
        <v>5.2671717284030137</v>
      </c>
      <c r="G103">
        <f t="shared" si="16"/>
        <v>5.0413926851582254</v>
      </c>
      <c r="H103">
        <f t="shared" si="17"/>
        <v>5.2889196056617269</v>
      </c>
    </row>
    <row r="104" spans="1:8" x14ac:dyDescent="0.25">
      <c r="A104" s="1">
        <v>171000</v>
      </c>
      <c r="B104" s="1">
        <v>207500</v>
      </c>
      <c r="C104" s="1">
        <v>124000</v>
      </c>
      <c r="D104" s="1">
        <v>189000</v>
      </c>
      <c r="E104">
        <f t="shared" si="14"/>
        <v>5.2329961103921541</v>
      </c>
      <c r="F104">
        <f t="shared" si="15"/>
        <v>5.3170181010481112</v>
      </c>
      <c r="G104">
        <f t="shared" si="16"/>
        <v>5.0934216851622347</v>
      </c>
      <c r="H104">
        <f t="shared" si="17"/>
        <v>5.2764618041732438</v>
      </c>
    </row>
    <row r="105" spans="1:8" x14ac:dyDescent="0.25">
      <c r="A105" s="1">
        <v>174000</v>
      </c>
      <c r="B105" s="1">
        <v>164700</v>
      </c>
      <c r="C105" s="1">
        <v>440000</v>
      </c>
      <c r="D105" s="1">
        <v>135500</v>
      </c>
      <c r="E105">
        <f t="shared" si="14"/>
        <v>5.2405492482825995</v>
      </c>
      <c r="F105">
        <f t="shared" si="15"/>
        <v>5.2166935991697541</v>
      </c>
      <c r="G105">
        <f t="shared" si="16"/>
        <v>5.6434526764861879</v>
      </c>
      <c r="H105">
        <f t="shared" si="17"/>
        <v>5.1319392952104241</v>
      </c>
    </row>
    <row r="106" spans="1:8" x14ac:dyDescent="0.25">
      <c r="A106" s="1">
        <v>132250</v>
      </c>
      <c r="B106" s="1">
        <v>159000</v>
      </c>
      <c r="C106" s="1">
        <v>251000</v>
      </c>
      <c r="D106" s="1">
        <v>225000</v>
      </c>
      <c r="E106">
        <f t="shared" si="14"/>
        <v>5.1213956807072236</v>
      </c>
      <c r="F106">
        <f t="shared" si="15"/>
        <v>5.2013971243204518</v>
      </c>
      <c r="G106">
        <f t="shared" si="16"/>
        <v>5.3996737214810384</v>
      </c>
      <c r="H106">
        <f t="shared" si="17"/>
        <v>5.3521825181113627</v>
      </c>
    </row>
    <row r="107" spans="1:8" x14ac:dyDescent="0.25">
      <c r="A107" s="1">
        <v>328900</v>
      </c>
      <c r="B107" s="1">
        <v>88000</v>
      </c>
      <c r="C107" s="1">
        <v>132500</v>
      </c>
      <c r="D107" s="1">
        <v>100000</v>
      </c>
      <c r="E107">
        <f t="shared" si="14"/>
        <v>5.5170638734826545</v>
      </c>
      <c r="F107">
        <f t="shared" si="15"/>
        <v>4.9444826721501682</v>
      </c>
      <c r="G107">
        <f t="shared" si="16"/>
        <v>5.1222158782728267</v>
      </c>
      <c r="H107">
        <f t="shared" si="17"/>
        <v>5</v>
      </c>
    </row>
    <row r="108" spans="1:8" x14ac:dyDescent="0.25">
      <c r="A108" s="1">
        <v>149500</v>
      </c>
      <c r="B108" s="1">
        <v>152000</v>
      </c>
      <c r="C108" s="1">
        <v>297000</v>
      </c>
      <c r="D108" s="1">
        <v>131500</v>
      </c>
      <c r="E108">
        <f t="shared" si="14"/>
        <v>5.1746411926604488</v>
      </c>
      <c r="F108">
        <f t="shared" si="15"/>
        <v>5.1818435879447726</v>
      </c>
      <c r="G108">
        <f t="shared" si="16"/>
        <v>5.4727564493172123</v>
      </c>
      <c r="H108">
        <f t="shared" si="17"/>
        <v>5.1189257528257768</v>
      </c>
    </row>
    <row r="109" spans="1:8" x14ac:dyDescent="0.25">
      <c r="A109" s="1">
        <v>154500</v>
      </c>
      <c r="B109" s="1">
        <v>239000</v>
      </c>
      <c r="C109" s="1">
        <v>374000</v>
      </c>
      <c r="D109" s="1">
        <v>147000</v>
      </c>
      <c r="E109">
        <f t="shared" si="14"/>
        <v>5.1889284837608534</v>
      </c>
      <c r="F109">
        <f t="shared" si="15"/>
        <v>5.378397900948138</v>
      </c>
      <c r="G109">
        <f t="shared" si="16"/>
        <v>5.5728716022004798</v>
      </c>
      <c r="H109">
        <f t="shared" si="17"/>
        <v>5.1673173347481764</v>
      </c>
    </row>
    <row r="110" spans="1:8" x14ac:dyDescent="0.25">
      <c r="A110" s="1">
        <v>611657</v>
      </c>
      <c r="B110" s="1">
        <v>175000</v>
      </c>
      <c r="C110" s="1">
        <v>147000</v>
      </c>
      <c r="D110" s="1">
        <v>248900</v>
      </c>
      <c r="E110">
        <f t="shared" si="14"/>
        <v>5.7865079503046868</v>
      </c>
      <c r="F110">
        <f t="shared" si="15"/>
        <v>5.2430380486862944</v>
      </c>
      <c r="G110">
        <f t="shared" si="16"/>
        <v>5.1673173347481764</v>
      </c>
      <c r="H110">
        <f t="shared" si="17"/>
        <v>5.3960248966085933</v>
      </c>
    </row>
    <row r="111" spans="1:8" x14ac:dyDescent="0.25">
      <c r="A111" s="1">
        <v>128000</v>
      </c>
      <c r="B111" s="1">
        <v>157000</v>
      </c>
      <c r="C111" s="1">
        <v>124500</v>
      </c>
      <c r="D111" s="1">
        <v>116000</v>
      </c>
      <c r="E111">
        <f t="shared" si="14"/>
        <v>5.1072099696478688</v>
      </c>
      <c r="F111">
        <f t="shared" si="15"/>
        <v>5.195899652409234</v>
      </c>
      <c r="G111">
        <f t="shared" si="16"/>
        <v>5.0951693514317551</v>
      </c>
      <c r="H111">
        <f t="shared" si="17"/>
        <v>5.0644579892269181</v>
      </c>
    </row>
    <row r="112" spans="1:8" x14ac:dyDescent="0.25">
      <c r="A112" s="1">
        <v>154300</v>
      </c>
      <c r="B112" s="1">
        <v>267000</v>
      </c>
      <c r="C112" s="1">
        <v>215000</v>
      </c>
      <c r="D112" s="1">
        <v>178000</v>
      </c>
      <c r="E112">
        <f t="shared" si="14"/>
        <v>5.1883659260631481</v>
      </c>
      <c r="F112">
        <f t="shared" si="15"/>
        <v>5.426511261364575</v>
      </c>
      <c r="G112">
        <f t="shared" si="16"/>
        <v>5.3324384599156049</v>
      </c>
      <c r="H112">
        <f t="shared" si="17"/>
        <v>5.2504200023088936</v>
      </c>
    </row>
    <row r="113" spans="1:8" x14ac:dyDescent="0.25">
      <c r="A113" s="1">
        <v>75000</v>
      </c>
      <c r="B113" s="1">
        <v>225000</v>
      </c>
      <c r="C113" s="1">
        <v>208300</v>
      </c>
      <c r="D113" s="1">
        <v>268000</v>
      </c>
      <c r="E113">
        <f t="shared" si="14"/>
        <v>4.8750612633917001</v>
      </c>
      <c r="F113">
        <f t="shared" si="15"/>
        <v>5.3521825181113627</v>
      </c>
      <c r="G113">
        <f t="shared" si="16"/>
        <v>5.3186892699477459</v>
      </c>
      <c r="H113">
        <f t="shared" si="17"/>
        <v>5.4281347940287885</v>
      </c>
    </row>
    <row r="114" spans="1:8" x14ac:dyDescent="0.25">
      <c r="A114" s="1">
        <v>175000</v>
      </c>
      <c r="B114" s="1">
        <v>165600</v>
      </c>
      <c r="C114" s="1">
        <v>124500</v>
      </c>
      <c r="D114" s="1">
        <v>140000</v>
      </c>
      <c r="E114">
        <f t="shared" si="14"/>
        <v>5.2430380486862944</v>
      </c>
      <c r="F114">
        <f t="shared" si="15"/>
        <v>5.2190603324488611</v>
      </c>
      <c r="G114">
        <f t="shared" si="16"/>
        <v>5.0951693514317551</v>
      </c>
      <c r="H114">
        <f t="shared" si="17"/>
        <v>5.1461280356782382</v>
      </c>
    </row>
    <row r="115" spans="1:8" x14ac:dyDescent="0.25">
      <c r="A115" s="1">
        <v>320000</v>
      </c>
      <c r="B115" s="1">
        <v>132000</v>
      </c>
      <c r="C115" s="1">
        <v>129900</v>
      </c>
      <c r="D115" s="1">
        <v>143500</v>
      </c>
      <c r="E115">
        <f t="shared" si="14"/>
        <v>5.5051499783199063</v>
      </c>
      <c r="F115">
        <f t="shared" si="15"/>
        <v>5.1205739312058496</v>
      </c>
      <c r="G115">
        <f t="shared" si="16"/>
        <v>5.1136091510730282</v>
      </c>
      <c r="H115">
        <f t="shared" si="17"/>
        <v>5.1568519010700111</v>
      </c>
    </row>
    <row r="116" spans="1:8" x14ac:dyDescent="0.25">
      <c r="A116" s="1">
        <v>253000</v>
      </c>
      <c r="B116" s="1">
        <v>375000</v>
      </c>
      <c r="C116" s="1">
        <v>402861</v>
      </c>
      <c r="D116" s="1">
        <v>35311</v>
      </c>
      <c r="E116">
        <f t="shared" si="14"/>
        <v>5.4031205211758175</v>
      </c>
      <c r="F116">
        <f t="shared" si="15"/>
        <v>5.5740312677277188</v>
      </c>
      <c r="G116">
        <f t="shared" si="16"/>
        <v>5.6051552264238547</v>
      </c>
      <c r="H116">
        <f t="shared" si="17"/>
        <v>4.5479100168644928</v>
      </c>
    </row>
    <row r="117" spans="1:8" x14ac:dyDescent="0.25">
      <c r="A117" s="1">
        <v>137500</v>
      </c>
      <c r="B117" s="1">
        <v>260000</v>
      </c>
      <c r="C117" s="1">
        <v>158000</v>
      </c>
      <c r="D117" s="1">
        <v>238000</v>
      </c>
      <c r="E117">
        <f t="shared" si="14"/>
        <v>5.1383026981662816</v>
      </c>
      <c r="F117">
        <f t="shared" si="15"/>
        <v>5.4149733479708182</v>
      </c>
      <c r="G117">
        <f t="shared" si="16"/>
        <v>5.1986570869544222</v>
      </c>
      <c r="H117">
        <f t="shared" si="17"/>
        <v>5.3765769570565123</v>
      </c>
    </row>
    <row r="118" spans="1:8" x14ac:dyDescent="0.25">
      <c r="A118" s="1">
        <v>143000</v>
      </c>
      <c r="B118" s="1">
        <v>187500</v>
      </c>
      <c r="C118" s="1">
        <v>265000</v>
      </c>
      <c r="D118" s="1">
        <v>169990</v>
      </c>
      <c r="E118">
        <f t="shared" si="14"/>
        <v>5.1553360374650614</v>
      </c>
      <c r="F118">
        <f t="shared" si="15"/>
        <v>5.2730012720637376</v>
      </c>
      <c r="G118">
        <f t="shared" si="16"/>
        <v>5.4232458739368079</v>
      </c>
      <c r="H118">
        <f t="shared" si="17"/>
        <v>5.2304233738926404</v>
      </c>
    </row>
    <row r="119" spans="1:8" x14ac:dyDescent="0.25">
      <c r="A119" s="1">
        <v>192500</v>
      </c>
      <c r="B119" s="1">
        <v>354000</v>
      </c>
      <c r="C119" s="1">
        <v>315750</v>
      </c>
      <c r="D119" s="1">
        <v>222000</v>
      </c>
      <c r="E119">
        <f t="shared" si="14"/>
        <v>5.2844307338445198</v>
      </c>
      <c r="F119">
        <f t="shared" si="15"/>
        <v>5.5490032620257876</v>
      </c>
      <c r="G119">
        <f t="shared" si="16"/>
        <v>5.4993433592273684</v>
      </c>
      <c r="H119">
        <f t="shared" si="17"/>
        <v>5.3463529744506388</v>
      </c>
    </row>
    <row r="120" spans="1:8" x14ac:dyDescent="0.25">
      <c r="A120" s="1">
        <v>197500</v>
      </c>
      <c r="B120" s="1">
        <v>242000</v>
      </c>
      <c r="C120" s="1">
        <v>175000</v>
      </c>
      <c r="D120" s="1">
        <v>242000</v>
      </c>
      <c r="E120">
        <f t="shared" si="14"/>
        <v>5.2955670999624793</v>
      </c>
      <c r="F120">
        <f t="shared" si="15"/>
        <v>5.3838153659804311</v>
      </c>
      <c r="G120">
        <f t="shared" si="16"/>
        <v>5.2430380486862944</v>
      </c>
      <c r="H120">
        <f t="shared" si="17"/>
        <v>5.3838153659804311</v>
      </c>
    </row>
    <row r="121" spans="1:8" x14ac:dyDescent="0.25">
      <c r="A121" s="1">
        <v>116500</v>
      </c>
      <c r="B121" s="1">
        <v>324000</v>
      </c>
      <c r="C121" s="1">
        <v>188000</v>
      </c>
      <c r="D121" s="1">
        <v>270000</v>
      </c>
      <c r="E121">
        <f t="shared" si="14"/>
        <v>5.0663259253620376</v>
      </c>
      <c r="F121">
        <f t="shared" si="15"/>
        <v>5.510545010206612</v>
      </c>
      <c r="G121">
        <f t="shared" si="16"/>
        <v>5.2741578492636796</v>
      </c>
      <c r="H121">
        <f t="shared" si="17"/>
        <v>5.4313637641589869</v>
      </c>
    </row>
    <row r="122" spans="1:8" x14ac:dyDescent="0.25">
      <c r="A122" s="1">
        <v>214900</v>
      </c>
      <c r="B122" s="1">
        <v>145250</v>
      </c>
      <c r="C122" s="1">
        <v>158000</v>
      </c>
      <c r="D122" s="1">
        <v>127500</v>
      </c>
      <c r="E122">
        <f t="shared" si="14"/>
        <v>5.332236415491443</v>
      </c>
      <c r="F122">
        <f t="shared" si="15"/>
        <v>5.1621161410623682</v>
      </c>
      <c r="G122">
        <f t="shared" si="16"/>
        <v>5.1986570869544222</v>
      </c>
      <c r="H122">
        <f t="shared" si="17"/>
        <v>5.1055101847699742</v>
      </c>
    </row>
    <row r="123" spans="1:8" x14ac:dyDescent="0.25">
      <c r="A123" s="1">
        <v>140000</v>
      </c>
      <c r="B123" s="1">
        <v>202500</v>
      </c>
      <c r="C123" s="1">
        <v>179665</v>
      </c>
      <c r="D123" s="1">
        <v>185000</v>
      </c>
      <c r="E123">
        <f t="shared" si="14"/>
        <v>5.1461280356782382</v>
      </c>
      <c r="F123">
        <f t="shared" si="15"/>
        <v>5.306425027550687</v>
      </c>
      <c r="G123">
        <f t="shared" si="16"/>
        <v>5.2544634817426212</v>
      </c>
      <c r="H123">
        <f t="shared" si="17"/>
        <v>5.2671717284030137</v>
      </c>
    </row>
    <row r="124" spans="1:8" x14ac:dyDescent="0.25">
      <c r="A124" s="1">
        <v>159895</v>
      </c>
      <c r="B124" s="1">
        <v>155000</v>
      </c>
      <c r="C124" s="1">
        <v>255500</v>
      </c>
      <c r="D124" s="1">
        <v>135000</v>
      </c>
      <c r="E124">
        <f t="shared" si="14"/>
        <v>5.2038348833437285</v>
      </c>
      <c r="F124">
        <f t="shared" si="15"/>
        <v>5.1903316981702918</v>
      </c>
      <c r="G124">
        <f t="shared" si="16"/>
        <v>5.4073909044707316</v>
      </c>
      <c r="H124">
        <f t="shared" si="17"/>
        <v>5.1303337684950066</v>
      </c>
    </row>
    <row r="125" spans="1:8" x14ac:dyDescent="0.25">
      <c r="A125" s="1">
        <v>136500</v>
      </c>
      <c r="B125" s="1">
        <v>202900</v>
      </c>
      <c r="C125" s="1">
        <v>284000</v>
      </c>
      <c r="D125" s="1">
        <v>182000</v>
      </c>
      <c r="E125">
        <f t="shared" si="14"/>
        <v>5.1351326513767752</v>
      </c>
      <c r="F125">
        <f t="shared" si="15"/>
        <v>5.3072820470333459</v>
      </c>
      <c r="G125">
        <f t="shared" si="16"/>
        <v>5.453318340047038</v>
      </c>
      <c r="H125">
        <f t="shared" si="17"/>
        <v>5.2600713879850751</v>
      </c>
    </row>
    <row r="126" spans="1:8" x14ac:dyDescent="0.25">
      <c r="A126" s="1">
        <v>185000</v>
      </c>
      <c r="B126" s="1">
        <v>87500</v>
      </c>
      <c r="C126" s="1">
        <v>175000</v>
      </c>
      <c r="D126" s="1">
        <v>199900</v>
      </c>
      <c r="E126">
        <f t="shared" si="14"/>
        <v>5.2671717284030137</v>
      </c>
      <c r="F126">
        <f t="shared" si="15"/>
        <v>4.9420080530223132</v>
      </c>
      <c r="G126">
        <f t="shared" si="16"/>
        <v>5.2430380486862944</v>
      </c>
      <c r="H126">
        <f t="shared" si="17"/>
        <v>5.3008127941181167</v>
      </c>
    </row>
    <row r="127" spans="1:8" x14ac:dyDescent="0.25">
      <c r="A127" s="1">
        <v>206000</v>
      </c>
      <c r="B127" s="1">
        <v>85000</v>
      </c>
      <c r="C127" s="1">
        <v>268000</v>
      </c>
      <c r="D127" s="1">
        <v>149900</v>
      </c>
      <c r="E127">
        <f t="shared" si="14"/>
        <v>5.3138672203691533</v>
      </c>
      <c r="F127">
        <f t="shared" si="15"/>
        <v>4.9294189257142929</v>
      </c>
      <c r="G127">
        <f t="shared" si="16"/>
        <v>5.4281347940287885</v>
      </c>
      <c r="H127">
        <f t="shared" si="17"/>
        <v>5.1758016328482794</v>
      </c>
    </row>
    <row r="128" spans="1:8" x14ac:dyDescent="0.25">
      <c r="A128" s="1">
        <v>163500</v>
      </c>
      <c r="B128" s="1">
        <v>151500</v>
      </c>
      <c r="C128" s="1">
        <v>316600</v>
      </c>
      <c r="D128" s="1">
        <v>119200</v>
      </c>
      <c r="E128">
        <f t="shared" si="14"/>
        <v>5.2135177569963052</v>
      </c>
      <c r="F128">
        <f t="shared" si="15"/>
        <v>5.1804126328383235</v>
      </c>
      <c r="G128">
        <f t="shared" si="16"/>
        <v>5.5005109105263372</v>
      </c>
      <c r="H128">
        <f t="shared" si="17"/>
        <v>5.0762762554042178</v>
      </c>
    </row>
    <row r="129" spans="1:8" x14ac:dyDescent="0.25">
      <c r="A129" s="1">
        <v>112500</v>
      </c>
      <c r="B129" s="1">
        <v>437154</v>
      </c>
      <c r="C129" s="1">
        <v>224500</v>
      </c>
      <c r="D129" s="1">
        <v>227000</v>
      </c>
      <c r="E129">
        <f t="shared" si="14"/>
        <v>5.0511525224473814</v>
      </c>
      <c r="F129">
        <f t="shared" si="15"/>
        <v>5.6406344565777333</v>
      </c>
      <c r="G129">
        <f t="shared" si="16"/>
        <v>5.351216345339342</v>
      </c>
      <c r="H129">
        <f t="shared" si="17"/>
        <v>5.3560258571931225</v>
      </c>
    </row>
    <row r="130" spans="1:8" x14ac:dyDescent="0.25">
      <c r="A130" s="1">
        <v>230000</v>
      </c>
      <c r="B130" s="1">
        <v>280000</v>
      </c>
      <c r="C130" s="1">
        <v>253293</v>
      </c>
      <c r="D130" s="1">
        <v>310000</v>
      </c>
      <c r="E130">
        <f t="shared" ref="E130:E161" si="18">LOG10(A130)</f>
        <v>5.3617278360175931</v>
      </c>
      <c r="F130">
        <f t="shared" ref="F130:F161" si="19">LOG10(B130)</f>
        <v>5.4471580313422194</v>
      </c>
      <c r="G130">
        <f t="shared" ref="G130:G161" si="20">LOG10(C130)</f>
        <v>5.4036231878032579</v>
      </c>
      <c r="H130">
        <f t="shared" ref="H130:H161" si="21">LOG10(D130)</f>
        <v>5.4913616938342731</v>
      </c>
    </row>
    <row r="131" spans="1:8" x14ac:dyDescent="0.25">
      <c r="A131" s="1">
        <v>84000</v>
      </c>
      <c r="B131" s="1">
        <v>156000</v>
      </c>
      <c r="C131" s="1">
        <v>137000</v>
      </c>
      <c r="D131" s="1">
        <v>115000</v>
      </c>
      <c r="E131">
        <f t="shared" si="18"/>
        <v>4.924279286061882</v>
      </c>
      <c r="F131">
        <f t="shared" si="19"/>
        <v>5.1931245983544612</v>
      </c>
      <c r="G131">
        <f t="shared" si="20"/>
        <v>5.1367205671564067</v>
      </c>
      <c r="H131">
        <f t="shared" si="21"/>
        <v>5.0606978403536118</v>
      </c>
    </row>
    <row r="132" spans="1:8" x14ac:dyDescent="0.25">
      <c r="A132" s="1">
        <v>155000</v>
      </c>
      <c r="B132" s="1">
        <v>118000</v>
      </c>
      <c r="C132" s="1">
        <v>185900</v>
      </c>
      <c r="D132" s="1">
        <v>200141</v>
      </c>
      <c r="E132">
        <f t="shared" si="18"/>
        <v>5.1903316981702918</v>
      </c>
      <c r="F132">
        <f t="shared" si="19"/>
        <v>5.071882007306125</v>
      </c>
      <c r="G132">
        <f t="shared" si="20"/>
        <v>5.2692793897718984</v>
      </c>
      <c r="H132">
        <f t="shared" si="21"/>
        <v>5.3013360653968151</v>
      </c>
    </row>
    <row r="133" spans="1:8" x14ac:dyDescent="0.25">
      <c r="A133" s="1">
        <v>145000</v>
      </c>
      <c r="B133" s="1">
        <v>394432</v>
      </c>
      <c r="C133" s="1">
        <v>319000</v>
      </c>
      <c r="D133" s="1">
        <v>255000</v>
      </c>
      <c r="E133">
        <f t="shared" si="18"/>
        <v>5.1613680022349753</v>
      </c>
      <c r="F133">
        <f t="shared" si="19"/>
        <v>5.5959721417145625</v>
      </c>
      <c r="G133">
        <f t="shared" si="20"/>
        <v>5.503790683057181</v>
      </c>
      <c r="H133">
        <f t="shared" si="21"/>
        <v>5.4065401804339555</v>
      </c>
    </row>
    <row r="134" spans="1:8" x14ac:dyDescent="0.25">
      <c r="A134" s="1">
        <v>248000</v>
      </c>
      <c r="B134" s="1">
        <v>179000</v>
      </c>
      <c r="C134" s="1">
        <v>151000</v>
      </c>
      <c r="D134" s="1">
        <v>154000</v>
      </c>
      <c r="E134">
        <f t="shared" si="18"/>
        <v>5.394451680826216</v>
      </c>
      <c r="F134">
        <f t="shared" si="19"/>
        <v>5.2528530309798933</v>
      </c>
      <c r="G134">
        <f t="shared" si="20"/>
        <v>5.1789769472931697</v>
      </c>
      <c r="H134">
        <f t="shared" si="21"/>
        <v>5.1875207208364627</v>
      </c>
    </row>
    <row r="135" spans="1:8" x14ac:dyDescent="0.25">
      <c r="A135" s="1">
        <v>138800</v>
      </c>
      <c r="B135" s="1">
        <v>213500</v>
      </c>
      <c r="C135" s="1">
        <v>221000</v>
      </c>
      <c r="D135" s="1">
        <v>145000</v>
      </c>
      <c r="E135">
        <f t="shared" si="18"/>
        <v>5.1423894661188365</v>
      </c>
      <c r="F135">
        <f t="shared" si="19"/>
        <v>5.3293978793610428</v>
      </c>
      <c r="G135">
        <f t="shared" si="20"/>
        <v>5.344392273685111</v>
      </c>
      <c r="H135">
        <f t="shared" si="21"/>
        <v>5.1613680022349753</v>
      </c>
    </row>
    <row r="136" spans="1:8" x14ac:dyDescent="0.25">
      <c r="A136" s="1">
        <v>160000</v>
      </c>
      <c r="B136" s="1">
        <v>240000</v>
      </c>
      <c r="C136" s="1">
        <v>225000</v>
      </c>
      <c r="D136" s="1">
        <v>146000</v>
      </c>
      <c r="E136">
        <f t="shared" si="18"/>
        <v>5.204119982655925</v>
      </c>
      <c r="F136">
        <f t="shared" si="19"/>
        <v>5.3802112417116064</v>
      </c>
      <c r="G136">
        <f t="shared" si="20"/>
        <v>5.3521825181113627</v>
      </c>
      <c r="H136">
        <f t="shared" si="21"/>
        <v>5.1643528557844371</v>
      </c>
    </row>
    <row r="137" spans="1:8" x14ac:dyDescent="0.25">
      <c r="A137" s="1">
        <v>160000</v>
      </c>
      <c r="B137" s="1">
        <v>192000</v>
      </c>
      <c r="C137" s="1">
        <v>148000</v>
      </c>
      <c r="D137" s="1">
        <v>170000</v>
      </c>
      <c r="E137">
        <f t="shared" si="18"/>
        <v>5.204119982655925</v>
      </c>
      <c r="F137">
        <f t="shared" si="19"/>
        <v>5.2833012287035492</v>
      </c>
      <c r="G137">
        <f t="shared" si="20"/>
        <v>5.1702617153949575</v>
      </c>
      <c r="H137">
        <f t="shared" si="21"/>
        <v>5.2304489213782741</v>
      </c>
    </row>
    <row r="138" spans="1:8" x14ac:dyDescent="0.25">
      <c r="A138" s="1">
        <v>176432</v>
      </c>
      <c r="B138" s="1">
        <v>215000</v>
      </c>
      <c r="C138" s="1">
        <v>314813</v>
      </c>
      <c r="D138" s="1">
        <v>181000</v>
      </c>
      <c r="E138">
        <f t="shared" si="18"/>
        <v>5.2465773572302457</v>
      </c>
      <c r="F138">
        <f t="shared" si="19"/>
        <v>5.3324384599156049</v>
      </c>
      <c r="G138">
        <f t="shared" si="20"/>
        <v>5.4980526579681346</v>
      </c>
      <c r="H138">
        <f t="shared" si="21"/>
        <v>5.2576785748691846</v>
      </c>
    </row>
    <row r="139" spans="1:8" x14ac:dyDescent="0.25">
      <c r="A139" s="1">
        <v>280000</v>
      </c>
      <c r="B139" s="1">
        <v>129000</v>
      </c>
      <c r="C139" s="1">
        <v>305000</v>
      </c>
      <c r="D139" s="1">
        <v>318000</v>
      </c>
      <c r="E139">
        <f t="shared" si="18"/>
        <v>5.4471580313422194</v>
      </c>
      <c r="F139">
        <f t="shared" si="19"/>
        <v>5.1105897102992488</v>
      </c>
      <c r="G139">
        <f t="shared" si="20"/>
        <v>5.4842998393467859</v>
      </c>
      <c r="H139">
        <f t="shared" si="21"/>
        <v>5.502427119984433</v>
      </c>
    </row>
    <row r="140" spans="1:8" x14ac:dyDescent="0.25">
      <c r="A140" s="1">
        <v>184100</v>
      </c>
      <c r="B140" s="1">
        <v>168000</v>
      </c>
      <c r="C140" s="1">
        <v>135000</v>
      </c>
      <c r="D140" s="1">
        <v>140000</v>
      </c>
      <c r="E140">
        <f t="shared" si="18"/>
        <v>5.265053788504015</v>
      </c>
      <c r="F140">
        <f t="shared" si="19"/>
        <v>5.2253092817258633</v>
      </c>
      <c r="G140">
        <f t="shared" si="20"/>
        <v>5.1303337684950066</v>
      </c>
      <c r="H140">
        <f t="shared" si="21"/>
        <v>5.1461280356782382</v>
      </c>
    </row>
    <row r="141" spans="1:8" x14ac:dyDescent="0.25">
      <c r="A141" s="1">
        <v>108959</v>
      </c>
      <c r="B141" s="1">
        <v>150000</v>
      </c>
      <c r="C141" s="1">
        <v>139900</v>
      </c>
      <c r="D141" s="1">
        <v>112000</v>
      </c>
      <c r="E141">
        <f t="shared" si="18"/>
        <v>5.03726310873469</v>
      </c>
      <c r="F141">
        <f t="shared" si="19"/>
        <v>5.1760912590556813</v>
      </c>
      <c r="G141">
        <f t="shared" si="20"/>
        <v>5.1458177144918276</v>
      </c>
      <c r="H141">
        <f t="shared" si="21"/>
        <v>5.0492180226701819</v>
      </c>
    </row>
    <row r="142" spans="1:8" x14ac:dyDescent="0.25">
      <c r="A142" s="1">
        <v>245350</v>
      </c>
      <c r="B142" s="1">
        <v>339750</v>
      </c>
      <c r="C142" s="1">
        <v>135000</v>
      </c>
      <c r="D142" s="1">
        <v>115000</v>
      </c>
      <c r="E142">
        <f t="shared" si="18"/>
        <v>5.3897860623169347</v>
      </c>
      <c r="F142">
        <f t="shared" si="19"/>
        <v>5.5311594654045315</v>
      </c>
      <c r="G142">
        <f t="shared" si="20"/>
        <v>5.1303337684950066</v>
      </c>
      <c r="H142">
        <f t="shared" si="21"/>
        <v>5.0606978403536118</v>
      </c>
    </row>
    <row r="143" spans="1:8" x14ac:dyDescent="0.25">
      <c r="A143" s="1">
        <v>173000</v>
      </c>
      <c r="B143" s="1">
        <v>60000</v>
      </c>
      <c r="C143" s="1">
        <v>209500</v>
      </c>
      <c r="D143" s="1">
        <v>259000</v>
      </c>
      <c r="E143">
        <f t="shared" si="18"/>
        <v>5.238046103128795</v>
      </c>
      <c r="F143">
        <f t="shared" si="19"/>
        <v>4.7781512503836439</v>
      </c>
      <c r="G143">
        <f t="shared" si="20"/>
        <v>5.3211840273023139</v>
      </c>
      <c r="H143">
        <f t="shared" si="21"/>
        <v>5.4132997640812519</v>
      </c>
    </row>
    <row r="144" spans="1:8" x14ac:dyDescent="0.25">
      <c r="A144" s="1">
        <v>171900</v>
      </c>
      <c r="B144" s="1">
        <v>222000</v>
      </c>
      <c r="C144" s="1">
        <v>139400</v>
      </c>
      <c r="D144" s="1">
        <v>197500</v>
      </c>
      <c r="E144">
        <f t="shared" si="18"/>
        <v>5.2352758766870524</v>
      </c>
      <c r="F144">
        <f t="shared" si="19"/>
        <v>5.3463529744506388</v>
      </c>
      <c r="G144">
        <f t="shared" si="20"/>
        <v>5.1442627737619908</v>
      </c>
      <c r="H144">
        <f t="shared" si="21"/>
        <v>5.2955670999624793</v>
      </c>
    </row>
    <row r="145" spans="1:8" x14ac:dyDescent="0.25">
      <c r="A145" s="1">
        <v>200500</v>
      </c>
      <c r="B145" s="1">
        <v>215000</v>
      </c>
      <c r="C145" s="1">
        <v>345000</v>
      </c>
      <c r="D145" s="1">
        <v>124000</v>
      </c>
      <c r="E145">
        <f t="shared" si="18"/>
        <v>5.3021143769562009</v>
      </c>
      <c r="F145">
        <f t="shared" si="19"/>
        <v>5.3324384599156049</v>
      </c>
      <c r="G145">
        <f t="shared" si="20"/>
        <v>5.5378190950732744</v>
      </c>
      <c r="H145">
        <f t="shared" si="21"/>
        <v>5.0934216851622347</v>
      </c>
    </row>
    <row r="146" spans="1:8" x14ac:dyDescent="0.25">
      <c r="A146" s="1">
        <v>168000</v>
      </c>
      <c r="B146" s="1">
        <v>315000</v>
      </c>
      <c r="C146" s="1">
        <v>98300</v>
      </c>
      <c r="D146" s="1">
        <v>149900</v>
      </c>
      <c r="E146">
        <f t="shared" si="18"/>
        <v>5.2253092817258633</v>
      </c>
      <c r="F146">
        <f t="shared" si="19"/>
        <v>5.4983105537896009</v>
      </c>
      <c r="G146">
        <f t="shared" si="20"/>
        <v>4.9925535178321354</v>
      </c>
      <c r="H146">
        <f t="shared" si="21"/>
        <v>5.1758016328482794</v>
      </c>
    </row>
    <row r="147" spans="1:8" x14ac:dyDescent="0.25">
      <c r="A147" s="1">
        <v>158000</v>
      </c>
      <c r="B147" s="1">
        <v>139000</v>
      </c>
      <c r="C147" s="1">
        <v>191000</v>
      </c>
      <c r="D147" s="1">
        <v>179900</v>
      </c>
      <c r="E147">
        <f t="shared" si="18"/>
        <v>5.1986570869544222</v>
      </c>
      <c r="F147">
        <f t="shared" si="19"/>
        <v>5.143014800254095</v>
      </c>
      <c r="G147">
        <f t="shared" si="20"/>
        <v>5.2810333672477272</v>
      </c>
      <c r="H147">
        <f t="shared" si="21"/>
        <v>5.2550311633455511</v>
      </c>
    </row>
    <row r="148" spans="1:8" x14ac:dyDescent="0.25">
      <c r="A148" s="1">
        <v>197900</v>
      </c>
      <c r="B148" s="1">
        <v>81000</v>
      </c>
      <c r="C148" s="1">
        <v>350000</v>
      </c>
      <c r="D148" s="1">
        <v>224000</v>
      </c>
      <c r="E148">
        <f t="shared" si="18"/>
        <v>5.2964457942063961</v>
      </c>
      <c r="F148">
        <f t="shared" si="19"/>
        <v>4.9084850188786495</v>
      </c>
      <c r="G148">
        <f t="shared" si="20"/>
        <v>5.5440680443502757</v>
      </c>
      <c r="H148">
        <f t="shared" si="21"/>
        <v>5.3502480183341632</v>
      </c>
    </row>
    <row r="149" spans="1:8" x14ac:dyDescent="0.25">
      <c r="A149" s="1">
        <v>143000</v>
      </c>
      <c r="B149" s="1">
        <v>212000</v>
      </c>
      <c r="C149" s="1">
        <v>145500</v>
      </c>
      <c r="D149" s="1">
        <v>163000</v>
      </c>
      <c r="E149">
        <f t="shared" si="18"/>
        <v>5.1553360374650614</v>
      </c>
      <c r="F149">
        <f t="shared" si="19"/>
        <v>5.3263358609287517</v>
      </c>
      <c r="G149">
        <f t="shared" si="20"/>
        <v>5.1628629933219257</v>
      </c>
      <c r="H149">
        <f t="shared" si="21"/>
        <v>5.2121876044039581</v>
      </c>
    </row>
    <row r="150" spans="1:8" x14ac:dyDescent="0.25">
      <c r="A150" s="1">
        <v>184000</v>
      </c>
      <c r="B150" s="1">
        <v>555000</v>
      </c>
      <c r="C150" s="1">
        <v>402000</v>
      </c>
      <c r="D150" s="1">
        <v>119500</v>
      </c>
      <c r="E150">
        <f t="shared" si="18"/>
        <v>5.2648178230095368</v>
      </c>
      <c r="F150">
        <f t="shared" si="19"/>
        <v>5.7442929831226763</v>
      </c>
      <c r="G150">
        <f t="shared" si="20"/>
        <v>5.6042260530844699</v>
      </c>
      <c r="H150">
        <f t="shared" si="21"/>
        <v>5.0773679052841567</v>
      </c>
    </row>
    <row r="151" spans="1:8" x14ac:dyDescent="0.25">
      <c r="A151" s="1">
        <v>214000</v>
      </c>
      <c r="B151" s="1">
        <v>172500</v>
      </c>
      <c r="C151" s="1">
        <v>110000</v>
      </c>
      <c r="D151" s="1">
        <v>392500</v>
      </c>
      <c r="E151">
        <f t="shared" si="18"/>
        <v>5.330413773349191</v>
      </c>
      <c r="F151">
        <f t="shared" si="19"/>
        <v>5.2367890994092932</v>
      </c>
      <c r="G151">
        <f t="shared" si="20"/>
        <v>5.0413926851582254</v>
      </c>
      <c r="H151">
        <f t="shared" si="21"/>
        <v>5.5938396610812715</v>
      </c>
    </row>
    <row r="152" spans="1:8" x14ac:dyDescent="0.25">
      <c r="A152" s="1">
        <v>101800</v>
      </c>
      <c r="B152" s="1">
        <v>190000</v>
      </c>
      <c r="C152" s="1">
        <v>129000</v>
      </c>
      <c r="D152" s="1">
        <v>174000</v>
      </c>
      <c r="E152">
        <f t="shared" si="18"/>
        <v>5.0077477780007396</v>
      </c>
      <c r="F152">
        <f t="shared" si="19"/>
        <v>5.2787536009528289</v>
      </c>
      <c r="G152">
        <f t="shared" si="20"/>
        <v>5.1105897102992488</v>
      </c>
      <c r="H152">
        <f t="shared" si="21"/>
        <v>5.2405492482825995</v>
      </c>
    </row>
    <row r="153" spans="1:8" x14ac:dyDescent="0.25">
      <c r="A153" s="1">
        <v>142500</v>
      </c>
      <c r="B153" s="1">
        <v>120000</v>
      </c>
      <c r="C153" s="1">
        <v>140000</v>
      </c>
      <c r="D153" s="1">
        <v>219210</v>
      </c>
      <c r="E153">
        <f t="shared" si="18"/>
        <v>5.153814864344529</v>
      </c>
      <c r="F153">
        <f t="shared" si="19"/>
        <v>5.0791812460476251</v>
      </c>
      <c r="G153">
        <f t="shared" si="20"/>
        <v>5.1461280356782382</v>
      </c>
      <c r="H153">
        <f t="shared" si="21"/>
        <v>5.3408603620648796</v>
      </c>
    </row>
    <row r="154" spans="1:8" x14ac:dyDescent="0.25">
      <c r="A154" s="1">
        <v>170000</v>
      </c>
      <c r="B154" s="1">
        <v>210000</v>
      </c>
      <c r="C154" s="1">
        <v>372500</v>
      </c>
      <c r="D154" s="1">
        <v>148000</v>
      </c>
      <c r="E154">
        <f t="shared" si="18"/>
        <v>5.2304489213782741</v>
      </c>
      <c r="F154">
        <f t="shared" si="19"/>
        <v>5.3222192947339195</v>
      </c>
      <c r="G154">
        <f t="shared" si="20"/>
        <v>5.5711262770843115</v>
      </c>
      <c r="H154">
        <f t="shared" si="21"/>
        <v>5.1702617153949575</v>
      </c>
    </row>
    <row r="155" spans="1:8" x14ac:dyDescent="0.25">
      <c r="A155" s="1">
        <v>178000</v>
      </c>
      <c r="B155" s="1">
        <v>178740</v>
      </c>
      <c r="C155" s="1">
        <v>285000</v>
      </c>
      <c r="D155" s="1">
        <v>213000</v>
      </c>
      <c r="E155">
        <f t="shared" si="18"/>
        <v>5.2504200023088936</v>
      </c>
      <c r="F155">
        <f t="shared" si="19"/>
        <v>5.252221753598687</v>
      </c>
      <c r="G155">
        <f t="shared" si="20"/>
        <v>5.4548448600085102</v>
      </c>
      <c r="H155">
        <f t="shared" si="21"/>
        <v>5.3283796034387381</v>
      </c>
    </row>
    <row r="156" spans="1:8" x14ac:dyDescent="0.25">
      <c r="A156" s="1">
        <v>186500</v>
      </c>
      <c r="B156" s="1">
        <v>167000</v>
      </c>
      <c r="C156" s="1">
        <v>207500</v>
      </c>
      <c r="D156" s="1">
        <v>107000</v>
      </c>
      <c r="E156">
        <f t="shared" si="18"/>
        <v>5.2706788361447066</v>
      </c>
      <c r="F156">
        <f t="shared" si="19"/>
        <v>5.2227164711475833</v>
      </c>
      <c r="G156">
        <f t="shared" si="20"/>
        <v>5.3170181010481112</v>
      </c>
      <c r="H156">
        <f t="shared" si="21"/>
        <v>5.0293837776852097</v>
      </c>
    </row>
    <row r="157" spans="1:8" x14ac:dyDescent="0.25">
      <c r="A157" s="1">
        <v>171750</v>
      </c>
      <c r="B157" s="1">
        <v>250000</v>
      </c>
      <c r="C157" s="1">
        <v>227875</v>
      </c>
      <c r="D157" s="1">
        <v>140000</v>
      </c>
      <c r="E157">
        <f t="shared" si="18"/>
        <v>5.2348967457315885</v>
      </c>
      <c r="F157">
        <f t="shared" si="19"/>
        <v>5.3979400086720375</v>
      </c>
      <c r="G157">
        <f t="shared" si="20"/>
        <v>5.3576966816630325</v>
      </c>
      <c r="H157">
        <f t="shared" si="21"/>
        <v>5.1461280356782382</v>
      </c>
    </row>
    <row r="158" spans="1:8" x14ac:dyDescent="0.25">
      <c r="A158" s="1">
        <v>183900</v>
      </c>
      <c r="B158" s="1">
        <v>187000</v>
      </c>
      <c r="C158" s="1">
        <v>176000</v>
      </c>
      <c r="D158" s="1">
        <v>115000</v>
      </c>
      <c r="E158">
        <f t="shared" si="18"/>
        <v>5.2645817292380777</v>
      </c>
      <c r="F158">
        <f t="shared" si="19"/>
        <v>5.2718416065364986</v>
      </c>
      <c r="G158">
        <f t="shared" si="20"/>
        <v>5.2455126678141495</v>
      </c>
      <c r="H158">
        <f t="shared" si="21"/>
        <v>5.0606978403536118</v>
      </c>
    </row>
    <row r="159" spans="1:8" x14ac:dyDescent="0.25">
      <c r="A159" s="1">
        <v>237000</v>
      </c>
      <c r="B159" s="1">
        <v>212000</v>
      </c>
      <c r="C159" s="1">
        <v>123500</v>
      </c>
      <c r="D159" s="1">
        <v>137900</v>
      </c>
      <c r="E159">
        <f t="shared" si="18"/>
        <v>5.3747483460101035</v>
      </c>
      <c r="F159">
        <f t="shared" si="19"/>
        <v>5.3263358609287517</v>
      </c>
      <c r="G159">
        <f t="shared" si="20"/>
        <v>5.0916669575956846</v>
      </c>
      <c r="H159">
        <f t="shared" si="21"/>
        <v>5.1395642661758494</v>
      </c>
    </row>
    <row r="160" spans="1:8" x14ac:dyDescent="0.25">
      <c r="A160" s="1">
        <v>227000</v>
      </c>
      <c r="B160" s="1">
        <v>148000</v>
      </c>
      <c r="C160" s="1">
        <v>196000</v>
      </c>
      <c r="D160" s="1">
        <v>147000</v>
      </c>
      <c r="E160">
        <f t="shared" si="18"/>
        <v>5.3560258571931225</v>
      </c>
      <c r="F160">
        <f t="shared" si="19"/>
        <v>5.1702617153949575</v>
      </c>
      <c r="G160">
        <f t="shared" si="20"/>
        <v>5.2922560713564764</v>
      </c>
      <c r="H160">
        <f t="shared" si="21"/>
        <v>5.1673173347481764</v>
      </c>
    </row>
    <row r="161" spans="1:8" x14ac:dyDescent="0.25">
      <c r="A161" s="1">
        <v>119500</v>
      </c>
      <c r="B161" s="1">
        <v>208900</v>
      </c>
      <c r="C161" s="1">
        <v>140000</v>
      </c>
      <c r="D161" s="1">
        <v>367294</v>
      </c>
      <c r="E161">
        <f t="shared" si="18"/>
        <v>5.0773679052841567</v>
      </c>
      <c r="F161">
        <f t="shared" si="19"/>
        <v>5.3199384399803087</v>
      </c>
      <c r="G161">
        <f t="shared" si="20"/>
        <v>5.1461280356782382</v>
      </c>
      <c r="H161">
        <f t="shared" si="21"/>
        <v>5.565013833904306</v>
      </c>
    </row>
    <row r="162" spans="1:8" x14ac:dyDescent="0.25">
      <c r="A162" s="1">
        <v>162900</v>
      </c>
      <c r="B162" s="1">
        <v>164000</v>
      </c>
      <c r="C162" s="1">
        <v>361919</v>
      </c>
      <c r="D162" s="1">
        <v>265900</v>
      </c>
      <c r="E162">
        <f t="shared" ref="E162:E178" si="22">LOG10(A162)</f>
        <v>5.2119210843085098</v>
      </c>
      <c r="F162">
        <f t="shared" ref="F162:F178" si="23">LOG10(B162)</f>
        <v>5.214843848047698</v>
      </c>
      <c r="G162">
        <f t="shared" ref="G162:G178" si="24">LOG10(C162)</f>
        <v>5.5586113832700024</v>
      </c>
      <c r="H162">
        <f t="shared" ref="H162:H178" si="25">LOG10(D162)</f>
        <v>5.4247183373315666</v>
      </c>
    </row>
    <row r="163" spans="1:8" x14ac:dyDescent="0.25">
      <c r="A163" s="1">
        <v>160000</v>
      </c>
      <c r="B163" s="1">
        <v>156000</v>
      </c>
      <c r="C163" s="1">
        <v>179540</v>
      </c>
      <c r="D163" s="1">
        <v>130000</v>
      </c>
      <c r="E163">
        <f t="shared" si="22"/>
        <v>5.204119982655925</v>
      </c>
      <c r="F163">
        <f t="shared" si="23"/>
        <v>5.1931245983544612</v>
      </c>
      <c r="G163">
        <f t="shared" si="24"/>
        <v>5.2541612208474264</v>
      </c>
      <c r="H163">
        <f t="shared" si="25"/>
        <v>5.1139433523068369</v>
      </c>
    </row>
    <row r="164" spans="1:8" x14ac:dyDescent="0.25">
      <c r="A164" s="1">
        <v>203000</v>
      </c>
      <c r="B164" s="1">
        <v>86000</v>
      </c>
      <c r="C164" s="1">
        <v>165000</v>
      </c>
      <c r="D164" s="1">
        <v>161500</v>
      </c>
      <c r="E164">
        <f t="shared" si="22"/>
        <v>5.3074960379132126</v>
      </c>
      <c r="F164">
        <f t="shared" si="23"/>
        <v>4.9344984512435675</v>
      </c>
      <c r="G164">
        <f t="shared" si="24"/>
        <v>5.2174839442139067</v>
      </c>
      <c r="H164">
        <f t="shared" si="25"/>
        <v>5.2081725266671217</v>
      </c>
    </row>
    <row r="165" spans="1:8" x14ac:dyDescent="0.25">
      <c r="A165" s="1">
        <v>295493</v>
      </c>
      <c r="B165" s="1">
        <v>115000</v>
      </c>
      <c r="C165" s="1">
        <v>341000</v>
      </c>
      <c r="D165" s="1">
        <v>137000</v>
      </c>
      <c r="E165">
        <f t="shared" si="22"/>
        <v>5.4705471972396724</v>
      </c>
      <c r="F165">
        <f t="shared" si="23"/>
        <v>5.0606978403536118</v>
      </c>
      <c r="G165">
        <f t="shared" si="24"/>
        <v>5.5327543789924976</v>
      </c>
      <c r="H165">
        <f t="shared" si="25"/>
        <v>5.1367205671564067</v>
      </c>
    </row>
    <row r="166" spans="1:8" x14ac:dyDescent="0.25">
      <c r="A166" s="1">
        <v>111000</v>
      </c>
      <c r="B166" s="1">
        <v>172785</v>
      </c>
      <c r="C166" s="1">
        <v>124500</v>
      </c>
      <c r="D166" s="1">
        <v>162000</v>
      </c>
      <c r="E166">
        <f t="shared" si="22"/>
        <v>5.0453229787866576</v>
      </c>
      <c r="F166">
        <f t="shared" si="23"/>
        <v>5.2375060373327544</v>
      </c>
      <c r="G166">
        <f t="shared" si="24"/>
        <v>5.0951693514317551</v>
      </c>
      <c r="H166">
        <f t="shared" si="25"/>
        <v>5.2095150145426308</v>
      </c>
    </row>
    <row r="167" spans="1:8" x14ac:dyDescent="0.25">
      <c r="A167" s="1">
        <v>147000</v>
      </c>
      <c r="B167" s="1">
        <v>155000</v>
      </c>
      <c r="C167" s="1">
        <v>110000</v>
      </c>
      <c r="D167" s="1">
        <v>278000</v>
      </c>
      <c r="E167">
        <f t="shared" si="22"/>
        <v>5.1673173347481764</v>
      </c>
      <c r="F167">
        <f t="shared" si="23"/>
        <v>5.1903316981702918</v>
      </c>
      <c r="G167">
        <f t="shared" si="24"/>
        <v>5.0413926851582254</v>
      </c>
      <c r="H167">
        <f t="shared" si="25"/>
        <v>5.4440447959180762</v>
      </c>
    </row>
    <row r="168" spans="1:8" x14ac:dyDescent="0.25">
      <c r="A168" s="1">
        <v>171000</v>
      </c>
      <c r="B168" s="1">
        <v>430000</v>
      </c>
      <c r="C168" s="1">
        <v>222500</v>
      </c>
      <c r="D168" s="1">
        <v>281000</v>
      </c>
      <c r="E168">
        <f t="shared" si="22"/>
        <v>5.2329961103921541</v>
      </c>
      <c r="F168">
        <f t="shared" si="23"/>
        <v>5.6334684555795862</v>
      </c>
      <c r="G168">
        <f t="shared" si="24"/>
        <v>5.3473300153169507</v>
      </c>
      <c r="H168">
        <f t="shared" si="25"/>
        <v>5.4487063199050798</v>
      </c>
    </row>
    <row r="169" spans="1:8" x14ac:dyDescent="0.25">
      <c r="A169" s="1">
        <v>410000</v>
      </c>
      <c r="B169" s="1">
        <v>130000</v>
      </c>
      <c r="C169" s="1">
        <v>93500</v>
      </c>
      <c r="D169" s="1">
        <v>138500</v>
      </c>
      <c r="E169">
        <f t="shared" si="22"/>
        <v>5.6127838567197355</v>
      </c>
      <c r="F169">
        <f t="shared" si="23"/>
        <v>5.1139433523068369</v>
      </c>
      <c r="G169">
        <f t="shared" si="24"/>
        <v>4.9708116108725182</v>
      </c>
      <c r="H169">
        <f t="shared" si="25"/>
        <v>5.1414497734004669</v>
      </c>
    </row>
    <row r="170" spans="1:8" x14ac:dyDescent="0.25">
      <c r="A170" s="1">
        <v>156932</v>
      </c>
      <c r="B170" s="1">
        <v>120000</v>
      </c>
      <c r="C170" s="1">
        <v>299800</v>
      </c>
      <c r="D170" s="1">
        <v>155000</v>
      </c>
      <c r="E170">
        <f t="shared" si="22"/>
        <v>5.1957115095933926</v>
      </c>
      <c r="F170">
        <f t="shared" si="23"/>
        <v>5.0791812460476251</v>
      </c>
      <c r="G170">
        <f t="shared" si="24"/>
        <v>5.4768316285122607</v>
      </c>
      <c r="H170">
        <f t="shared" si="25"/>
        <v>5.1903316981702918</v>
      </c>
    </row>
    <row r="171" spans="1:8" x14ac:dyDescent="0.25">
      <c r="A171" s="1">
        <v>216000</v>
      </c>
      <c r="B171" s="1">
        <v>113000</v>
      </c>
      <c r="C171" s="1">
        <v>162000</v>
      </c>
      <c r="D171" s="1">
        <v>290000</v>
      </c>
      <c r="E171">
        <f t="shared" si="22"/>
        <v>5.3344537511509307</v>
      </c>
      <c r="F171">
        <f t="shared" si="23"/>
        <v>5.0530784434834199</v>
      </c>
      <c r="G171">
        <f t="shared" si="24"/>
        <v>5.2095150145426308</v>
      </c>
      <c r="H171">
        <f t="shared" si="25"/>
        <v>5.4623979978989565</v>
      </c>
    </row>
    <row r="172" spans="1:8" x14ac:dyDescent="0.25">
      <c r="A172" s="1">
        <v>466500</v>
      </c>
      <c r="B172" s="1">
        <v>140000</v>
      </c>
      <c r="C172" s="1">
        <v>217000</v>
      </c>
      <c r="D172" s="1">
        <v>325000</v>
      </c>
      <c r="E172">
        <f t="shared" si="22"/>
        <v>5.6688516480825184</v>
      </c>
      <c r="F172">
        <f t="shared" si="23"/>
        <v>5.1461280356782382</v>
      </c>
      <c r="G172">
        <f t="shared" si="24"/>
        <v>5.3364597338485291</v>
      </c>
      <c r="H172">
        <f t="shared" si="25"/>
        <v>5.5118833609788744</v>
      </c>
    </row>
    <row r="173" spans="1:8" x14ac:dyDescent="0.25">
      <c r="A173" s="1">
        <v>281213</v>
      </c>
      <c r="B173" s="1">
        <v>147000</v>
      </c>
      <c r="C173" s="1">
        <v>156000</v>
      </c>
      <c r="D173" s="1">
        <v>119000</v>
      </c>
      <c r="E173">
        <f t="shared" si="22"/>
        <v>5.44903539350911</v>
      </c>
      <c r="F173">
        <f t="shared" si="23"/>
        <v>5.1673173347481764</v>
      </c>
      <c r="G173">
        <f t="shared" si="24"/>
        <v>5.1931245983544612</v>
      </c>
      <c r="H173">
        <f t="shared" si="25"/>
        <v>5.075546961392531</v>
      </c>
    </row>
    <row r="174" spans="1:8" x14ac:dyDescent="0.25">
      <c r="A174" s="1">
        <v>275000</v>
      </c>
      <c r="B174" s="1">
        <v>164900</v>
      </c>
      <c r="C174" s="1">
        <v>179400</v>
      </c>
      <c r="D174" s="1">
        <v>130500</v>
      </c>
      <c r="E174">
        <f t="shared" si="22"/>
        <v>5.4393326938302629</v>
      </c>
      <c r="F174">
        <f t="shared" si="23"/>
        <v>5.2172206556445184</v>
      </c>
      <c r="G174">
        <f t="shared" si="24"/>
        <v>5.253822438708073</v>
      </c>
      <c r="H174">
        <f t="shared" si="25"/>
        <v>5.1156105116742996</v>
      </c>
    </row>
    <row r="175" spans="1:8" x14ac:dyDescent="0.25">
      <c r="A175" s="1">
        <v>133000</v>
      </c>
      <c r="B175" s="1">
        <v>134000</v>
      </c>
      <c r="C175" s="1">
        <v>337000</v>
      </c>
      <c r="D175" s="1">
        <v>227000</v>
      </c>
      <c r="E175">
        <f t="shared" si="22"/>
        <v>5.1238516409670858</v>
      </c>
      <c r="F175">
        <f t="shared" si="23"/>
        <v>5.1271047983648073</v>
      </c>
      <c r="G175">
        <f t="shared" si="24"/>
        <v>5.5276299008713385</v>
      </c>
      <c r="H175">
        <f t="shared" si="25"/>
        <v>5.3560258571931225</v>
      </c>
    </row>
    <row r="176" spans="1:8" x14ac:dyDescent="0.25">
      <c r="A176" s="1">
        <v>112000</v>
      </c>
      <c r="B176" s="1">
        <v>211000</v>
      </c>
      <c r="C176" s="1">
        <v>264132</v>
      </c>
      <c r="D176" s="1">
        <v>135000</v>
      </c>
      <c r="E176">
        <f t="shared" si="22"/>
        <v>5.0492180226701819</v>
      </c>
      <c r="F176">
        <f t="shared" si="23"/>
        <v>5.3242824552976931</v>
      </c>
      <c r="G176">
        <f t="shared" si="24"/>
        <v>5.4218210198420609</v>
      </c>
      <c r="H176">
        <f t="shared" si="25"/>
        <v>5.1303337684950066</v>
      </c>
    </row>
    <row r="177" spans="1:8" x14ac:dyDescent="0.25">
      <c r="A177" s="1">
        <v>136500</v>
      </c>
      <c r="B177" s="1">
        <v>150000</v>
      </c>
      <c r="C177" s="1">
        <v>114500</v>
      </c>
      <c r="D177" s="1">
        <v>110000</v>
      </c>
      <c r="E177">
        <f t="shared" si="22"/>
        <v>5.1351326513767752</v>
      </c>
      <c r="F177">
        <f t="shared" si="23"/>
        <v>5.1760912590556813</v>
      </c>
      <c r="G177">
        <f t="shared" si="24"/>
        <v>5.0588054866759071</v>
      </c>
      <c r="H177">
        <f t="shared" si="25"/>
        <v>5.0413926851582254</v>
      </c>
    </row>
    <row r="178" spans="1:8" x14ac:dyDescent="0.25">
      <c r="A178" s="1">
        <v>210000</v>
      </c>
      <c r="B178" s="1">
        <v>176000</v>
      </c>
      <c r="C178" s="1">
        <v>395000</v>
      </c>
      <c r="D178" s="1">
        <v>165500</v>
      </c>
      <c r="E178">
        <f t="shared" si="22"/>
        <v>5.3222192947339195</v>
      </c>
      <c r="F178">
        <f t="shared" si="23"/>
        <v>5.2455126678141495</v>
      </c>
      <c r="G178">
        <f t="shared" si="24"/>
        <v>5.5965970956264606</v>
      </c>
      <c r="H178">
        <f t="shared" si="25"/>
        <v>5.2187979981117376</v>
      </c>
    </row>
    <row r="179" spans="1:8" x14ac:dyDescent="0.25">
      <c r="B179" s="1">
        <v>132000</v>
      </c>
      <c r="C179" s="1">
        <v>221500</v>
      </c>
      <c r="D179" s="1">
        <v>239000</v>
      </c>
      <c r="F179">
        <f t="shared" ref="F179:F191" si="26">LOG10(B179)</f>
        <v>5.1205739312058496</v>
      </c>
      <c r="G179">
        <f t="shared" ref="G179:G191" si="27">LOG10(C179)</f>
        <v>5.3453737305590883</v>
      </c>
      <c r="H179">
        <f t="shared" ref="H179:H191" si="28">LOG10(D179)</f>
        <v>5.378397900948138</v>
      </c>
    </row>
    <row r="180" spans="1:8" x14ac:dyDescent="0.25">
      <c r="B180" s="1">
        <v>107500</v>
      </c>
      <c r="C180" s="1">
        <v>175900</v>
      </c>
      <c r="D180" s="1">
        <v>377500</v>
      </c>
      <c r="F180">
        <f t="shared" si="26"/>
        <v>5.0314084642516246</v>
      </c>
      <c r="G180">
        <f t="shared" si="27"/>
        <v>5.2452658394574616</v>
      </c>
      <c r="H180">
        <f t="shared" si="28"/>
        <v>5.5769169559652072</v>
      </c>
    </row>
    <row r="181" spans="1:8" x14ac:dyDescent="0.25">
      <c r="B181" s="1">
        <v>111250</v>
      </c>
      <c r="C181" s="1">
        <v>165500</v>
      </c>
      <c r="D181" s="1">
        <v>123000</v>
      </c>
      <c r="F181">
        <f t="shared" si="26"/>
        <v>5.0463000196529695</v>
      </c>
      <c r="G181">
        <f t="shared" si="27"/>
        <v>5.2187979981117376</v>
      </c>
      <c r="H181">
        <f t="shared" si="28"/>
        <v>5.0899051114393981</v>
      </c>
    </row>
    <row r="182" spans="1:8" x14ac:dyDescent="0.25">
      <c r="B182" s="1">
        <v>272000</v>
      </c>
      <c r="C182" s="1">
        <v>161500</v>
      </c>
      <c r="D182" s="1">
        <v>246578</v>
      </c>
      <c r="F182">
        <f t="shared" si="26"/>
        <v>5.4345689040341991</v>
      </c>
      <c r="G182">
        <f t="shared" si="27"/>
        <v>5.2081725266671217</v>
      </c>
      <c r="H182">
        <f t="shared" si="28"/>
        <v>5.3919543256870428</v>
      </c>
    </row>
    <row r="183" spans="1:8" x14ac:dyDescent="0.25">
      <c r="B183" s="1">
        <v>248000</v>
      </c>
      <c r="C183" s="1">
        <v>107900</v>
      </c>
      <c r="D183" s="1">
        <v>215000</v>
      </c>
      <c r="F183">
        <f t="shared" si="26"/>
        <v>5.394451680826216</v>
      </c>
      <c r="G183">
        <f t="shared" si="27"/>
        <v>5.0330214446829107</v>
      </c>
      <c r="H183">
        <f t="shared" si="28"/>
        <v>5.3324384599156049</v>
      </c>
    </row>
    <row r="184" spans="1:8" x14ac:dyDescent="0.25">
      <c r="B184" s="1">
        <v>213250</v>
      </c>
      <c r="C184" s="1">
        <v>187500</v>
      </c>
      <c r="D184" s="1">
        <v>223000</v>
      </c>
      <c r="F184">
        <f t="shared" si="26"/>
        <v>5.3288890398395603</v>
      </c>
      <c r="G184">
        <f t="shared" si="27"/>
        <v>5.2730012720637376</v>
      </c>
      <c r="H184">
        <f t="shared" si="28"/>
        <v>5.3483048630481607</v>
      </c>
    </row>
    <row r="185" spans="1:8" x14ac:dyDescent="0.25">
      <c r="B185" s="1">
        <v>133000</v>
      </c>
      <c r="C185" s="1">
        <v>160200</v>
      </c>
      <c r="D185" s="1">
        <v>142000</v>
      </c>
      <c r="F185">
        <f t="shared" si="26"/>
        <v>5.1238516409670858</v>
      </c>
      <c r="G185">
        <f t="shared" si="27"/>
        <v>5.2046625117482188</v>
      </c>
      <c r="H185">
        <f t="shared" si="28"/>
        <v>5.1522883443830567</v>
      </c>
    </row>
    <row r="186" spans="1:8" x14ac:dyDescent="0.25">
      <c r="B186" s="1">
        <v>129500</v>
      </c>
      <c r="C186" s="1">
        <v>485000</v>
      </c>
      <c r="D186" s="1">
        <v>143750</v>
      </c>
      <c r="F186">
        <f t="shared" si="26"/>
        <v>5.1122697684172707</v>
      </c>
      <c r="G186">
        <f t="shared" si="27"/>
        <v>5.685741738602264</v>
      </c>
      <c r="H186">
        <f t="shared" si="28"/>
        <v>5.157607853361668</v>
      </c>
    </row>
    <row r="187" spans="1:8" x14ac:dyDescent="0.25">
      <c r="B187" s="1">
        <v>125000</v>
      </c>
      <c r="C187" s="1">
        <v>227680</v>
      </c>
      <c r="D187" s="1">
        <v>394617</v>
      </c>
      <c r="F187">
        <f t="shared" si="26"/>
        <v>5.0969100130080562</v>
      </c>
      <c r="G187">
        <f t="shared" si="27"/>
        <v>5.3573248827402091</v>
      </c>
      <c r="H187">
        <f t="shared" si="28"/>
        <v>5.5961757906150096</v>
      </c>
    </row>
    <row r="188" spans="1:8" x14ac:dyDescent="0.25">
      <c r="B188" s="1">
        <v>112500</v>
      </c>
      <c r="C188" s="1">
        <v>137000</v>
      </c>
      <c r="D188" s="1">
        <v>197000</v>
      </c>
      <c r="F188">
        <f t="shared" si="26"/>
        <v>5.0511525224473814</v>
      </c>
      <c r="G188">
        <f t="shared" si="27"/>
        <v>5.1367205671564067</v>
      </c>
      <c r="H188">
        <f t="shared" si="28"/>
        <v>5.2944662261615933</v>
      </c>
    </row>
    <row r="189" spans="1:8" x14ac:dyDescent="0.25">
      <c r="B189" s="1">
        <v>108000</v>
      </c>
      <c r="C189" s="1">
        <v>271000</v>
      </c>
      <c r="D189" s="1">
        <v>179600</v>
      </c>
      <c r="F189">
        <f t="shared" si="26"/>
        <v>5.0334237554869494</v>
      </c>
      <c r="G189">
        <f t="shared" si="27"/>
        <v>5.4329692908744054</v>
      </c>
      <c r="H189">
        <f t="shared" si="28"/>
        <v>5.2543063323312857</v>
      </c>
    </row>
    <row r="190" spans="1:8" x14ac:dyDescent="0.25">
      <c r="B190" s="1">
        <v>141000</v>
      </c>
      <c r="C190" s="1">
        <v>147400</v>
      </c>
      <c r="D190" s="1">
        <v>240000</v>
      </c>
      <c r="F190">
        <f t="shared" si="26"/>
        <v>5.1492191126553797</v>
      </c>
      <c r="G190">
        <f t="shared" si="27"/>
        <v>5.1684974835230326</v>
      </c>
      <c r="H190">
        <f t="shared" si="28"/>
        <v>5.3802112417116064</v>
      </c>
    </row>
    <row r="191" spans="1:8" x14ac:dyDescent="0.25">
      <c r="B191" s="1">
        <v>121500</v>
      </c>
      <c r="C191" s="1">
        <v>139950</v>
      </c>
      <c r="D191" s="1">
        <v>185000</v>
      </c>
      <c r="F191">
        <f t="shared" si="26"/>
        <v>5.0845762779343309</v>
      </c>
      <c r="G191">
        <f t="shared" si="27"/>
        <v>5.145972902802181</v>
      </c>
      <c r="H191">
        <f t="shared" si="28"/>
        <v>5.2671717284030137</v>
      </c>
    </row>
    <row r="192" spans="1:8" x14ac:dyDescent="0.25">
      <c r="B192" s="1">
        <v>170000</v>
      </c>
      <c r="C192" s="1">
        <v>141000</v>
      </c>
      <c r="D192" s="1"/>
      <c r="F192">
        <f t="shared" ref="F192:F223" si="29">LOG10(B192)</f>
        <v>5.2304489213782741</v>
      </c>
      <c r="G192">
        <f t="shared" ref="G192:G223" si="30">LOG10(C192)</f>
        <v>5.1492191126553797</v>
      </c>
    </row>
    <row r="193" spans="2:7" x14ac:dyDescent="0.25">
      <c r="B193" s="1">
        <v>325000</v>
      </c>
      <c r="C193" s="1">
        <v>213000</v>
      </c>
      <c r="D193" s="1"/>
      <c r="F193">
        <f t="shared" si="29"/>
        <v>5.5118833609788744</v>
      </c>
      <c r="G193">
        <f t="shared" si="30"/>
        <v>5.3283796034387381</v>
      </c>
    </row>
    <row r="194" spans="2:7" x14ac:dyDescent="0.25">
      <c r="B194" s="1">
        <v>164500</v>
      </c>
      <c r="C194" s="1">
        <v>133500</v>
      </c>
      <c r="D194" s="1"/>
      <c r="F194">
        <f t="shared" si="29"/>
        <v>5.2161659022859928</v>
      </c>
      <c r="G194">
        <f t="shared" si="30"/>
        <v>5.1254812657005937</v>
      </c>
    </row>
    <row r="195" spans="2:7" x14ac:dyDescent="0.25">
      <c r="B195" s="1">
        <v>181900</v>
      </c>
      <c r="C195" s="1">
        <v>187000</v>
      </c>
      <c r="D195" s="1"/>
      <c r="F195">
        <f t="shared" si="29"/>
        <v>5.2598326990634838</v>
      </c>
      <c r="G195">
        <f t="shared" si="30"/>
        <v>5.2718416065364986</v>
      </c>
    </row>
    <row r="196" spans="2:7" x14ac:dyDescent="0.25">
      <c r="B196" s="1">
        <v>118500</v>
      </c>
      <c r="C196" s="1">
        <v>158000</v>
      </c>
      <c r="D196" s="1"/>
      <c r="F196">
        <f t="shared" si="29"/>
        <v>5.0737183503461223</v>
      </c>
      <c r="G196">
        <f t="shared" si="30"/>
        <v>5.1986570869544222</v>
      </c>
    </row>
    <row r="197" spans="2:7" x14ac:dyDescent="0.25">
      <c r="B197" s="1">
        <v>143000</v>
      </c>
      <c r="C197" s="1">
        <v>170000</v>
      </c>
      <c r="D197" s="1"/>
      <c r="F197">
        <f t="shared" si="29"/>
        <v>5.1553360374650614</v>
      </c>
      <c r="G197">
        <f t="shared" si="30"/>
        <v>5.2304489213782741</v>
      </c>
    </row>
    <row r="198" spans="2:7" x14ac:dyDescent="0.25">
      <c r="B198" s="1">
        <v>451950</v>
      </c>
      <c r="C198" s="1">
        <v>250000</v>
      </c>
      <c r="D198" s="1"/>
      <c r="F198">
        <f t="shared" si="29"/>
        <v>5.655090390729038</v>
      </c>
      <c r="G198">
        <f t="shared" si="30"/>
        <v>5.3979400086720375</v>
      </c>
    </row>
    <row r="199" spans="2:7" x14ac:dyDescent="0.25">
      <c r="B199" s="1">
        <v>138000</v>
      </c>
      <c r="C199" s="1">
        <v>132500</v>
      </c>
      <c r="D199" s="1"/>
      <c r="F199">
        <f t="shared" si="29"/>
        <v>5.1398790864012369</v>
      </c>
      <c r="G199">
        <f t="shared" si="30"/>
        <v>5.1222158782728267</v>
      </c>
    </row>
    <row r="200" spans="2:7" x14ac:dyDescent="0.25">
      <c r="B200" s="1">
        <v>140000</v>
      </c>
      <c r="C200" s="1">
        <v>148500</v>
      </c>
      <c r="D200" s="1"/>
      <c r="F200">
        <f t="shared" si="29"/>
        <v>5.1461280356782382</v>
      </c>
      <c r="G200">
        <f t="shared" si="30"/>
        <v>5.171726453653231</v>
      </c>
    </row>
    <row r="201" spans="2:7" x14ac:dyDescent="0.25">
      <c r="B201" s="1">
        <v>110000</v>
      </c>
      <c r="C201" s="1">
        <v>109500</v>
      </c>
      <c r="D201" s="1"/>
      <c r="F201">
        <f t="shared" si="29"/>
        <v>5.0413926851582254</v>
      </c>
      <c r="G201">
        <f t="shared" si="30"/>
        <v>5.0394141191761372</v>
      </c>
    </row>
    <row r="202" spans="2:7" x14ac:dyDescent="0.25">
      <c r="B202" s="1">
        <v>275000</v>
      </c>
      <c r="C202" s="1">
        <v>133000</v>
      </c>
      <c r="D202" s="1"/>
      <c r="F202">
        <f t="shared" si="29"/>
        <v>5.4393326938302629</v>
      </c>
      <c r="G202">
        <f t="shared" si="30"/>
        <v>5.1238516409670858</v>
      </c>
    </row>
    <row r="203" spans="2:7" x14ac:dyDescent="0.25">
      <c r="B203" s="1">
        <v>151000</v>
      </c>
      <c r="C203" s="1">
        <v>303477</v>
      </c>
      <c r="D203" s="1"/>
      <c r="F203">
        <f t="shared" si="29"/>
        <v>5.1789769472931697</v>
      </c>
      <c r="G203">
        <f t="shared" si="30"/>
        <v>5.4821257822264648</v>
      </c>
    </row>
    <row r="204" spans="2:7" x14ac:dyDescent="0.25">
      <c r="B204" s="1">
        <v>118500</v>
      </c>
      <c r="C204" s="1">
        <v>136500</v>
      </c>
      <c r="D204" s="1"/>
      <c r="F204">
        <f t="shared" si="29"/>
        <v>5.0737183503461223</v>
      </c>
      <c r="G204">
        <f t="shared" si="30"/>
        <v>5.1351326513767752</v>
      </c>
    </row>
    <row r="205" spans="2:7" x14ac:dyDescent="0.25">
      <c r="B205" s="1">
        <v>313000</v>
      </c>
      <c r="C205" s="1">
        <v>100000</v>
      </c>
      <c r="D205" s="1"/>
      <c r="F205">
        <f t="shared" si="29"/>
        <v>5.4955443375464483</v>
      </c>
      <c r="G205">
        <f t="shared" si="30"/>
        <v>5</v>
      </c>
    </row>
    <row r="206" spans="2:7" x14ac:dyDescent="0.25">
      <c r="B206" s="1">
        <v>75500</v>
      </c>
      <c r="C206" s="1">
        <v>122900</v>
      </c>
      <c r="D206" s="1"/>
      <c r="F206">
        <f t="shared" si="29"/>
        <v>4.8779469516291885</v>
      </c>
      <c r="G206">
        <f t="shared" si="30"/>
        <v>5.0895518828864539</v>
      </c>
    </row>
    <row r="207" spans="2:7" x14ac:dyDescent="0.25">
      <c r="B207" s="1">
        <v>137500</v>
      </c>
      <c r="C207" s="1">
        <v>172500</v>
      </c>
      <c r="D207" s="1"/>
      <c r="F207">
        <f t="shared" si="29"/>
        <v>5.1383026981662816</v>
      </c>
      <c r="G207">
        <f t="shared" si="30"/>
        <v>5.2367890994092932</v>
      </c>
    </row>
    <row r="208" spans="2:7" x14ac:dyDescent="0.25">
      <c r="B208" s="1">
        <v>183200</v>
      </c>
      <c r="C208" s="1">
        <v>180000</v>
      </c>
      <c r="D208" s="1"/>
      <c r="F208">
        <f t="shared" si="29"/>
        <v>5.2629254693318313</v>
      </c>
      <c r="G208">
        <f t="shared" si="30"/>
        <v>5.2552725051033065</v>
      </c>
    </row>
    <row r="209" spans="2:7" x14ac:dyDescent="0.25">
      <c r="B209" s="1">
        <v>105500</v>
      </c>
      <c r="C209" s="1">
        <v>240000</v>
      </c>
      <c r="D209" s="1"/>
      <c r="F209">
        <f t="shared" si="29"/>
        <v>5.0232524596337118</v>
      </c>
      <c r="G209">
        <f t="shared" si="30"/>
        <v>5.3802112417116064</v>
      </c>
    </row>
    <row r="210" spans="2:7" x14ac:dyDescent="0.25">
      <c r="B210" s="1">
        <v>240000</v>
      </c>
      <c r="C210" s="1">
        <v>125500</v>
      </c>
      <c r="D210" s="1"/>
      <c r="F210">
        <f t="shared" si="29"/>
        <v>5.3802112417116064</v>
      </c>
      <c r="G210">
        <f t="shared" si="30"/>
        <v>5.0986437258170572</v>
      </c>
    </row>
    <row r="211" spans="2:7" x14ac:dyDescent="0.25">
      <c r="B211" s="1">
        <v>168500</v>
      </c>
      <c r="C211" s="1">
        <v>145000</v>
      </c>
      <c r="D211" s="1"/>
      <c r="F211">
        <f t="shared" si="29"/>
        <v>5.2265999052073573</v>
      </c>
      <c r="G211">
        <f t="shared" si="30"/>
        <v>5.1613680022349753</v>
      </c>
    </row>
    <row r="212" spans="2:7" x14ac:dyDescent="0.25">
      <c r="B212" s="1">
        <v>168500</v>
      </c>
      <c r="C212" s="1">
        <v>201000</v>
      </c>
      <c r="D212" s="1"/>
      <c r="F212">
        <f t="shared" si="29"/>
        <v>5.2265999052073573</v>
      </c>
      <c r="G212">
        <f t="shared" si="30"/>
        <v>5.3031960574204886</v>
      </c>
    </row>
    <row r="213" spans="2:7" x14ac:dyDescent="0.25">
      <c r="B213" s="1">
        <v>82500</v>
      </c>
      <c r="C213" s="1">
        <v>193000</v>
      </c>
      <c r="D213" s="1"/>
      <c r="F213">
        <f t="shared" si="29"/>
        <v>4.9164539485499255</v>
      </c>
      <c r="G213">
        <f t="shared" si="30"/>
        <v>5.2855573090077739</v>
      </c>
    </row>
    <row r="214" spans="2:7" x14ac:dyDescent="0.25">
      <c r="B214" s="1">
        <v>144000</v>
      </c>
      <c r="C214" s="1">
        <v>201000</v>
      </c>
      <c r="D214" s="1"/>
      <c r="F214">
        <f t="shared" si="29"/>
        <v>5.1583624920952493</v>
      </c>
      <c r="G214">
        <f t="shared" si="30"/>
        <v>5.3031960574204886</v>
      </c>
    </row>
    <row r="215" spans="2:7" x14ac:dyDescent="0.25">
      <c r="B215" s="1">
        <v>274000</v>
      </c>
      <c r="C215" s="1">
        <v>117500</v>
      </c>
      <c r="D215" s="1"/>
      <c r="F215">
        <f t="shared" si="29"/>
        <v>5.4377505628203879</v>
      </c>
      <c r="G215">
        <f t="shared" si="30"/>
        <v>5.0700378666077555</v>
      </c>
    </row>
    <row r="216" spans="2:7" x14ac:dyDescent="0.25">
      <c r="B216" s="1">
        <v>226000</v>
      </c>
      <c r="C216" s="1">
        <v>190000</v>
      </c>
      <c r="D216" s="1"/>
      <c r="F216">
        <f t="shared" si="29"/>
        <v>5.3541084391474012</v>
      </c>
      <c r="G216">
        <f t="shared" si="30"/>
        <v>5.2787536009528289</v>
      </c>
    </row>
    <row r="217" spans="2:7" x14ac:dyDescent="0.25">
      <c r="B217" s="1">
        <v>152000</v>
      </c>
      <c r="C217" s="1">
        <v>184900</v>
      </c>
      <c r="D217" s="1"/>
      <c r="F217">
        <f t="shared" si="29"/>
        <v>5.1818435879447726</v>
      </c>
      <c r="G217">
        <f t="shared" si="30"/>
        <v>5.2669369111591733</v>
      </c>
    </row>
    <row r="218" spans="2:7" x14ac:dyDescent="0.25">
      <c r="B218" s="1">
        <v>155000</v>
      </c>
      <c r="C218" s="1">
        <v>239799</v>
      </c>
      <c r="D218" s="1"/>
      <c r="F218">
        <f t="shared" si="29"/>
        <v>5.1903316981702918</v>
      </c>
      <c r="G218">
        <f t="shared" si="30"/>
        <v>5.3798473676894876</v>
      </c>
    </row>
    <row r="219" spans="2:7" x14ac:dyDescent="0.25">
      <c r="B219" s="1">
        <v>155000</v>
      </c>
      <c r="C219" s="1">
        <v>150900</v>
      </c>
      <c r="D219" s="1"/>
      <c r="F219">
        <f t="shared" si="29"/>
        <v>5.1903316981702918</v>
      </c>
      <c r="G219">
        <f t="shared" si="30"/>
        <v>5.1786892397755899</v>
      </c>
    </row>
    <row r="220" spans="2:7" x14ac:dyDescent="0.25">
      <c r="B220" s="1">
        <v>205950</v>
      </c>
      <c r="C220" s="1">
        <v>150000</v>
      </c>
      <c r="D220" s="1"/>
      <c r="F220">
        <f t="shared" si="29"/>
        <v>5.3137617962924359</v>
      </c>
      <c r="G220">
        <f t="shared" si="30"/>
        <v>5.1760912590556813</v>
      </c>
    </row>
    <row r="221" spans="2:7" x14ac:dyDescent="0.25">
      <c r="B221" s="1">
        <v>137500</v>
      </c>
      <c r="C221" s="1">
        <v>129000</v>
      </c>
      <c r="D221" s="1"/>
      <c r="F221">
        <f t="shared" si="29"/>
        <v>5.1383026981662816</v>
      </c>
      <c r="G221">
        <f t="shared" si="30"/>
        <v>5.1105897102992488</v>
      </c>
    </row>
    <row r="222" spans="2:7" x14ac:dyDescent="0.25">
      <c r="B222" s="1">
        <v>165000</v>
      </c>
      <c r="C222" s="1">
        <v>119900</v>
      </c>
      <c r="D222" s="1"/>
      <c r="F222">
        <f t="shared" si="29"/>
        <v>5.2174839442139067</v>
      </c>
      <c r="G222">
        <f t="shared" si="30"/>
        <v>5.0788191830988483</v>
      </c>
    </row>
    <row r="223" spans="2:7" x14ac:dyDescent="0.25">
      <c r="B223" s="1">
        <v>257500</v>
      </c>
      <c r="C223" s="1">
        <v>172000</v>
      </c>
      <c r="D223" s="1"/>
      <c r="F223">
        <f t="shared" si="29"/>
        <v>5.4107772333772095</v>
      </c>
      <c r="G223">
        <f t="shared" si="30"/>
        <v>5.2355284469075487</v>
      </c>
    </row>
    <row r="224" spans="2:7" x14ac:dyDescent="0.25">
      <c r="B224" s="1">
        <v>148500</v>
      </c>
      <c r="C224" s="1">
        <v>145000</v>
      </c>
      <c r="D224" s="1"/>
      <c r="F224">
        <f t="shared" ref="F224:F255" si="31">LOG10(B224)</f>
        <v>5.171726453653231</v>
      </c>
      <c r="G224">
        <f t="shared" ref="G224:G255" si="32">LOG10(C224)</f>
        <v>5.1613680022349753</v>
      </c>
    </row>
    <row r="225" spans="2:7" x14ac:dyDescent="0.25">
      <c r="B225" s="1">
        <v>143000</v>
      </c>
      <c r="C225" s="1">
        <v>272000</v>
      </c>
      <c r="D225" s="1"/>
      <c r="F225">
        <f t="shared" si="31"/>
        <v>5.1553360374650614</v>
      </c>
      <c r="G225">
        <f t="shared" si="32"/>
        <v>5.4345689040341991</v>
      </c>
    </row>
    <row r="226" spans="2:7" x14ac:dyDescent="0.25">
      <c r="B226" s="1">
        <v>221000</v>
      </c>
      <c r="C226" s="1">
        <v>155000</v>
      </c>
      <c r="D226" s="1"/>
      <c r="F226">
        <f t="shared" si="31"/>
        <v>5.344392273685111</v>
      </c>
      <c r="G226">
        <f t="shared" si="32"/>
        <v>5.1903316981702918</v>
      </c>
    </row>
    <row r="227" spans="2:7" x14ac:dyDescent="0.25">
      <c r="B227" s="1">
        <v>194700</v>
      </c>
      <c r="C227" s="1">
        <v>178900</v>
      </c>
      <c r="D227" s="1"/>
      <c r="F227">
        <f t="shared" si="31"/>
        <v>5.2893659515200318</v>
      </c>
      <c r="G227">
        <f t="shared" si="32"/>
        <v>5.2526103405673732</v>
      </c>
    </row>
    <row r="228" spans="2:7" x14ac:dyDescent="0.25">
      <c r="B228" s="1">
        <v>141000</v>
      </c>
      <c r="C228" s="1">
        <v>135000</v>
      </c>
      <c r="D228" s="1"/>
      <c r="F228">
        <f t="shared" si="31"/>
        <v>5.1492191126553797</v>
      </c>
      <c r="G228">
        <f t="shared" si="32"/>
        <v>5.1303337684950066</v>
      </c>
    </row>
    <row r="229" spans="2:7" x14ac:dyDescent="0.25">
      <c r="B229" s="1">
        <v>335000</v>
      </c>
      <c r="C229" s="1">
        <v>173000</v>
      </c>
      <c r="F229">
        <f t="shared" si="31"/>
        <v>5.5250448070368456</v>
      </c>
      <c r="G229">
        <f t="shared" si="32"/>
        <v>5.238046103128795</v>
      </c>
    </row>
    <row r="230" spans="2:7" x14ac:dyDescent="0.25">
      <c r="B230" s="1">
        <v>138500</v>
      </c>
      <c r="C230" s="1">
        <v>178400</v>
      </c>
      <c r="F230">
        <f t="shared" si="31"/>
        <v>5.1414497734004669</v>
      </c>
      <c r="G230">
        <f t="shared" si="32"/>
        <v>5.2513948500401044</v>
      </c>
    </row>
    <row r="231" spans="2:7" x14ac:dyDescent="0.25">
      <c r="B231" s="1">
        <v>312500</v>
      </c>
      <c r="C231" s="1">
        <v>336000</v>
      </c>
      <c r="F231">
        <f t="shared" si="31"/>
        <v>5.4948500216800937</v>
      </c>
      <c r="G231">
        <f t="shared" si="32"/>
        <v>5.5263392773898437</v>
      </c>
    </row>
    <row r="232" spans="2:7" x14ac:dyDescent="0.25">
      <c r="B232" s="1">
        <v>213000</v>
      </c>
      <c r="C232" s="1">
        <v>126000</v>
      </c>
      <c r="F232">
        <f t="shared" si="31"/>
        <v>5.3283796034387381</v>
      </c>
      <c r="G232">
        <f t="shared" si="32"/>
        <v>5.1003705451175625</v>
      </c>
    </row>
    <row r="233" spans="2:7" x14ac:dyDescent="0.25">
      <c r="B233" s="1">
        <v>302000</v>
      </c>
      <c r="C233" s="1">
        <v>125000</v>
      </c>
      <c r="F233">
        <f t="shared" si="31"/>
        <v>5.480006942957151</v>
      </c>
      <c r="G233">
        <f t="shared" si="32"/>
        <v>5.0969100130080562</v>
      </c>
    </row>
    <row r="234" spans="2:7" x14ac:dyDescent="0.25">
      <c r="B234" s="1">
        <v>129000</v>
      </c>
      <c r="C234" s="1">
        <v>197000</v>
      </c>
      <c r="F234">
        <f t="shared" si="31"/>
        <v>5.1105897102992488</v>
      </c>
      <c r="G234">
        <f t="shared" si="32"/>
        <v>5.2944662261615933</v>
      </c>
    </row>
    <row r="235" spans="2:7" x14ac:dyDescent="0.25">
      <c r="B235" s="1">
        <v>128500</v>
      </c>
      <c r="C235" s="1">
        <v>187000</v>
      </c>
      <c r="F235">
        <f t="shared" si="31"/>
        <v>5.1089031276673129</v>
      </c>
      <c r="G235">
        <f t="shared" si="32"/>
        <v>5.2718416065364986</v>
      </c>
    </row>
    <row r="236" spans="2:7" x14ac:dyDescent="0.25">
      <c r="B236" s="1">
        <v>143000</v>
      </c>
      <c r="C236" s="1">
        <v>173900</v>
      </c>
      <c r="F236">
        <f t="shared" si="31"/>
        <v>5.1553360374650614</v>
      </c>
      <c r="G236">
        <f t="shared" si="32"/>
        <v>5.2402995820027121</v>
      </c>
    </row>
    <row r="237" spans="2:7" x14ac:dyDescent="0.25">
      <c r="B237" s="1">
        <v>135000</v>
      </c>
      <c r="C237" s="1">
        <v>337500</v>
      </c>
      <c r="F237">
        <f t="shared" si="31"/>
        <v>5.1303337684950066</v>
      </c>
      <c r="G237">
        <f t="shared" si="32"/>
        <v>5.528273777167044</v>
      </c>
    </row>
    <row r="238" spans="2:7" x14ac:dyDescent="0.25">
      <c r="B238" s="1">
        <v>187500</v>
      </c>
      <c r="C238" s="1">
        <v>121600</v>
      </c>
      <c r="F238">
        <f t="shared" si="31"/>
        <v>5.2730012720637376</v>
      </c>
      <c r="G238">
        <f t="shared" si="32"/>
        <v>5.0849335749367164</v>
      </c>
    </row>
    <row r="239" spans="2:7" x14ac:dyDescent="0.25">
      <c r="B239" s="1">
        <v>108000</v>
      </c>
      <c r="C239" s="1">
        <v>82000</v>
      </c>
      <c r="F239">
        <f t="shared" si="31"/>
        <v>5.0334237554869494</v>
      </c>
      <c r="G239">
        <f t="shared" si="32"/>
        <v>4.9138138523837167</v>
      </c>
    </row>
    <row r="240" spans="2:7" x14ac:dyDescent="0.25">
      <c r="B240" s="1">
        <v>239900</v>
      </c>
      <c r="C240" s="1">
        <v>232000</v>
      </c>
      <c r="F240">
        <f t="shared" si="31"/>
        <v>5.3800302479678308</v>
      </c>
      <c r="G240">
        <f t="shared" si="32"/>
        <v>5.3654879848908994</v>
      </c>
    </row>
    <row r="241" spans="2:7" x14ac:dyDescent="0.25">
      <c r="B241" s="1">
        <v>190000</v>
      </c>
      <c r="C241" s="1">
        <v>88000</v>
      </c>
      <c r="F241">
        <f t="shared" si="31"/>
        <v>5.2787536009528289</v>
      </c>
      <c r="G241">
        <f t="shared" si="32"/>
        <v>4.9444826721501682</v>
      </c>
    </row>
    <row r="242" spans="2:7" x14ac:dyDescent="0.25">
      <c r="B242" s="1">
        <v>142000</v>
      </c>
      <c r="C242" s="1">
        <v>135000</v>
      </c>
      <c r="F242">
        <f t="shared" si="31"/>
        <v>5.1522883443830567</v>
      </c>
      <c r="G242">
        <f t="shared" si="32"/>
        <v>5.1303337684950066</v>
      </c>
    </row>
    <row r="243" spans="2:7" x14ac:dyDescent="0.25">
      <c r="B243" s="1">
        <v>236000</v>
      </c>
      <c r="C243" s="1">
        <v>187500</v>
      </c>
      <c r="F243">
        <f t="shared" si="31"/>
        <v>5.3729120029701063</v>
      </c>
      <c r="G243">
        <f t="shared" si="32"/>
        <v>5.2730012720637376</v>
      </c>
    </row>
    <row r="244" spans="2:7" x14ac:dyDescent="0.25">
      <c r="B244" s="1">
        <v>212000</v>
      </c>
      <c r="C244" s="1">
        <v>194000</v>
      </c>
      <c r="F244">
        <f t="shared" si="31"/>
        <v>5.3263358609287517</v>
      </c>
      <c r="G244">
        <f t="shared" si="32"/>
        <v>5.2878017299302265</v>
      </c>
    </row>
    <row r="245" spans="2:7" x14ac:dyDescent="0.25">
      <c r="B245" s="1">
        <v>158900</v>
      </c>
      <c r="C245" s="1">
        <v>315500</v>
      </c>
      <c r="F245">
        <f t="shared" si="31"/>
        <v>5.2011238972073794</v>
      </c>
      <c r="G245">
        <f t="shared" si="32"/>
        <v>5.4989993635801531</v>
      </c>
    </row>
    <row r="246" spans="2:7" x14ac:dyDescent="0.25">
      <c r="B246" s="1">
        <v>215200</v>
      </c>
      <c r="C246" s="1">
        <v>287000</v>
      </c>
      <c r="F246">
        <f t="shared" si="31"/>
        <v>5.3328422669943514</v>
      </c>
      <c r="G246">
        <f t="shared" si="32"/>
        <v>5.4578818967339924</v>
      </c>
    </row>
    <row r="247" spans="2:7" x14ac:dyDescent="0.25">
      <c r="B247" s="1">
        <v>270000</v>
      </c>
      <c r="C247" s="1">
        <v>173000</v>
      </c>
      <c r="F247">
        <f t="shared" si="31"/>
        <v>5.4313637641589869</v>
      </c>
      <c r="G247">
        <f t="shared" si="32"/>
        <v>5.238046103128795</v>
      </c>
    </row>
    <row r="248" spans="2:7" x14ac:dyDescent="0.25">
      <c r="B248" s="1">
        <v>538000</v>
      </c>
      <c r="C248" s="1">
        <v>196000</v>
      </c>
      <c r="F248">
        <f t="shared" si="31"/>
        <v>5.7307822756663889</v>
      </c>
      <c r="G248">
        <f t="shared" si="32"/>
        <v>5.2922560713564764</v>
      </c>
    </row>
    <row r="249" spans="2:7" x14ac:dyDescent="0.25">
      <c r="B249" s="1">
        <v>134900</v>
      </c>
      <c r="C249" s="1">
        <v>278000</v>
      </c>
      <c r="F249">
        <f t="shared" si="31"/>
        <v>5.1300119496719043</v>
      </c>
      <c r="G249">
        <f t="shared" si="32"/>
        <v>5.4440447959180762</v>
      </c>
    </row>
    <row r="250" spans="2:7" x14ac:dyDescent="0.25">
      <c r="B250" s="1">
        <v>102000</v>
      </c>
      <c r="C250" s="1">
        <v>556581</v>
      </c>
      <c r="F250">
        <f t="shared" si="31"/>
        <v>5.008600171761918</v>
      </c>
      <c r="G250">
        <f t="shared" si="32"/>
        <v>5.7455283767447058</v>
      </c>
    </row>
    <row r="251" spans="2:7" x14ac:dyDescent="0.25">
      <c r="B251" s="1">
        <v>162000</v>
      </c>
      <c r="C251" s="1">
        <v>176485</v>
      </c>
      <c r="F251">
        <f t="shared" si="31"/>
        <v>5.2095150145426308</v>
      </c>
      <c r="G251">
        <f t="shared" si="32"/>
        <v>5.2467077992759048</v>
      </c>
    </row>
    <row r="252" spans="2:7" x14ac:dyDescent="0.25">
      <c r="B252" s="1">
        <v>142500</v>
      </c>
      <c r="C252" s="1">
        <v>335000</v>
      </c>
      <c r="F252">
        <f t="shared" si="31"/>
        <v>5.153814864344529</v>
      </c>
      <c r="G252">
        <f t="shared" si="32"/>
        <v>5.5250448070368456</v>
      </c>
    </row>
    <row r="253" spans="2:7" x14ac:dyDescent="0.25">
      <c r="B253" s="1">
        <v>135000</v>
      </c>
      <c r="C253" s="1">
        <v>91500</v>
      </c>
      <c r="F253">
        <f t="shared" si="31"/>
        <v>5.1303337684950066</v>
      </c>
      <c r="G253">
        <f t="shared" si="32"/>
        <v>4.9614210940664485</v>
      </c>
    </row>
    <row r="254" spans="2:7" x14ac:dyDescent="0.25">
      <c r="B254" s="1">
        <v>176000</v>
      </c>
      <c r="C254" s="1">
        <v>159500</v>
      </c>
      <c r="F254">
        <f t="shared" si="31"/>
        <v>5.2455126678141495</v>
      </c>
      <c r="G254">
        <f t="shared" si="32"/>
        <v>5.2027606873931997</v>
      </c>
    </row>
    <row r="255" spans="2:7" x14ac:dyDescent="0.25">
      <c r="B255" s="1">
        <v>187100</v>
      </c>
      <c r="C255" s="1">
        <v>192000</v>
      </c>
      <c r="F255">
        <f t="shared" si="31"/>
        <v>5.2720737875000099</v>
      </c>
      <c r="G255">
        <f t="shared" si="32"/>
        <v>5.2833012287035492</v>
      </c>
    </row>
    <row r="256" spans="2:7" x14ac:dyDescent="0.25">
      <c r="B256" s="1">
        <v>146800</v>
      </c>
      <c r="C256" s="1">
        <v>187500</v>
      </c>
      <c r="F256">
        <f t="shared" ref="F256:F287" si="33">LOG10(B256)</f>
        <v>5.1667260555800514</v>
      </c>
      <c r="G256">
        <f t="shared" ref="G256:G287" si="34">LOG10(C256)</f>
        <v>5.2730012720637376</v>
      </c>
    </row>
    <row r="257" spans="2:7" x14ac:dyDescent="0.25">
      <c r="B257" s="1">
        <v>269790</v>
      </c>
      <c r="C257" s="1">
        <v>119500</v>
      </c>
      <c r="F257">
        <f t="shared" si="33"/>
        <v>5.4310258481331219</v>
      </c>
      <c r="G257">
        <f t="shared" si="34"/>
        <v>5.0773679052841567</v>
      </c>
    </row>
    <row r="258" spans="2:7" x14ac:dyDescent="0.25">
      <c r="B258" s="1">
        <v>225000</v>
      </c>
      <c r="C258" s="1">
        <v>159500</v>
      </c>
      <c r="F258">
        <f t="shared" si="33"/>
        <v>5.3521825181113627</v>
      </c>
      <c r="G258">
        <f t="shared" si="34"/>
        <v>5.2027606873931997</v>
      </c>
    </row>
    <row r="259" spans="2:7" x14ac:dyDescent="0.25">
      <c r="B259" s="1">
        <v>171000</v>
      </c>
      <c r="C259" s="1">
        <v>274725</v>
      </c>
      <c r="F259">
        <f t="shared" si="33"/>
        <v>5.2329961103921541</v>
      </c>
      <c r="G259">
        <f t="shared" si="34"/>
        <v>5.4388981820562448</v>
      </c>
    </row>
    <row r="260" spans="2:7" x14ac:dyDescent="0.25">
      <c r="B260" s="1">
        <v>143500</v>
      </c>
      <c r="C260" s="1">
        <v>205000</v>
      </c>
      <c r="F260">
        <f t="shared" si="33"/>
        <v>5.1568519010700111</v>
      </c>
      <c r="G260">
        <f t="shared" si="34"/>
        <v>5.3117538610557542</v>
      </c>
    </row>
    <row r="261" spans="2:7" x14ac:dyDescent="0.25">
      <c r="B261" s="1">
        <v>110000</v>
      </c>
      <c r="C261" s="1">
        <v>129900</v>
      </c>
      <c r="F261">
        <f t="shared" si="33"/>
        <v>5.0413926851582254</v>
      </c>
      <c r="G261">
        <f t="shared" si="34"/>
        <v>5.1136091510730282</v>
      </c>
    </row>
    <row r="262" spans="2:7" x14ac:dyDescent="0.25">
      <c r="B262" s="1">
        <v>200000</v>
      </c>
      <c r="C262" s="1">
        <v>117000</v>
      </c>
      <c r="F262">
        <f t="shared" si="33"/>
        <v>5.3010299956639813</v>
      </c>
      <c r="G262">
        <f t="shared" si="34"/>
        <v>5.0681858617461613</v>
      </c>
    </row>
    <row r="263" spans="2:7" x14ac:dyDescent="0.25">
      <c r="B263" s="1">
        <v>118000</v>
      </c>
      <c r="C263" s="1">
        <v>133700</v>
      </c>
      <c r="F263">
        <f t="shared" si="33"/>
        <v>5.071882007306125</v>
      </c>
      <c r="G263">
        <f t="shared" si="34"/>
        <v>5.1261314072619841</v>
      </c>
    </row>
    <row r="264" spans="2:7" x14ac:dyDescent="0.25">
      <c r="B264" s="1">
        <v>159950</v>
      </c>
      <c r="C264" s="1">
        <v>212900</v>
      </c>
      <c r="F264">
        <f t="shared" si="33"/>
        <v>5.2039842444201261</v>
      </c>
      <c r="G264">
        <f t="shared" si="34"/>
        <v>5.3281756614383227</v>
      </c>
    </row>
    <row r="265" spans="2:7" x14ac:dyDescent="0.25">
      <c r="B265" s="1">
        <v>144500</v>
      </c>
      <c r="C265" s="1">
        <v>163900</v>
      </c>
      <c r="F265">
        <f t="shared" si="33"/>
        <v>5.159867847092567</v>
      </c>
      <c r="G265">
        <f t="shared" si="34"/>
        <v>5.2145789535704994</v>
      </c>
    </row>
    <row r="266" spans="2:7" x14ac:dyDescent="0.25">
      <c r="B266" s="1">
        <v>55993</v>
      </c>
      <c r="C266" s="1">
        <v>215000</v>
      </c>
      <c r="F266">
        <f t="shared" si="33"/>
        <v>4.7481337368027541</v>
      </c>
      <c r="G266">
        <f t="shared" si="34"/>
        <v>5.3324384599156049</v>
      </c>
    </row>
    <row r="267" spans="2:7" x14ac:dyDescent="0.25">
      <c r="B267" s="1">
        <v>157900</v>
      </c>
      <c r="C267" s="1">
        <v>140000</v>
      </c>
      <c r="F267">
        <f t="shared" si="33"/>
        <v>5.1983821300082944</v>
      </c>
      <c r="G267">
        <f t="shared" si="34"/>
        <v>5.1461280356782382</v>
      </c>
    </row>
    <row r="268" spans="2:7" x14ac:dyDescent="0.25">
      <c r="B268" s="1">
        <v>224900</v>
      </c>
      <c r="C268" s="1">
        <v>93500</v>
      </c>
      <c r="F268">
        <f t="shared" si="33"/>
        <v>5.351989455435632</v>
      </c>
      <c r="G268">
        <f t="shared" si="34"/>
        <v>4.9708116108725182</v>
      </c>
    </row>
    <row r="269" spans="2:7" x14ac:dyDescent="0.25">
      <c r="B269" s="1">
        <v>155000</v>
      </c>
      <c r="C269" s="1">
        <v>169000</v>
      </c>
      <c r="F269">
        <f t="shared" si="33"/>
        <v>5.1903316981702918</v>
      </c>
      <c r="G269">
        <f t="shared" si="34"/>
        <v>5.2278867046136739</v>
      </c>
    </row>
    <row r="270" spans="2:7" x14ac:dyDescent="0.25">
      <c r="B270" s="1">
        <v>224000</v>
      </c>
      <c r="C270" s="1">
        <v>80000</v>
      </c>
      <c r="F270">
        <f t="shared" si="33"/>
        <v>5.3502480183341632</v>
      </c>
      <c r="G270">
        <f t="shared" si="34"/>
        <v>4.9030899869919438</v>
      </c>
    </row>
    <row r="271" spans="2:7" x14ac:dyDescent="0.25">
      <c r="B271" s="1">
        <v>183000</v>
      </c>
      <c r="C271" s="1">
        <v>230000</v>
      </c>
      <c r="F271">
        <f t="shared" si="33"/>
        <v>5.2624510897304297</v>
      </c>
      <c r="G271">
        <f t="shared" si="34"/>
        <v>5.3617278360175931</v>
      </c>
    </row>
    <row r="272" spans="2:7" x14ac:dyDescent="0.25">
      <c r="B272" s="1">
        <v>232600</v>
      </c>
      <c r="C272" s="1">
        <v>218000</v>
      </c>
      <c r="F272">
        <f t="shared" si="33"/>
        <v>5.3666097103924297</v>
      </c>
      <c r="G272">
        <f t="shared" si="34"/>
        <v>5.3384564936046051</v>
      </c>
    </row>
    <row r="273" spans="2:7" x14ac:dyDescent="0.25">
      <c r="B273" s="1">
        <v>385000</v>
      </c>
      <c r="C273" s="1">
        <v>230000</v>
      </c>
      <c r="F273">
        <f t="shared" si="33"/>
        <v>5.585460729508501</v>
      </c>
      <c r="G273">
        <f t="shared" si="34"/>
        <v>5.3617278360175931</v>
      </c>
    </row>
    <row r="274" spans="2:7" x14ac:dyDescent="0.25">
      <c r="B274" s="1">
        <v>189000</v>
      </c>
      <c r="C274" s="1">
        <v>185000</v>
      </c>
      <c r="F274">
        <f t="shared" si="33"/>
        <v>5.2764618041732438</v>
      </c>
      <c r="G274">
        <f t="shared" si="34"/>
        <v>5.2671717284030137</v>
      </c>
    </row>
    <row r="275" spans="2:7" x14ac:dyDescent="0.25">
      <c r="B275" s="1">
        <v>185000</v>
      </c>
      <c r="C275" s="1">
        <v>146000</v>
      </c>
      <c r="F275">
        <f t="shared" si="33"/>
        <v>5.2671717284030137</v>
      </c>
      <c r="G275">
        <f t="shared" si="34"/>
        <v>5.1643528557844371</v>
      </c>
    </row>
    <row r="276" spans="2:7" x14ac:dyDescent="0.25">
      <c r="B276" s="1">
        <v>166000</v>
      </c>
      <c r="C276" s="1">
        <v>233170</v>
      </c>
      <c r="F276">
        <f t="shared" si="33"/>
        <v>5.220108088040055</v>
      </c>
      <c r="G276">
        <f t="shared" si="34"/>
        <v>5.3676726727054334</v>
      </c>
    </row>
    <row r="277" spans="2:7" x14ac:dyDescent="0.25">
      <c r="B277" s="1">
        <v>151000</v>
      </c>
      <c r="C277" s="1">
        <v>625000</v>
      </c>
      <c r="F277">
        <f t="shared" si="33"/>
        <v>5.1789769472931697</v>
      </c>
      <c r="G277">
        <f t="shared" si="34"/>
        <v>5.795880017344075</v>
      </c>
    </row>
    <row r="278" spans="2:7" x14ac:dyDescent="0.25">
      <c r="B278" s="1">
        <v>153500</v>
      </c>
      <c r="C278" s="1">
        <v>171000</v>
      </c>
      <c r="F278">
        <f t="shared" si="33"/>
        <v>5.1861083798132057</v>
      </c>
      <c r="G278">
        <f t="shared" si="34"/>
        <v>5.2329961103921541</v>
      </c>
    </row>
    <row r="279" spans="2:7" x14ac:dyDescent="0.25">
      <c r="B279" s="1">
        <v>144000</v>
      </c>
      <c r="C279" s="1">
        <v>745000</v>
      </c>
      <c r="F279">
        <f t="shared" si="33"/>
        <v>5.1583624920952493</v>
      </c>
      <c r="G279">
        <f t="shared" si="34"/>
        <v>5.8721562727482928</v>
      </c>
    </row>
    <row r="280" spans="2:7" x14ac:dyDescent="0.25">
      <c r="B280" s="1">
        <v>130500</v>
      </c>
      <c r="C280" s="1">
        <v>262000</v>
      </c>
      <c r="F280">
        <f t="shared" si="33"/>
        <v>5.1156105116742996</v>
      </c>
      <c r="G280">
        <f t="shared" si="34"/>
        <v>5.4183012913197457</v>
      </c>
    </row>
    <row r="281" spans="2:7" x14ac:dyDescent="0.25">
      <c r="B281" s="1">
        <v>174900</v>
      </c>
      <c r="C281" s="1">
        <v>195000</v>
      </c>
      <c r="F281">
        <f t="shared" si="33"/>
        <v>5.2427898094786762</v>
      </c>
      <c r="G281">
        <f t="shared" si="34"/>
        <v>5.2900346113625183</v>
      </c>
    </row>
    <row r="282" spans="2:7" x14ac:dyDescent="0.25">
      <c r="B282" s="1">
        <v>215000</v>
      </c>
      <c r="C282" s="1">
        <v>176000</v>
      </c>
      <c r="F282">
        <f t="shared" si="33"/>
        <v>5.3324384599156049</v>
      </c>
      <c r="G282">
        <f t="shared" si="34"/>
        <v>5.2455126678141495</v>
      </c>
    </row>
    <row r="283" spans="2:7" x14ac:dyDescent="0.25">
      <c r="B283" s="1">
        <v>127000</v>
      </c>
      <c r="C283" s="1">
        <v>116050</v>
      </c>
      <c r="F283">
        <f t="shared" si="33"/>
        <v>5.1038037209559572</v>
      </c>
      <c r="G283">
        <f t="shared" si="34"/>
        <v>5.0646451447919363</v>
      </c>
    </row>
    <row r="284" spans="2:7" x14ac:dyDescent="0.25">
      <c r="B284" s="1">
        <v>152000</v>
      </c>
      <c r="C284" s="1">
        <v>153500</v>
      </c>
      <c r="F284">
        <f t="shared" si="33"/>
        <v>5.1818435879447726</v>
      </c>
      <c r="G284">
        <f t="shared" si="34"/>
        <v>5.1861083798132057</v>
      </c>
    </row>
    <row r="285" spans="2:7" x14ac:dyDescent="0.25">
      <c r="B285" s="1">
        <v>131500</v>
      </c>
      <c r="C285" s="1">
        <v>229456</v>
      </c>
      <c r="F285">
        <f t="shared" si="33"/>
        <v>5.1189257528257768</v>
      </c>
      <c r="G285">
        <f t="shared" si="34"/>
        <v>5.3606994184604986</v>
      </c>
    </row>
    <row r="286" spans="2:7" x14ac:dyDescent="0.25">
      <c r="B286" s="1">
        <v>152000</v>
      </c>
      <c r="C286" s="1">
        <v>80500</v>
      </c>
      <c r="F286">
        <f t="shared" si="33"/>
        <v>5.1818435879447726</v>
      </c>
      <c r="G286">
        <f t="shared" si="34"/>
        <v>4.9057958803678687</v>
      </c>
    </row>
    <row r="287" spans="2:7" x14ac:dyDescent="0.25">
      <c r="B287" s="1">
        <v>250580</v>
      </c>
      <c r="C287" s="1">
        <v>134000</v>
      </c>
      <c r="F287">
        <f t="shared" si="33"/>
        <v>5.3989464049013067</v>
      </c>
      <c r="G287">
        <f t="shared" si="34"/>
        <v>5.1271047983648073</v>
      </c>
    </row>
    <row r="288" spans="2:7" x14ac:dyDescent="0.25">
      <c r="B288" s="1">
        <v>129000</v>
      </c>
      <c r="C288" s="1">
        <v>127000</v>
      </c>
      <c r="F288">
        <f t="shared" ref="F288:F319" si="35">LOG10(B288)</f>
        <v>5.1105897102992488</v>
      </c>
      <c r="G288">
        <f t="shared" ref="G288:G319" si="36">LOG10(C288)</f>
        <v>5.1038037209559572</v>
      </c>
    </row>
    <row r="289" spans="2:7" x14ac:dyDescent="0.25">
      <c r="B289" s="1">
        <v>169000</v>
      </c>
      <c r="C289" s="1">
        <v>190000</v>
      </c>
      <c r="F289">
        <f t="shared" si="35"/>
        <v>5.2278867046136739</v>
      </c>
      <c r="G289">
        <f t="shared" si="36"/>
        <v>5.2787536009528289</v>
      </c>
    </row>
    <row r="290" spans="2:7" x14ac:dyDescent="0.25">
      <c r="B290" s="1">
        <v>236000</v>
      </c>
      <c r="C290" s="1">
        <v>195000</v>
      </c>
      <c r="F290">
        <f t="shared" si="35"/>
        <v>5.3729120029701063</v>
      </c>
      <c r="G290">
        <f t="shared" si="36"/>
        <v>5.2900346113625183</v>
      </c>
    </row>
    <row r="291" spans="2:7" x14ac:dyDescent="0.25">
      <c r="B291" s="1">
        <v>200500</v>
      </c>
      <c r="C291" s="1">
        <v>224900</v>
      </c>
      <c r="F291">
        <f t="shared" si="35"/>
        <v>5.3021143769562009</v>
      </c>
      <c r="G291">
        <f t="shared" si="36"/>
        <v>5.351989455435632</v>
      </c>
    </row>
    <row r="292" spans="2:7" x14ac:dyDescent="0.25">
      <c r="B292" s="1">
        <v>350000</v>
      </c>
      <c r="C292" s="1">
        <v>465000</v>
      </c>
      <c r="F292">
        <f t="shared" si="35"/>
        <v>5.5440680443502757</v>
      </c>
      <c r="G292">
        <f t="shared" si="36"/>
        <v>5.6674529528899535</v>
      </c>
    </row>
    <row r="293" spans="2:7" x14ac:dyDescent="0.25">
      <c r="B293" s="1">
        <v>148000</v>
      </c>
      <c r="C293" s="1">
        <v>294000</v>
      </c>
      <c r="F293">
        <f t="shared" si="35"/>
        <v>5.1702617153949575</v>
      </c>
      <c r="G293">
        <f t="shared" si="36"/>
        <v>5.4683473304121577</v>
      </c>
    </row>
    <row r="294" spans="2:7" x14ac:dyDescent="0.25">
      <c r="B294" s="1">
        <v>157000</v>
      </c>
      <c r="C294" s="1">
        <v>165400</v>
      </c>
      <c r="F294">
        <f t="shared" si="35"/>
        <v>5.195899652409234</v>
      </c>
      <c r="G294">
        <f t="shared" si="36"/>
        <v>5.2185355052165274</v>
      </c>
    </row>
    <row r="295" spans="2:7" x14ac:dyDescent="0.25">
      <c r="B295" s="1">
        <v>187500</v>
      </c>
      <c r="C295" s="1">
        <v>301500</v>
      </c>
      <c r="F295">
        <f t="shared" si="35"/>
        <v>5.2730012720637376</v>
      </c>
      <c r="G295">
        <f t="shared" si="36"/>
        <v>5.47928731647617</v>
      </c>
    </row>
    <row r="296" spans="2:7" x14ac:dyDescent="0.25">
      <c r="B296" s="1">
        <v>145000</v>
      </c>
      <c r="C296" s="1">
        <v>190000</v>
      </c>
      <c r="F296">
        <f t="shared" si="35"/>
        <v>5.1613680022349753</v>
      </c>
      <c r="G296">
        <f t="shared" si="36"/>
        <v>5.2787536009528289</v>
      </c>
    </row>
    <row r="297" spans="2:7" x14ac:dyDescent="0.25">
      <c r="B297" s="1">
        <v>135500</v>
      </c>
      <c r="C297" s="1">
        <v>151000</v>
      </c>
      <c r="F297">
        <f t="shared" si="35"/>
        <v>5.1319392952104241</v>
      </c>
      <c r="G297">
        <f t="shared" si="36"/>
        <v>5.1789769472931697</v>
      </c>
    </row>
    <row r="298" spans="2:7" x14ac:dyDescent="0.25">
      <c r="B298" s="1">
        <v>165000</v>
      </c>
      <c r="C298" s="1">
        <v>181000</v>
      </c>
      <c r="F298">
        <f t="shared" si="35"/>
        <v>5.2174839442139067</v>
      </c>
      <c r="G298">
        <f t="shared" si="36"/>
        <v>5.2576785748691846</v>
      </c>
    </row>
    <row r="299" spans="2:7" x14ac:dyDescent="0.25">
      <c r="B299" s="1">
        <v>118858</v>
      </c>
      <c r="C299" s="1">
        <v>144000</v>
      </c>
      <c r="F299">
        <f t="shared" si="35"/>
        <v>5.0750284181965339</v>
      </c>
      <c r="G299">
        <f t="shared" si="36"/>
        <v>5.1583624920952493</v>
      </c>
    </row>
    <row r="300" spans="2:7" x14ac:dyDescent="0.25">
      <c r="B300" s="1">
        <v>142953</v>
      </c>
      <c r="C300" s="1">
        <v>185750</v>
      </c>
      <c r="F300">
        <f t="shared" si="35"/>
        <v>5.1551932738582229</v>
      </c>
      <c r="G300">
        <f t="shared" si="36"/>
        <v>5.2689288224326125</v>
      </c>
    </row>
    <row r="301" spans="2:7" x14ac:dyDescent="0.25">
      <c r="B301" s="1">
        <v>135000</v>
      </c>
      <c r="C301" s="1">
        <v>137000</v>
      </c>
      <c r="F301">
        <f t="shared" si="35"/>
        <v>5.1303337684950066</v>
      </c>
      <c r="G301">
        <f t="shared" si="36"/>
        <v>5.1367205671564067</v>
      </c>
    </row>
    <row r="302" spans="2:7" x14ac:dyDescent="0.25">
      <c r="B302" s="1">
        <v>110000</v>
      </c>
      <c r="C302" s="1">
        <v>180000</v>
      </c>
      <c r="F302">
        <f t="shared" si="35"/>
        <v>5.0413926851582254</v>
      </c>
      <c r="G302">
        <f t="shared" si="36"/>
        <v>5.2552725051033065</v>
      </c>
    </row>
    <row r="303" spans="2:7" x14ac:dyDescent="0.25">
      <c r="B303" s="1">
        <v>153000</v>
      </c>
      <c r="C303" s="1">
        <v>150500</v>
      </c>
      <c r="F303">
        <f t="shared" si="35"/>
        <v>5.1846914308175984</v>
      </c>
      <c r="G303">
        <f t="shared" si="36"/>
        <v>5.1775364999298619</v>
      </c>
    </row>
    <row r="304" spans="2:7" x14ac:dyDescent="0.25">
      <c r="B304" s="1">
        <v>255000</v>
      </c>
      <c r="C304" s="1">
        <v>202500</v>
      </c>
      <c r="F304">
        <f t="shared" si="35"/>
        <v>5.4065401804339555</v>
      </c>
      <c r="G304">
        <f t="shared" si="36"/>
        <v>5.306425027550687</v>
      </c>
    </row>
    <row r="305" spans="2:7" x14ac:dyDescent="0.25">
      <c r="B305" s="1">
        <v>131000</v>
      </c>
      <c r="C305" s="1">
        <v>275000</v>
      </c>
      <c r="F305">
        <f t="shared" si="35"/>
        <v>5.1172712956557644</v>
      </c>
      <c r="G305">
        <f t="shared" si="36"/>
        <v>5.4393326938302629</v>
      </c>
    </row>
    <row r="306" spans="2:7" x14ac:dyDescent="0.25">
      <c r="B306" s="1">
        <v>174000</v>
      </c>
      <c r="C306" s="1">
        <v>72500</v>
      </c>
      <c r="F306">
        <f t="shared" si="35"/>
        <v>5.2405492482825995</v>
      </c>
      <c r="G306">
        <f t="shared" si="36"/>
        <v>4.860338006570994</v>
      </c>
    </row>
    <row r="307" spans="2:7" x14ac:dyDescent="0.25">
      <c r="B307" s="1">
        <v>173733</v>
      </c>
      <c r="C307" s="1">
        <v>132500</v>
      </c>
      <c r="F307">
        <f t="shared" si="35"/>
        <v>5.2398823190612944</v>
      </c>
      <c r="G307">
        <f t="shared" si="36"/>
        <v>5.1222158782728267</v>
      </c>
    </row>
    <row r="308" spans="2:7" x14ac:dyDescent="0.25">
      <c r="B308" s="1">
        <v>135000</v>
      </c>
      <c r="C308" s="1">
        <v>155000</v>
      </c>
      <c r="F308">
        <f t="shared" si="35"/>
        <v>5.1303337684950066</v>
      </c>
      <c r="G308">
        <f t="shared" si="36"/>
        <v>5.1903316981702918</v>
      </c>
    </row>
    <row r="309" spans="2:7" x14ac:dyDescent="0.25">
      <c r="B309" s="1">
        <v>176500</v>
      </c>
      <c r="C309" s="1">
        <v>228500</v>
      </c>
      <c r="F309">
        <f t="shared" si="35"/>
        <v>5.2467447097238411</v>
      </c>
      <c r="G309">
        <f t="shared" si="36"/>
        <v>5.3588862044058692</v>
      </c>
    </row>
    <row r="310" spans="2:7" x14ac:dyDescent="0.25">
      <c r="B310" s="1">
        <v>207500</v>
      </c>
      <c r="C310" s="1">
        <v>155835</v>
      </c>
      <c r="F310">
        <f t="shared" si="35"/>
        <v>5.3170181010481112</v>
      </c>
      <c r="G310">
        <f t="shared" si="36"/>
        <v>5.1926650053248045</v>
      </c>
    </row>
    <row r="311" spans="2:7" x14ac:dyDescent="0.25">
      <c r="B311" s="1">
        <v>285000</v>
      </c>
      <c r="C311" s="1">
        <v>215000</v>
      </c>
      <c r="F311">
        <f t="shared" si="35"/>
        <v>5.4548448600085102</v>
      </c>
      <c r="G311">
        <f t="shared" si="36"/>
        <v>5.3324384599156049</v>
      </c>
    </row>
    <row r="312" spans="2:7" x14ac:dyDescent="0.25">
      <c r="B312" s="1">
        <v>176000</v>
      </c>
      <c r="C312" s="1">
        <v>200000</v>
      </c>
      <c r="F312">
        <f t="shared" si="35"/>
        <v>5.2455126678141495</v>
      </c>
      <c r="G312">
        <f t="shared" si="36"/>
        <v>5.3010299956639813</v>
      </c>
    </row>
    <row r="313" spans="2:7" x14ac:dyDescent="0.25">
      <c r="B313" s="1">
        <v>236500</v>
      </c>
      <c r="C313" s="1">
        <v>170000</v>
      </c>
      <c r="F313">
        <f t="shared" si="35"/>
        <v>5.3738311450738303</v>
      </c>
      <c r="G313">
        <f t="shared" si="36"/>
        <v>5.2304489213782741</v>
      </c>
    </row>
    <row r="314" spans="2:7" x14ac:dyDescent="0.25">
      <c r="B314" s="1">
        <v>214000</v>
      </c>
      <c r="C314" s="1">
        <v>315000</v>
      </c>
      <c r="F314">
        <f t="shared" si="35"/>
        <v>5.330413773349191</v>
      </c>
      <c r="G314">
        <f t="shared" si="36"/>
        <v>5.4983105537896009</v>
      </c>
    </row>
    <row r="315" spans="2:7" x14ac:dyDescent="0.25">
      <c r="B315" s="1">
        <v>143000</v>
      </c>
      <c r="C315" s="1">
        <v>127000</v>
      </c>
      <c r="F315">
        <f t="shared" si="35"/>
        <v>5.1553360374650614</v>
      </c>
      <c r="G315">
        <f t="shared" si="36"/>
        <v>5.1038037209559572</v>
      </c>
    </row>
    <row r="316" spans="2:7" x14ac:dyDescent="0.25">
      <c r="B316" s="1">
        <v>133900</v>
      </c>
      <c r="C316" s="1">
        <v>250000</v>
      </c>
      <c r="F316">
        <f t="shared" si="35"/>
        <v>5.126780577012009</v>
      </c>
      <c r="G316">
        <f t="shared" si="36"/>
        <v>5.3979400086720375</v>
      </c>
    </row>
    <row r="317" spans="2:7" x14ac:dyDescent="0.25">
      <c r="B317" s="1">
        <v>124000</v>
      </c>
      <c r="C317" s="1">
        <v>250000</v>
      </c>
      <c r="F317">
        <f t="shared" si="35"/>
        <v>5.0934216851622347</v>
      </c>
      <c r="G317">
        <f t="shared" si="36"/>
        <v>5.3979400086720375</v>
      </c>
    </row>
    <row r="318" spans="2:7" x14ac:dyDescent="0.25">
      <c r="B318" s="1">
        <v>132000</v>
      </c>
      <c r="C318" s="1">
        <v>235000</v>
      </c>
      <c r="F318">
        <f t="shared" si="35"/>
        <v>5.1205739312058496</v>
      </c>
      <c r="G318">
        <f t="shared" si="36"/>
        <v>5.3710678622717358</v>
      </c>
    </row>
    <row r="319" spans="2:7" x14ac:dyDescent="0.25">
      <c r="B319" s="1">
        <v>155000</v>
      </c>
      <c r="C319" s="1">
        <v>193879</v>
      </c>
      <c r="F319">
        <f t="shared" si="35"/>
        <v>5.1903316981702918</v>
      </c>
      <c r="G319">
        <f t="shared" si="36"/>
        <v>5.2875307710280177</v>
      </c>
    </row>
    <row r="320" spans="2:7" x14ac:dyDescent="0.25">
      <c r="B320" s="1">
        <v>239000</v>
      </c>
      <c r="C320" s="1">
        <v>282922</v>
      </c>
      <c r="F320">
        <f t="shared" ref="F320:F332" si="37">LOG10(B320)</f>
        <v>5.378397900948138</v>
      </c>
      <c r="G320">
        <f t="shared" ref="G320:G332" si="38">LOG10(C320)</f>
        <v>5.4516667194863802</v>
      </c>
    </row>
    <row r="321" spans="2:7" x14ac:dyDescent="0.25">
      <c r="B321" s="1">
        <v>99500</v>
      </c>
      <c r="C321" s="1">
        <v>140000</v>
      </c>
      <c r="F321">
        <f t="shared" si="37"/>
        <v>4.9978230807457251</v>
      </c>
      <c r="G321">
        <f t="shared" si="38"/>
        <v>5.1461280356782382</v>
      </c>
    </row>
    <row r="322" spans="2:7" x14ac:dyDescent="0.25">
      <c r="B322" s="1">
        <v>165000</v>
      </c>
      <c r="C322" s="1">
        <v>257000</v>
      </c>
      <c r="F322">
        <f t="shared" si="37"/>
        <v>5.2174839442139067</v>
      </c>
      <c r="G322">
        <f t="shared" si="38"/>
        <v>5.4099331233312942</v>
      </c>
    </row>
    <row r="323" spans="2:7" x14ac:dyDescent="0.25">
      <c r="B323" s="1">
        <v>110000</v>
      </c>
      <c r="C323" s="1">
        <v>124000</v>
      </c>
      <c r="F323">
        <f t="shared" si="37"/>
        <v>5.0413926851582254</v>
      </c>
      <c r="G323">
        <f t="shared" si="38"/>
        <v>5.0934216851622347</v>
      </c>
    </row>
    <row r="324" spans="2:7" x14ac:dyDescent="0.25">
      <c r="B324" s="1">
        <v>139000</v>
      </c>
      <c r="C324" s="1">
        <v>127500</v>
      </c>
      <c r="F324">
        <f t="shared" si="37"/>
        <v>5.143014800254095</v>
      </c>
      <c r="G324">
        <f t="shared" si="38"/>
        <v>5.1055101847699742</v>
      </c>
    </row>
    <row r="325" spans="2:7" x14ac:dyDescent="0.25">
      <c r="B325" s="1">
        <v>255900</v>
      </c>
      <c r="C325" s="1">
        <v>274970</v>
      </c>
      <c r="F325">
        <f t="shared" si="37"/>
        <v>5.4080702858871854</v>
      </c>
      <c r="G325">
        <f t="shared" si="38"/>
        <v>5.4392853136659989</v>
      </c>
    </row>
    <row r="326" spans="2:7" x14ac:dyDescent="0.25">
      <c r="B326" s="1">
        <v>395192</v>
      </c>
      <c r="C326" s="1">
        <v>271000</v>
      </c>
      <c r="F326">
        <f t="shared" si="37"/>
        <v>5.5968081444403346</v>
      </c>
      <c r="G326">
        <f t="shared" si="38"/>
        <v>5.4329692908744054</v>
      </c>
    </row>
    <row r="327" spans="2:7" x14ac:dyDescent="0.25">
      <c r="B327" s="1">
        <v>195000</v>
      </c>
      <c r="C327" s="1">
        <v>192140</v>
      </c>
      <c r="F327">
        <f t="shared" si="37"/>
        <v>5.2900346113625183</v>
      </c>
      <c r="G327">
        <f t="shared" si="38"/>
        <v>5.2836177863656433</v>
      </c>
    </row>
    <row r="328" spans="2:7" x14ac:dyDescent="0.25">
      <c r="B328" s="1">
        <v>348000</v>
      </c>
      <c r="C328" s="1">
        <v>174000</v>
      </c>
      <c r="F328">
        <f t="shared" si="37"/>
        <v>5.5415792439465807</v>
      </c>
      <c r="G328">
        <f t="shared" si="38"/>
        <v>5.2405492482825995</v>
      </c>
    </row>
    <row r="329" spans="2:7" x14ac:dyDescent="0.25">
      <c r="B329" s="1">
        <v>136905</v>
      </c>
      <c r="C329" s="1">
        <v>92000</v>
      </c>
      <c r="F329">
        <f t="shared" si="37"/>
        <v>5.1364193095858246</v>
      </c>
      <c r="G329">
        <f t="shared" si="38"/>
        <v>4.9637878273455556</v>
      </c>
    </row>
    <row r="330" spans="2:7" x14ac:dyDescent="0.25">
      <c r="B330" s="1">
        <v>181000</v>
      </c>
      <c r="C330" s="1">
        <v>136000</v>
      </c>
      <c r="F330">
        <f t="shared" si="37"/>
        <v>5.2576785748691846</v>
      </c>
      <c r="G330">
        <f t="shared" si="38"/>
        <v>5.1335389083702179</v>
      </c>
    </row>
    <row r="331" spans="2:7" x14ac:dyDescent="0.25">
      <c r="B331" s="1">
        <v>240000</v>
      </c>
      <c r="C331" s="1">
        <v>84500</v>
      </c>
      <c r="F331">
        <f t="shared" si="37"/>
        <v>5.3802112417116064</v>
      </c>
      <c r="G331">
        <f t="shared" si="38"/>
        <v>4.9268567089496926</v>
      </c>
    </row>
    <row r="332" spans="2:7" x14ac:dyDescent="0.25">
      <c r="B332" s="1">
        <v>100000</v>
      </c>
      <c r="C332" s="1">
        <v>175000</v>
      </c>
      <c r="F332">
        <f t="shared" si="37"/>
        <v>5</v>
      </c>
      <c r="G332">
        <f t="shared" si="38"/>
        <v>5.2430380486862944</v>
      </c>
    </row>
    <row r="333" spans="2:7" x14ac:dyDescent="0.25">
      <c r="B333" s="1">
        <v>203000</v>
      </c>
      <c r="C333" s="1"/>
      <c r="F333">
        <f t="shared" ref="F333:F364" si="39">LOG10(B333)</f>
        <v>5.3074960379132126</v>
      </c>
    </row>
    <row r="334" spans="2:7" x14ac:dyDescent="0.25">
      <c r="B334" s="1">
        <v>160000</v>
      </c>
      <c r="C334" s="1"/>
      <c r="F334">
        <f t="shared" si="39"/>
        <v>5.204119982655925</v>
      </c>
    </row>
    <row r="335" spans="2:7" x14ac:dyDescent="0.25">
      <c r="B335" s="1">
        <v>213490</v>
      </c>
      <c r="C335" s="1"/>
      <c r="F335">
        <f t="shared" si="39"/>
        <v>5.3293775372227268</v>
      </c>
    </row>
    <row r="336" spans="2:7" x14ac:dyDescent="0.25">
      <c r="B336" s="1">
        <v>176000</v>
      </c>
      <c r="C336" s="1"/>
      <c r="F336">
        <f t="shared" si="39"/>
        <v>5.2455126678141495</v>
      </c>
    </row>
    <row r="337" spans="2:6" x14ac:dyDescent="0.25">
      <c r="B337" s="1">
        <v>191000</v>
      </c>
      <c r="C337" s="1"/>
      <c r="F337">
        <f t="shared" si="39"/>
        <v>5.2810333672477272</v>
      </c>
    </row>
    <row r="338" spans="2:6" x14ac:dyDescent="0.25">
      <c r="B338" s="1">
        <v>287000</v>
      </c>
      <c r="C338" s="1"/>
      <c r="F338">
        <f t="shared" si="39"/>
        <v>5.4578818967339924</v>
      </c>
    </row>
    <row r="339" spans="2:6" x14ac:dyDescent="0.25">
      <c r="B339" s="1">
        <v>167500</v>
      </c>
      <c r="C339" s="1"/>
      <c r="F339">
        <f t="shared" si="39"/>
        <v>5.2240148113728644</v>
      </c>
    </row>
    <row r="340" spans="2:6" x14ac:dyDescent="0.25">
      <c r="B340" s="1">
        <v>293077</v>
      </c>
      <c r="C340" s="1"/>
      <c r="F340">
        <f t="shared" si="39"/>
        <v>5.4669817373568206</v>
      </c>
    </row>
    <row r="341" spans="2:6" x14ac:dyDescent="0.25">
      <c r="B341" s="1">
        <v>118000</v>
      </c>
      <c r="C341" s="1"/>
      <c r="F341">
        <f t="shared" si="39"/>
        <v>5.071882007306125</v>
      </c>
    </row>
    <row r="342" spans="2:6" x14ac:dyDescent="0.25">
      <c r="B342" s="1">
        <v>97000</v>
      </c>
      <c r="C342" s="1"/>
      <c r="F342">
        <f t="shared" si="39"/>
        <v>4.9867717342662452</v>
      </c>
    </row>
    <row r="343" spans="2:6" x14ac:dyDescent="0.25">
      <c r="B343" s="1">
        <v>80000</v>
      </c>
      <c r="C343" s="1"/>
      <c r="F343">
        <f t="shared" si="39"/>
        <v>4.9030899869919438</v>
      </c>
    </row>
    <row r="344" spans="2:6" x14ac:dyDescent="0.25">
      <c r="B344" s="1">
        <v>262280</v>
      </c>
      <c r="C344" s="1"/>
      <c r="F344">
        <f t="shared" si="39"/>
        <v>5.4187651749944781</v>
      </c>
    </row>
    <row r="345" spans="2:6" x14ac:dyDescent="0.25">
      <c r="B345" s="1">
        <v>139600</v>
      </c>
      <c r="C345" s="1"/>
      <c r="F345">
        <f t="shared" si="39"/>
        <v>5.1448854182871422</v>
      </c>
    </row>
    <row r="346" spans="2:6" x14ac:dyDescent="0.25">
      <c r="B346" s="1">
        <v>84900</v>
      </c>
      <c r="C346" s="1"/>
      <c r="F346">
        <f t="shared" si="39"/>
        <v>4.9289076902439524</v>
      </c>
    </row>
    <row r="347" spans="2:6" x14ac:dyDescent="0.25">
      <c r="B347" s="1">
        <v>165000</v>
      </c>
      <c r="C347" s="1"/>
      <c r="F347">
        <f t="shared" si="39"/>
        <v>5.2174839442139067</v>
      </c>
    </row>
    <row r="348" spans="2:6" x14ac:dyDescent="0.25">
      <c r="B348" s="1">
        <v>144500</v>
      </c>
      <c r="C348" s="1"/>
      <c r="F348">
        <f t="shared" si="39"/>
        <v>5.159867847092567</v>
      </c>
    </row>
    <row r="349" spans="2:6" x14ac:dyDescent="0.25">
      <c r="B349" s="1">
        <v>180000</v>
      </c>
      <c r="C349" s="1"/>
      <c r="F349">
        <f t="shared" si="39"/>
        <v>5.2552725051033065</v>
      </c>
    </row>
    <row r="350" spans="2:6" x14ac:dyDescent="0.25">
      <c r="B350" s="1">
        <v>185850</v>
      </c>
      <c r="C350" s="1"/>
      <c r="F350">
        <f t="shared" si="39"/>
        <v>5.2691625654317447</v>
      </c>
    </row>
    <row r="351" spans="2:6" x14ac:dyDescent="0.25">
      <c r="B351" s="1">
        <v>213500</v>
      </c>
      <c r="C351" s="1"/>
      <c r="F351">
        <f t="shared" si="39"/>
        <v>5.3293978793610428</v>
      </c>
    </row>
    <row r="352" spans="2:6" x14ac:dyDescent="0.25">
      <c r="B352" s="1">
        <v>328000</v>
      </c>
      <c r="C352" s="1"/>
      <c r="F352">
        <f t="shared" si="39"/>
        <v>5.5158738437116792</v>
      </c>
    </row>
    <row r="353" spans="2:6" x14ac:dyDescent="0.25">
      <c r="B353" s="1">
        <v>178000</v>
      </c>
      <c r="C353" s="1"/>
      <c r="F353">
        <f t="shared" si="39"/>
        <v>5.2504200023088936</v>
      </c>
    </row>
    <row r="354" spans="2:6" x14ac:dyDescent="0.25">
      <c r="B354" s="1">
        <v>167900</v>
      </c>
      <c r="C354" s="1"/>
      <c r="F354">
        <f t="shared" si="39"/>
        <v>5.225050696138049</v>
      </c>
    </row>
    <row r="355" spans="2:6" x14ac:dyDescent="0.25">
      <c r="B355" s="1">
        <v>151400</v>
      </c>
      <c r="C355" s="1"/>
      <c r="F355">
        <f t="shared" si="39"/>
        <v>5.1801258751640535</v>
      </c>
    </row>
    <row r="356" spans="2:6" x14ac:dyDescent="0.25">
      <c r="B356" s="1">
        <v>135000</v>
      </c>
      <c r="C356" s="1"/>
      <c r="F356">
        <f t="shared" si="39"/>
        <v>5.1303337684950066</v>
      </c>
    </row>
    <row r="357" spans="2:6" x14ac:dyDescent="0.25">
      <c r="B357" s="1">
        <v>135000</v>
      </c>
      <c r="C357" s="1"/>
      <c r="F357">
        <f t="shared" si="39"/>
        <v>5.1303337684950066</v>
      </c>
    </row>
    <row r="358" spans="2:6" x14ac:dyDescent="0.25">
      <c r="B358" s="1">
        <v>154000</v>
      </c>
      <c r="C358" s="1"/>
      <c r="F358">
        <f t="shared" si="39"/>
        <v>5.1875207208364627</v>
      </c>
    </row>
    <row r="359" spans="2:6" x14ac:dyDescent="0.25">
      <c r="B359" s="1">
        <v>194000</v>
      </c>
      <c r="C359" s="1"/>
      <c r="F359">
        <f t="shared" si="39"/>
        <v>5.2878017299302265</v>
      </c>
    </row>
    <row r="360" spans="2:6" x14ac:dyDescent="0.25">
      <c r="B360" s="1">
        <v>155900</v>
      </c>
      <c r="C360" s="1"/>
      <c r="F360">
        <f t="shared" si="39"/>
        <v>5.1928461151888419</v>
      </c>
    </row>
    <row r="361" spans="2:6" x14ac:dyDescent="0.25">
      <c r="B361" s="1">
        <v>126000</v>
      </c>
      <c r="C361" s="1"/>
      <c r="F361">
        <f t="shared" si="39"/>
        <v>5.1003705451175625</v>
      </c>
    </row>
    <row r="362" spans="2:6" x14ac:dyDescent="0.25">
      <c r="B362" s="1">
        <v>133000</v>
      </c>
      <c r="C362" s="1"/>
      <c r="F362">
        <f t="shared" si="39"/>
        <v>5.1238516409670858</v>
      </c>
    </row>
    <row r="363" spans="2:6" x14ac:dyDescent="0.25">
      <c r="B363" s="1">
        <v>147000</v>
      </c>
      <c r="C363" s="1"/>
      <c r="F363">
        <f t="shared" si="39"/>
        <v>5.1673173347481764</v>
      </c>
    </row>
    <row r="364" spans="2:6" x14ac:dyDescent="0.25">
      <c r="B364" s="1">
        <v>83500</v>
      </c>
      <c r="C364" s="1"/>
      <c r="F364">
        <f t="shared" si="39"/>
        <v>4.9216864754836021</v>
      </c>
    </row>
    <row r="365" spans="2:6" x14ac:dyDescent="0.25">
      <c r="B365" s="1">
        <v>252000</v>
      </c>
      <c r="C365" s="1"/>
      <c r="F365">
        <f t="shared" ref="F365:F396" si="40">LOG10(B365)</f>
        <v>5.4014005407815437</v>
      </c>
    </row>
    <row r="366" spans="2:6" x14ac:dyDescent="0.25">
      <c r="B366" s="1">
        <v>137500</v>
      </c>
      <c r="C366" s="1"/>
      <c r="F366">
        <f t="shared" si="40"/>
        <v>5.1383026981662816</v>
      </c>
    </row>
    <row r="367" spans="2:6" x14ac:dyDescent="0.25">
      <c r="B367" s="1">
        <v>197000</v>
      </c>
      <c r="C367" s="1"/>
      <c r="F367">
        <f t="shared" si="40"/>
        <v>5.2944662261615933</v>
      </c>
    </row>
    <row r="368" spans="2:6" x14ac:dyDescent="0.25">
      <c r="B368" s="1">
        <v>92900</v>
      </c>
      <c r="C368" s="1"/>
      <c r="F368">
        <f t="shared" si="40"/>
        <v>4.9680157139936414</v>
      </c>
    </row>
    <row r="369" spans="2:6" x14ac:dyDescent="0.25">
      <c r="B369" s="1">
        <v>129000</v>
      </c>
      <c r="C369" s="1"/>
      <c r="F369">
        <f t="shared" si="40"/>
        <v>5.1105897102992488</v>
      </c>
    </row>
    <row r="370" spans="2:6" x14ac:dyDescent="0.25">
      <c r="B370" s="1">
        <v>157000</v>
      </c>
      <c r="C370" s="1"/>
      <c r="F370">
        <f t="shared" si="40"/>
        <v>5.195899652409234</v>
      </c>
    </row>
    <row r="371" spans="2:6" x14ac:dyDescent="0.25">
      <c r="B371" s="1">
        <v>135000</v>
      </c>
      <c r="C371" s="1"/>
      <c r="F371">
        <f t="shared" si="40"/>
        <v>5.1303337684950066</v>
      </c>
    </row>
    <row r="372" spans="2:6" x14ac:dyDescent="0.25">
      <c r="B372" s="1">
        <v>106000</v>
      </c>
      <c r="C372" s="1"/>
      <c r="F372">
        <f t="shared" si="40"/>
        <v>5.0253058652647704</v>
      </c>
    </row>
    <row r="373" spans="2:6" x14ac:dyDescent="0.25">
      <c r="B373" s="1">
        <v>325000</v>
      </c>
      <c r="C373" s="1"/>
      <c r="F373">
        <f t="shared" si="40"/>
        <v>5.5118833609788744</v>
      </c>
    </row>
    <row r="374" spans="2:6" x14ac:dyDescent="0.25">
      <c r="B374" s="1">
        <v>179900</v>
      </c>
      <c r="C374" s="1"/>
      <c r="F374">
        <f t="shared" si="40"/>
        <v>5.2550311633455511</v>
      </c>
    </row>
    <row r="375" spans="2:6" x14ac:dyDescent="0.25">
      <c r="B375" s="1">
        <v>188000</v>
      </c>
      <c r="C375" s="1"/>
      <c r="F375">
        <f t="shared" si="40"/>
        <v>5.2741578492636796</v>
      </c>
    </row>
    <row r="376" spans="2:6" x14ac:dyDescent="0.25">
      <c r="B376" s="1">
        <v>134500</v>
      </c>
      <c r="C376" s="1"/>
      <c r="F376">
        <f t="shared" si="40"/>
        <v>5.1287222843384264</v>
      </c>
    </row>
    <row r="377" spans="2:6" x14ac:dyDescent="0.25">
      <c r="B377" s="1">
        <v>130000</v>
      </c>
      <c r="C377" s="1"/>
      <c r="F377">
        <f t="shared" si="40"/>
        <v>5.1139433523068369</v>
      </c>
    </row>
    <row r="378" spans="2:6" x14ac:dyDescent="0.25">
      <c r="B378" s="1">
        <v>118000</v>
      </c>
      <c r="C378" s="1"/>
      <c r="F378">
        <f t="shared" si="40"/>
        <v>5.071882007306125</v>
      </c>
    </row>
    <row r="379" spans="2:6" x14ac:dyDescent="0.25">
      <c r="B379" s="1">
        <v>174000</v>
      </c>
      <c r="C379" s="1"/>
      <c r="F379">
        <f t="shared" si="40"/>
        <v>5.2405492482825995</v>
      </c>
    </row>
    <row r="380" spans="2:6" x14ac:dyDescent="0.25">
      <c r="B380" s="1">
        <v>239500</v>
      </c>
      <c r="C380" s="1"/>
      <c r="F380">
        <f t="shared" si="40"/>
        <v>5.3793055177505824</v>
      </c>
    </row>
    <row r="381" spans="2:6" x14ac:dyDescent="0.25">
      <c r="B381" s="1">
        <v>119000</v>
      </c>
      <c r="C381" s="1"/>
      <c r="F381">
        <f t="shared" si="40"/>
        <v>5.075546961392531</v>
      </c>
    </row>
    <row r="382" spans="2:6" x14ac:dyDescent="0.25">
      <c r="B382" s="1">
        <v>196000</v>
      </c>
      <c r="C382" s="1"/>
      <c r="F382">
        <f t="shared" si="40"/>
        <v>5.2922560713564764</v>
      </c>
    </row>
    <row r="383" spans="2:6" x14ac:dyDescent="0.25">
      <c r="B383" s="1">
        <v>139000</v>
      </c>
      <c r="C383" s="1"/>
      <c r="F383">
        <f t="shared" si="40"/>
        <v>5.143014800254095</v>
      </c>
    </row>
    <row r="384" spans="2:6" x14ac:dyDescent="0.25">
      <c r="B384" s="1">
        <v>424870</v>
      </c>
      <c r="C384" s="1"/>
      <c r="F384">
        <f t="shared" si="40"/>
        <v>5.628256066711006</v>
      </c>
    </row>
    <row r="385" spans="2:6" x14ac:dyDescent="0.25">
      <c r="B385" s="1">
        <v>180000</v>
      </c>
      <c r="C385" s="1"/>
      <c r="F385">
        <f t="shared" si="40"/>
        <v>5.2552725051033065</v>
      </c>
    </row>
    <row r="386" spans="2:6" x14ac:dyDescent="0.25">
      <c r="B386" s="1">
        <v>201800</v>
      </c>
      <c r="C386" s="1"/>
      <c r="F386">
        <f t="shared" si="40"/>
        <v>5.304921161900892</v>
      </c>
    </row>
    <row r="387" spans="2:6" x14ac:dyDescent="0.25">
      <c r="B387" s="1">
        <v>235128</v>
      </c>
      <c r="C387" s="1"/>
      <c r="F387">
        <f t="shared" si="40"/>
        <v>5.3713043497604938</v>
      </c>
    </row>
    <row r="388" spans="2:6" x14ac:dyDescent="0.25">
      <c r="B388" s="1">
        <v>129000</v>
      </c>
      <c r="C388" s="1"/>
      <c r="F388">
        <f t="shared" si="40"/>
        <v>5.1105897102992488</v>
      </c>
    </row>
    <row r="389" spans="2:6" x14ac:dyDescent="0.25">
      <c r="B389" s="1">
        <v>194000</v>
      </c>
      <c r="C389" s="1"/>
      <c r="F389">
        <f t="shared" si="40"/>
        <v>5.2878017299302265</v>
      </c>
    </row>
    <row r="390" spans="2:6" x14ac:dyDescent="0.25">
      <c r="B390" s="1">
        <v>285000</v>
      </c>
      <c r="C390" s="1"/>
      <c r="F390">
        <f t="shared" si="40"/>
        <v>5.4548448600085102</v>
      </c>
    </row>
    <row r="391" spans="2:6" x14ac:dyDescent="0.25">
      <c r="B391" s="1">
        <v>93000</v>
      </c>
      <c r="C391" s="1"/>
      <c r="F391">
        <f t="shared" si="40"/>
        <v>4.9684829485539348</v>
      </c>
    </row>
    <row r="392" spans="2:6" x14ac:dyDescent="0.25">
      <c r="B392" s="1">
        <v>250000</v>
      </c>
      <c r="C392" s="1"/>
      <c r="F392">
        <f t="shared" si="40"/>
        <v>5.3979400086720375</v>
      </c>
    </row>
    <row r="393" spans="2:6" x14ac:dyDescent="0.25">
      <c r="B393" s="1">
        <v>186700</v>
      </c>
      <c r="C393" s="1"/>
      <c r="F393">
        <f t="shared" si="40"/>
        <v>5.2711443179490782</v>
      </c>
    </row>
    <row r="394" spans="2:6" x14ac:dyDescent="0.25">
      <c r="B394" s="1">
        <v>189000</v>
      </c>
      <c r="C394" s="1"/>
      <c r="F394">
        <f t="shared" si="40"/>
        <v>5.2764618041732438</v>
      </c>
    </row>
    <row r="395" spans="2:6" x14ac:dyDescent="0.25">
      <c r="B395" s="1">
        <v>165000</v>
      </c>
      <c r="C395" s="1"/>
      <c r="F395">
        <f t="shared" si="40"/>
        <v>5.2174839442139067</v>
      </c>
    </row>
    <row r="396" spans="2:6" x14ac:dyDescent="0.25">
      <c r="B396" s="1">
        <v>178000</v>
      </c>
      <c r="C396" s="1"/>
      <c r="F396">
        <f t="shared" si="40"/>
        <v>5.2504200023088936</v>
      </c>
    </row>
    <row r="397" spans="2:6" x14ac:dyDescent="0.25">
      <c r="B397" s="1">
        <v>271900</v>
      </c>
      <c r="C397" s="1"/>
      <c r="F397">
        <f t="shared" ref="F397:F428" si="41">LOG10(B397)</f>
        <v>5.4344092075874997</v>
      </c>
    </row>
    <row r="398" spans="2:6" x14ac:dyDescent="0.25">
      <c r="B398" s="1">
        <v>200000</v>
      </c>
      <c r="C398" s="1"/>
      <c r="F398">
        <f t="shared" si="41"/>
        <v>5.3010299956639813</v>
      </c>
    </row>
    <row r="399" spans="2:6" x14ac:dyDescent="0.25">
      <c r="B399" s="1">
        <v>290000</v>
      </c>
      <c r="C399" s="1"/>
      <c r="F399">
        <f t="shared" si="41"/>
        <v>5.4623979978989565</v>
      </c>
    </row>
    <row r="400" spans="2:6" x14ac:dyDescent="0.25">
      <c r="B400" s="1">
        <v>189000</v>
      </c>
      <c r="C400" s="1"/>
      <c r="F400">
        <f t="shared" si="41"/>
        <v>5.2764618041732438</v>
      </c>
    </row>
    <row r="401" spans="2:6" x14ac:dyDescent="0.25">
      <c r="B401" s="1">
        <v>164000</v>
      </c>
      <c r="C401" s="1"/>
      <c r="F401">
        <f t="shared" si="41"/>
        <v>5.214843848047698</v>
      </c>
    </row>
    <row r="402" spans="2:6" x14ac:dyDescent="0.25">
      <c r="B402" s="1">
        <v>145000</v>
      </c>
      <c r="C402" s="1"/>
      <c r="F402">
        <f t="shared" si="41"/>
        <v>5.1613680022349753</v>
      </c>
    </row>
    <row r="403" spans="2:6" x14ac:dyDescent="0.25">
      <c r="B403" s="1">
        <v>134500</v>
      </c>
      <c r="C403" s="1"/>
      <c r="F403">
        <f t="shared" si="41"/>
        <v>5.1287222843384264</v>
      </c>
    </row>
    <row r="404" spans="2:6" x14ac:dyDescent="0.25">
      <c r="B404" s="1">
        <v>125000</v>
      </c>
      <c r="C404" s="1"/>
      <c r="F404">
        <f t="shared" si="41"/>
        <v>5.0969100130080562</v>
      </c>
    </row>
    <row r="405" spans="2:6" x14ac:dyDescent="0.25">
      <c r="B405" s="1">
        <v>112000</v>
      </c>
      <c r="C405" s="1"/>
      <c r="F405">
        <f t="shared" si="41"/>
        <v>5.0492180226701819</v>
      </c>
    </row>
    <row r="406" spans="2:6" x14ac:dyDescent="0.25">
      <c r="B406" s="1">
        <v>91500</v>
      </c>
      <c r="C406" s="1"/>
      <c r="F406">
        <f t="shared" si="41"/>
        <v>4.9614210940664485</v>
      </c>
    </row>
    <row r="407" spans="2:6" x14ac:dyDescent="0.25">
      <c r="B407" s="1">
        <v>145000</v>
      </c>
      <c r="C407" s="1"/>
      <c r="F407">
        <f t="shared" si="41"/>
        <v>5.1613680022349753</v>
      </c>
    </row>
    <row r="408" spans="2:6" x14ac:dyDescent="0.25">
      <c r="B408" s="1">
        <v>132500</v>
      </c>
      <c r="C408" s="1"/>
      <c r="F408">
        <f t="shared" si="41"/>
        <v>5.1222158782728267</v>
      </c>
    </row>
    <row r="409" spans="2:6" x14ac:dyDescent="0.25">
      <c r="B409" s="1">
        <v>142000</v>
      </c>
      <c r="C409" s="1"/>
      <c r="F409">
        <f t="shared" si="41"/>
        <v>5.1522883443830567</v>
      </c>
    </row>
    <row r="410" spans="2:6" x14ac:dyDescent="0.25">
      <c r="B410" s="1">
        <v>175500</v>
      </c>
      <c r="C410" s="1"/>
      <c r="F410">
        <f t="shared" si="41"/>
        <v>5.2442771208018426</v>
      </c>
    </row>
    <row r="411" spans="2:6" x14ac:dyDescent="0.25">
      <c r="B411" s="1">
        <v>248328</v>
      </c>
      <c r="C411" s="1"/>
      <c r="F411">
        <f t="shared" si="41"/>
        <v>5.3950256907986596</v>
      </c>
    </row>
    <row r="412" spans="2:6" x14ac:dyDescent="0.25">
      <c r="B412" s="1">
        <v>169900</v>
      </c>
      <c r="C412" s="1"/>
      <c r="F412">
        <f t="shared" si="41"/>
        <v>5.2301933788690453</v>
      </c>
    </row>
    <row r="413" spans="2:6" x14ac:dyDescent="0.25">
      <c r="B413" s="1">
        <v>119000</v>
      </c>
      <c r="C413" s="1"/>
      <c r="F413">
        <f t="shared" si="41"/>
        <v>5.075546961392531</v>
      </c>
    </row>
    <row r="414" spans="2:6" x14ac:dyDescent="0.25">
      <c r="B414" s="1">
        <v>244000</v>
      </c>
      <c r="C414" s="1"/>
      <c r="F414">
        <f t="shared" si="41"/>
        <v>5.3873898263387296</v>
      </c>
    </row>
    <row r="415" spans="2:6" x14ac:dyDescent="0.25">
      <c r="B415" s="1">
        <v>181000</v>
      </c>
      <c r="C415" s="1"/>
      <c r="F415">
        <f t="shared" si="41"/>
        <v>5.2576785748691846</v>
      </c>
    </row>
    <row r="416" spans="2:6" x14ac:dyDescent="0.25">
      <c r="B416" s="1">
        <v>128900</v>
      </c>
      <c r="C416" s="1"/>
      <c r="F416">
        <f t="shared" si="41"/>
        <v>5.110252917353403</v>
      </c>
    </row>
    <row r="417" spans="2:6" x14ac:dyDescent="0.25">
      <c r="B417" s="1">
        <v>378500</v>
      </c>
      <c r="C417" s="1"/>
      <c r="F417">
        <f t="shared" si="41"/>
        <v>5.5780658838360919</v>
      </c>
    </row>
    <row r="418" spans="2:6" x14ac:dyDescent="0.25">
      <c r="B418" s="1">
        <v>260000</v>
      </c>
      <c r="C418" s="1"/>
      <c r="F418">
        <f t="shared" si="41"/>
        <v>5.4149733479708182</v>
      </c>
    </row>
    <row r="419" spans="2:6" x14ac:dyDescent="0.25">
      <c r="B419" s="1">
        <v>177000</v>
      </c>
      <c r="C419" s="1"/>
      <c r="F419">
        <f t="shared" si="41"/>
        <v>5.2479732663618064</v>
      </c>
    </row>
    <row r="420" spans="2:6" x14ac:dyDescent="0.25">
      <c r="B420" s="1">
        <v>197900</v>
      </c>
      <c r="C420" s="1"/>
      <c r="F420">
        <f t="shared" si="41"/>
        <v>5.2964457942063961</v>
      </c>
    </row>
    <row r="421" spans="2:6" x14ac:dyDescent="0.25">
      <c r="B421" s="1">
        <v>139000</v>
      </c>
      <c r="F421">
        <f t="shared" si="41"/>
        <v>5.143014800254095</v>
      </c>
    </row>
    <row r="422" spans="2:6" x14ac:dyDescent="0.25">
      <c r="B422" s="1">
        <v>143000</v>
      </c>
      <c r="F422">
        <f t="shared" si="41"/>
        <v>5.1553360374650614</v>
      </c>
    </row>
    <row r="423" spans="2:6" x14ac:dyDescent="0.25">
      <c r="B423" s="1">
        <v>190000</v>
      </c>
      <c r="F423">
        <f t="shared" si="41"/>
        <v>5.2787536009528289</v>
      </c>
    </row>
    <row r="424" spans="2:6" x14ac:dyDescent="0.25">
      <c r="B424" s="1">
        <v>180500</v>
      </c>
      <c r="F424">
        <f t="shared" si="41"/>
        <v>5.2564772062416765</v>
      </c>
    </row>
    <row r="425" spans="2:6" x14ac:dyDescent="0.25">
      <c r="B425" s="1">
        <v>115000</v>
      </c>
      <c r="F425">
        <f t="shared" si="41"/>
        <v>5.0606978403536118</v>
      </c>
    </row>
    <row r="426" spans="2:6" x14ac:dyDescent="0.25">
      <c r="B426" s="1">
        <v>140000</v>
      </c>
      <c r="F426">
        <f t="shared" si="41"/>
        <v>5.1461280356782382</v>
      </c>
    </row>
    <row r="427" spans="2:6" x14ac:dyDescent="0.25">
      <c r="B427" s="1">
        <v>154000</v>
      </c>
      <c r="F427">
        <f t="shared" si="41"/>
        <v>5.1875207208364627</v>
      </c>
    </row>
    <row r="428" spans="2:6" x14ac:dyDescent="0.25">
      <c r="B428" s="1">
        <v>225000</v>
      </c>
      <c r="F428">
        <f t="shared" si="41"/>
        <v>5.3521825181113627</v>
      </c>
    </row>
    <row r="429" spans="2:6" x14ac:dyDescent="0.25">
      <c r="B429" s="1">
        <v>232000</v>
      </c>
      <c r="F429">
        <f t="shared" ref="F429:F460" si="42">LOG10(B429)</f>
        <v>5.3654879848908994</v>
      </c>
    </row>
    <row r="430" spans="2:6" x14ac:dyDescent="0.25">
      <c r="B430" s="1">
        <v>130000</v>
      </c>
      <c r="F430">
        <f t="shared" si="42"/>
        <v>5.1139433523068369</v>
      </c>
    </row>
    <row r="431" spans="2:6" x14ac:dyDescent="0.25">
      <c r="B431" s="1">
        <v>138000</v>
      </c>
      <c r="F431">
        <f t="shared" si="42"/>
        <v>5.1398790864012369</v>
      </c>
    </row>
    <row r="432" spans="2:6" x14ac:dyDescent="0.25">
      <c r="B432" s="1">
        <v>147000</v>
      </c>
      <c r="F432">
        <f t="shared" si="42"/>
        <v>5.1673173347481764</v>
      </c>
    </row>
    <row r="433" spans="2:6" x14ac:dyDescent="0.25">
      <c r="B433" s="1">
        <v>179200</v>
      </c>
      <c r="F433">
        <f t="shared" si="42"/>
        <v>5.2533380053261061</v>
      </c>
    </row>
    <row r="434" spans="2:6" x14ac:dyDescent="0.25">
      <c r="B434" s="1">
        <v>335000</v>
      </c>
      <c r="F434">
        <f t="shared" si="42"/>
        <v>5.5250448070368456</v>
      </c>
    </row>
    <row r="435" spans="2:6" x14ac:dyDescent="0.25">
      <c r="B435" s="1">
        <v>302000</v>
      </c>
      <c r="F435">
        <f t="shared" si="42"/>
        <v>5.480006942957151</v>
      </c>
    </row>
    <row r="436" spans="2:6" x14ac:dyDescent="0.25">
      <c r="B436" s="1">
        <v>333168</v>
      </c>
      <c r="F436">
        <f t="shared" si="42"/>
        <v>5.5226632817779464</v>
      </c>
    </row>
    <row r="437" spans="2:6" x14ac:dyDescent="0.25">
      <c r="B437" s="1">
        <v>206900</v>
      </c>
      <c r="F437">
        <f t="shared" si="42"/>
        <v>5.3157604906657347</v>
      </c>
    </row>
    <row r="438" spans="2:6" x14ac:dyDescent="0.25">
      <c r="B438" s="1">
        <v>208900</v>
      </c>
      <c r="F438">
        <f t="shared" si="42"/>
        <v>5.3199384399803087</v>
      </c>
    </row>
    <row r="439" spans="2:6" x14ac:dyDescent="0.25">
      <c r="B439" s="1">
        <v>156500</v>
      </c>
      <c r="F439">
        <f t="shared" si="42"/>
        <v>5.1945143418824671</v>
      </c>
    </row>
    <row r="440" spans="2:6" x14ac:dyDescent="0.25">
      <c r="B440" s="1">
        <v>190000</v>
      </c>
      <c r="F440">
        <f t="shared" si="42"/>
        <v>5.2787536009528289</v>
      </c>
    </row>
    <row r="441" spans="2:6" x14ac:dyDescent="0.25">
      <c r="B441" s="1">
        <v>176500</v>
      </c>
      <c r="F441">
        <f t="shared" si="42"/>
        <v>5.2467447097238411</v>
      </c>
    </row>
    <row r="442" spans="2:6" x14ac:dyDescent="0.25">
      <c r="B442" s="1">
        <v>125000</v>
      </c>
      <c r="F442">
        <f t="shared" si="42"/>
        <v>5.0969100130080562</v>
      </c>
    </row>
    <row r="443" spans="2:6" x14ac:dyDescent="0.25">
      <c r="B443" s="1">
        <v>167900</v>
      </c>
      <c r="F443">
        <f t="shared" si="42"/>
        <v>5.225050696138049</v>
      </c>
    </row>
    <row r="444" spans="2:6" x14ac:dyDescent="0.25">
      <c r="B444" s="1">
        <v>200000</v>
      </c>
      <c r="F444">
        <f t="shared" si="42"/>
        <v>5.3010299956639813</v>
      </c>
    </row>
    <row r="445" spans="2:6" x14ac:dyDescent="0.25">
      <c r="B445" s="1">
        <v>128500</v>
      </c>
      <c r="F445">
        <f t="shared" si="42"/>
        <v>5.1089031276673129</v>
      </c>
    </row>
    <row r="446" spans="2:6" x14ac:dyDescent="0.25">
      <c r="B446" s="1">
        <v>123000</v>
      </c>
      <c r="F446">
        <f t="shared" si="42"/>
        <v>5.0899051114393981</v>
      </c>
    </row>
    <row r="447" spans="2:6" x14ac:dyDescent="0.25">
      <c r="B447" s="1">
        <v>262500</v>
      </c>
      <c r="F447">
        <f t="shared" si="42"/>
        <v>5.4191293077419758</v>
      </c>
    </row>
    <row r="448" spans="2:6" x14ac:dyDescent="0.25">
      <c r="B448" s="1">
        <v>283463</v>
      </c>
      <c r="F448">
        <f t="shared" si="42"/>
        <v>5.4524963791213095</v>
      </c>
    </row>
    <row r="449" spans="2:6" x14ac:dyDescent="0.25">
      <c r="B449" s="1">
        <v>235000</v>
      </c>
      <c r="F449">
        <f t="shared" si="42"/>
        <v>5.3710678622717358</v>
      </c>
    </row>
    <row r="450" spans="2:6" x14ac:dyDescent="0.25">
      <c r="B450" s="1">
        <v>149900</v>
      </c>
      <c r="F450">
        <f t="shared" si="42"/>
        <v>5.1758016328482794</v>
      </c>
    </row>
    <row r="451" spans="2:6" x14ac:dyDescent="0.25">
      <c r="B451" s="1">
        <v>177500</v>
      </c>
      <c r="F451">
        <f t="shared" si="42"/>
        <v>5.249198357391113</v>
      </c>
    </row>
    <row r="452" spans="2:6" x14ac:dyDescent="0.25">
      <c r="B452" s="1">
        <v>260000</v>
      </c>
      <c r="F452">
        <f t="shared" si="42"/>
        <v>5.4149733479708182</v>
      </c>
    </row>
    <row r="453" spans="2:6" x14ac:dyDescent="0.25">
      <c r="B453" s="1">
        <v>144152</v>
      </c>
      <c r="F453">
        <f t="shared" si="42"/>
        <v>5.1588206722735732</v>
      </c>
    </row>
    <row r="454" spans="2:6" x14ac:dyDescent="0.25">
      <c r="B454" s="1">
        <v>193000</v>
      </c>
      <c r="F454">
        <f t="shared" si="42"/>
        <v>5.2855573090077739</v>
      </c>
    </row>
    <row r="455" spans="2:6" x14ac:dyDescent="0.25">
      <c r="B455" s="1">
        <v>144000</v>
      </c>
      <c r="F455">
        <f t="shared" si="42"/>
        <v>5.1583624920952493</v>
      </c>
    </row>
    <row r="456" spans="2:6" x14ac:dyDescent="0.25">
      <c r="B456" s="1">
        <v>232000</v>
      </c>
      <c r="F456">
        <f t="shared" si="42"/>
        <v>5.3654879848908994</v>
      </c>
    </row>
    <row r="457" spans="2:6" x14ac:dyDescent="0.25">
      <c r="B457" s="1">
        <v>274300</v>
      </c>
      <c r="F457">
        <f t="shared" si="42"/>
        <v>5.4382258076045291</v>
      </c>
    </row>
    <row r="458" spans="2:6" x14ac:dyDescent="0.25">
      <c r="B458" s="1">
        <v>83000</v>
      </c>
      <c r="F458">
        <f t="shared" si="42"/>
        <v>4.9190780923760737</v>
      </c>
    </row>
    <row r="459" spans="2:6" x14ac:dyDescent="0.25">
      <c r="B459" s="1">
        <v>167500</v>
      </c>
      <c r="F459">
        <f t="shared" si="42"/>
        <v>5.2240148113728644</v>
      </c>
    </row>
    <row r="460" spans="2:6" x14ac:dyDescent="0.25">
      <c r="B460" s="1">
        <v>237500</v>
      </c>
      <c r="F460">
        <f t="shared" si="42"/>
        <v>5.3756636139608851</v>
      </c>
    </row>
    <row r="461" spans="2:6" x14ac:dyDescent="0.25">
      <c r="B461" s="1">
        <v>124000</v>
      </c>
      <c r="F461">
        <f t="shared" ref="F461:F483" si="43">LOG10(B461)</f>
        <v>5.0934216851622347</v>
      </c>
    </row>
    <row r="462" spans="2:6" x14ac:dyDescent="0.25">
      <c r="B462" s="1">
        <v>160000</v>
      </c>
      <c r="F462">
        <f t="shared" si="43"/>
        <v>5.204119982655925</v>
      </c>
    </row>
    <row r="463" spans="2:6" x14ac:dyDescent="0.25">
      <c r="B463" s="1">
        <v>138000</v>
      </c>
      <c r="F463">
        <f t="shared" si="43"/>
        <v>5.1398790864012369</v>
      </c>
    </row>
    <row r="464" spans="2:6" x14ac:dyDescent="0.25">
      <c r="B464" s="1">
        <v>193000</v>
      </c>
      <c r="F464">
        <f t="shared" si="43"/>
        <v>5.2855573090077739</v>
      </c>
    </row>
    <row r="465" spans="2:6" x14ac:dyDescent="0.25">
      <c r="B465" s="1">
        <v>230000</v>
      </c>
      <c r="F465">
        <f t="shared" si="43"/>
        <v>5.3617278360175931</v>
      </c>
    </row>
    <row r="466" spans="2:6" x14ac:dyDescent="0.25">
      <c r="B466" s="1">
        <v>90000</v>
      </c>
      <c r="F466">
        <f t="shared" si="43"/>
        <v>4.9542425094393252</v>
      </c>
    </row>
    <row r="467" spans="2:6" x14ac:dyDescent="0.25">
      <c r="B467" s="1">
        <v>175900</v>
      </c>
      <c r="F467">
        <f t="shared" si="43"/>
        <v>5.2452658394574616</v>
      </c>
    </row>
    <row r="468" spans="2:6" x14ac:dyDescent="0.25">
      <c r="B468" s="1">
        <v>340000</v>
      </c>
      <c r="F468">
        <f t="shared" si="43"/>
        <v>5.5314789170422554</v>
      </c>
    </row>
    <row r="469" spans="2:6" x14ac:dyDescent="0.25">
      <c r="B469" s="1">
        <v>179900</v>
      </c>
      <c r="F469">
        <f t="shared" si="43"/>
        <v>5.2550311633455511</v>
      </c>
    </row>
    <row r="470" spans="2:6" x14ac:dyDescent="0.25">
      <c r="B470" s="1">
        <v>144000</v>
      </c>
      <c r="F470">
        <f t="shared" si="43"/>
        <v>5.1583624920952493</v>
      </c>
    </row>
    <row r="471" spans="2:6" x14ac:dyDescent="0.25">
      <c r="B471" s="1">
        <v>182900</v>
      </c>
      <c r="F471">
        <f t="shared" si="43"/>
        <v>5.2622137054764169</v>
      </c>
    </row>
    <row r="472" spans="2:6" x14ac:dyDescent="0.25">
      <c r="B472" s="1">
        <v>186500</v>
      </c>
      <c r="F472">
        <f t="shared" si="43"/>
        <v>5.2706788361447066</v>
      </c>
    </row>
    <row r="473" spans="2:6" x14ac:dyDescent="0.25">
      <c r="B473" s="1">
        <v>160000</v>
      </c>
      <c r="F473">
        <f t="shared" si="43"/>
        <v>5.204119982655925</v>
      </c>
    </row>
    <row r="474" spans="2:6" x14ac:dyDescent="0.25">
      <c r="B474" s="1">
        <v>120500</v>
      </c>
      <c r="F474">
        <f t="shared" si="43"/>
        <v>5.0809870469108871</v>
      </c>
    </row>
    <row r="475" spans="2:6" x14ac:dyDescent="0.25">
      <c r="B475" s="1">
        <v>149700</v>
      </c>
      <c r="F475">
        <f t="shared" si="43"/>
        <v>5.1752218003430528</v>
      </c>
    </row>
    <row r="476" spans="2:6" x14ac:dyDescent="0.25">
      <c r="B476" s="1">
        <v>149300</v>
      </c>
      <c r="F476">
        <f t="shared" si="43"/>
        <v>5.1740598077250253</v>
      </c>
    </row>
    <row r="477" spans="2:6" x14ac:dyDescent="0.25">
      <c r="B477" s="1">
        <v>310000</v>
      </c>
      <c r="F477">
        <f t="shared" si="43"/>
        <v>5.4913616938342731</v>
      </c>
    </row>
    <row r="478" spans="2:6" x14ac:dyDescent="0.25">
      <c r="B478" s="1">
        <v>129000</v>
      </c>
      <c r="F478">
        <f t="shared" si="43"/>
        <v>5.1105897102992488</v>
      </c>
    </row>
    <row r="479" spans="2:6" x14ac:dyDescent="0.25">
      <c r="B479" s="1">
        <v>157900</v>
      </c>
      <c r="F479">
        <f t="shared" si="43"/>
        <v>5.1983821300082944</v>
      </c>
    </row>
    <row r="480" spans="2:6" x14ac:dyDescent="0.25">
      <c r="B480" s="1">
        <v>287090</v>
      </c>
      <c r="F480">
        <f t="shared" si="43"/>
        <v>5.4580180652918546</v>
      </c>
    </row>
    <row r="481" spans="2:6" x14ac:dyDescent="0.25">
      <c r="B481" s="1">
        <v>145000</v>
      </c>
      <c r="F481">
        <f t="shared" si="43"/>
        <v>5.1613680022349753</v>
      </c>
    </row>
    <row r="482" spans="2:6" x14ac:dyDescent="0.25">
      <c r="B482" s="1">
        <v>142125</v>
      </c>
      <c r="F482">
        <f t="shared" si="43"/>
        <v>5.152670477695791</v>
      </c>
    </row>
    <row r="483" spans="2:6" x14ac:dyDescent="0.25">
      <c r="B483" s="1">
        <v>147500</v>
      </c>
      <c r="F483">
        <f t="shared" si="43"/>
        <v>5.1687920203141822</v>
      </c>
    </row>
    <row r="484" spans="2:6" x14ac:dyDescent="0.25">
      <c r="B484" s="1"/>
    </row>
    <row r="485" spans="2:6" x14ac:dyDescent="0.25">
      <c r="B485" s="1"/>
    </row>
    <row r="486" spans="2:6" x14ac:dyDescent="0.25">
      <c r="B486" s="1"/>
    </row>
    <row r="487" spans="2:6" hidden="1" x14ac:dyDescent="0.25">
      <c r="B487" s="1"/>
    </row>
    <row r="488" spans="2:6" hidden="1" x14ac:dyDescent="0.25">
      <c r="B488" s="1"/>
    </row>
    <row r="489" spans="2:6" hidden="1" x14ac:dyDescent="0.25">
      <c r="B489" s="1"/>
    </row>
    <row r="490" spans="2:6" hidden="1" x14ac:dyDescent="0.25">
      <c r="B490" s="1"/>
    </row>
    <row r="491" spans="2:6" hidden="1" x14ac:dyDescent="0.25">
      <c r="B491" s="1"/>
    </row>
    <row r="492" spans="2:6" hidden="1" x14ac:dyDescent="0.25">
      <c r="B492" s="1"/>
    </row>
    <row r="493" spans="2:6" hidden="1" x14ac:dyDescent="0.25">
      <c r="B493" s="1"/>
    </row>
    <row r="494" spans="2:6" hidden="1" x14ac:dyDescent="0.25">
      <c r="B494" s="1"/>
    </row>
    <row r="495" spans="2:6" hidden="1" x14ac:dyDescent="0.25">
      <c r="B495" s="1"/>
    </row>
    <row r="496" spans="2:6" hidden="1" x14ac:dyDescent="0.25">
      <c r="B496" s="1"/>
    </row>
    <row r="497" spans="2:2" hidden="1" x14ac:dyDescent="0.25">
      <c r="B497" s="1"/>
    </row>
    <row r="498" spans="2:2" hidden="1" x14ac:dyDescent="0.25">
      <c r="B498" s="1"/>
    </row>
    <row r="499" spans="2:2" hidden="1" x14ac:dyDescent="0.25">
      <c r="B499" s="1"/>
    </row>
    <row r="500" spans="2:2" hidden="1" x14ac:dyDescent="0.25">
      <c r="B500" s="1"/>
    </row>
    <row r="501" spans="2:2" hidden="1" x14ac:dyDescent="0.25">
      <c r="B501" s="1"/>
    </row>
    <row r="502" spans="2:2" hidden="1" x14ac:dyDescent="0.25">
      <c r="B502" s="1"/>
    </row>
    <row r="503" spans="2:2" hidden="1" x14ac:dyDescent="0.25">
      <c r="B503" s="1"/>
    </row>
    <row r="504" spans="2:2" hidden="1" x14ac:dyDescent="0.25">
      <c r="B504" s="1"/>
    </row>
    <row r="505" spans="2:2" hidden="1" x14ac:dyDescent="0.25">
      <c r="B505" s="1"/>
    </row>
    <row r="506" spans="2:2" hidden="1" x14ac:dyDescent="0.25">
      <c r="B506" s="1"/>
    </row>
    <row r="507" spans="2:2" hidden="1" x14ac:dyDescent="0.25">
      <c r="B507" s="1"/>
    </row>
    <row r="508" spans="2:2" hidden="1" x14ac:dyDescent="0.25">
      <c r="B508" s="1"/>
    </row>
    <row r="509" spans="2:2" hidden="1" x14ac:dyDescent="0.25">
      <c r="B509" s="1"/>
    </row>
    <row r="510" spans="2:2" hidden="1" x14ac:dyDescent="0.25">
      <c r="B510" s="1"/>
    </row>
    <row r="511" spans="2:2" hidden="1" x14ac:dyDescent="0.25">
      <c r="B511" s="1"/>
    </row>
    <row r="512" spans="2:2" hidden="1" x14ac:dyDescent="0.25">
      <c r="B512" s="1"/>
    </row>
    <row r="513" spans="2:2" hidden="1" x14ac:dyDescent="0.25">
      <c r="B513" s="1"/>
    </row>
    <row r="514" spans="2:2" hidden="1" x14ac:dyDescent="0.25">
      <c r="B514" s="1"/>
    </row>
    <row r="515" spans="2:2" hidden="1" x14ac:dyDescent="0.25">
      <c r="B515" s="1"/>
    </row>
    <row r="516" spans="2:2" hidden="1" x14ac:dyDescent="0.25">
      <c r="B516" s="1"/>
    </row>
    <row r="517" spans="2:2" hidden="1" x14ac:dyDescent="0.25">
      <c r="B517" s="1"/>
    </row>
    <row r="518" spans="2:2" hidden="1" x14ac:dyDescent="0.25">
      <c r="B518" s="1"/>
    </row>
    <row r="519" spans="2:2" hidden="1" x14ac:dyDescent="0.25">
      <c r="B519" s="1"/>
    </row>
    <row r="520" spans="2:2" hidden="1" x14ac:dyDescent="0.25">
      <c r="B520" s="1"/>
    </row>
    <row r="521" spans="2:2" hidden="1" x14ac:dyDescent="0.25">
      <c r="B521" s="1"/>
    </row>
    <row r="522" spans="2:2" hidden="1" x14ac:dyDescent="0.25">
      <c r="B522" s="1"/>
    </row>
    <row r="523" spans="2:2" hidden="1" x14ac:dyDescent="0.25">
      <c r="B523" s="1"/>
    </row>
    <row r="524" spans="2:2" hidden="1" x14ac:dyDescent="0.25">
      <c r="B524" s="1"/>
    </row>
    <row r="525" spans="2:2" hidden="1" x14ac:dyDescent="0.25">
      <c r="B525" s="1"/>
    </row>
    <row r="526" spans="2:2" hidden="1" x14ac:dyDescent="0.25">
      <c r="B526" s="1"/>
    </row>
    <row r="527" spans="2:2" hidden="1" x14ac:dyDescent="0.25">
      <c r="B527" s="1"/>
    </row>
    <row r="528" spans="2:2" hidden="1" x14ac:dyDescent="0.25">
      <c r="B528" s="1"/>
    </row>
    <row r="529" spans="2:2" hidden="1" x14ac:dyDescent="0.25">
      <c r="B529" s="1"/>
    </row>
    <row r="530" spans="2:2" hidden="1" x14ac:dyDescent="0.25">
      <c r="B530" s="1"/>
    </row>
    <row r="531" spans="2:2" hidden="1" x14ac:dyDescent="0.25">
      <c r="B531" s="1"/>
    </row>
    <row r="532" spans="2:2" hidden="1" x14ac:dyDescent="0.25">
      <c r="B532" s="1"/>
    </row>
    <row r="533" spans="2:2" hidden="1" x14ac:dyDescent="0.25">
      <c r="B533" s="1"/>
    </row>
    <row r="534" spans="2:2" hidden="1" x14ac:dyDescent="0.25">
      <c r="B534" s="1"/>
    </row>
    <row r="535" spans="2:2" hidden="1" x14ac:dyDescent="0.25">
      <c r="B535" s="1"/>
    </row>
    <row r="536" spans="2:2" hidden="1" x14ac:dyDescent="0.25">
      <c r="B536" s="1"/>
    </row>
    <row r="537" spans="2:2" hidden="1" x14ac:dyDescent="0.25">
      <c r="B537" s="1"/>
    </row>
    <row r="538" spans="2:2" hidden="1" x14ac:dyDescent="0.25">
      <c r="B538" s="1"/>
    </row>
    <row r="539" spans="2:2" hidden="1" x14ac:dyDescent="0.25">
      <c r="B539" s="1"/>
    </row>
    <row r="540" spans="2:2" hidden="1" x14ac:dyDescent="0.25">
      <c r="B540" s="1"/>
    </row>
    <row r="541" spans="2:2" hidden="1" x14ac:dyDescent="0.25">
      <c r="B541" s="1"/>
    </row>
    <row r="542" spans="2:2" hidden="1" x14ac:dyDescent="0.25">
      <c r="B542" s="1"/>
    </row>
    <row r="543" spans="2:2" hidden="1" x14ac:dyDescent="0.25">
      <c r="B543" s="1"/>
    </row>
    <row r="544" spans="2:2" hidden="1" x14ac:dyDescent="0.25">
      <c r="B544" s="1"/>
    </row>
    <row r="545" spans="2:2" hidden="1" x14ac:dyDescent="0.25">
      <c r="B545" s="1"/>
    </row>
    <row r="546" spans="2:2" hidden="1" x14ac:dyDescent="0.25">
      <c r="B546" s="1"/>
    </row>
    <row r="547" spans="2:2" hidden="1" x14ac:dyDescent="0.25">
      <c r="B547" s="1"/>
    </row>
    <row r="548" spans="2:2" hidden="1" x14ac:dyDescent="0.25">
      <c r="B548" s="1"/>
    </row>
    <row r="549" spans="2:2" hidden="1" x14ac:dyDescent="0.25">
      <c r="B549" s="1"/>
    </row>
    <row r="550" spans="2:2" hidden="1" x14ac:dyDescent="0.25">
      <c r="B550" s="1"/>
    </row>
    <row r="551" spans="2:2" hidden="1" x14ac:dyDescent="0.25">
      <c r="B551" s="1"/>
    </row>
    <row r="552" spans="2:2" hidden="1" x14ac:dyDescent="0.25">
      <c r="B552" s="1"/>
    </row>
    <row r="553" spans="2:2" hidden="1" x14ac:dyDescent="0.25">
      <c r="B553" s="1"/>
    </row>
    <row r="554" spans="2:2" hidden="1" x14ac:dyDescent="0.25">
      <c r="B554" s="1"/>
    </row>
    <row r="555" spans="2:2" hidden="1" x14ac:dyDescent="0.25">
      <c r="B555" s="1"/>
    </row>
    <row r="556" spans="2:2" hidden="1" x14ac:dyDescent="0.25">
      <c r="B556" s="1"/>
    </row>
    <row r="557" spans="2:2" hidden="1" x14ac:dyDescent="0.25">
      <c r="B557" s="1"/>
    </row>
    <row r="558" spans="2:2" hidden="1" x14ac:dyDescent="0.25">
      <c r="B558" s="1"/>
    </row>
    <row r="559" spans="2:2" hidden="1" x14ac:dyDescent="0.25">
      <c r="B559" s="1"/>
    </row>
    <row r="560" spans="2:2" hidden="1" x14ac:dyDescent="0.25">
      <c r="B560" s="1"/>
    </row>
    <row r="561" spans="2:2" hidden="1" x14ac:dyDescent="0.25">
      <c r="B561" s="1"/>
    </row>
    <row r="562" spans="2:2" hidden="1" x14ac:dyDescent="0.25">
      <c r="B562" s="1"/>
    </row>
    <row r="563" spans="2:2" hidden="1" x14ac:dyDescent="0.25">
      <c r="B563" s="1"/>
    </row>
    <row r="564" spans="2:2" hidden="1" x14ac:dyDescent="0.25">
      <c r="B564" s="1"/>
    </row>
    <row r="565" spans="2:2" hidden="1" x14ac:dyDescent="0.25">
      <c r="B565" s="1"/>
    </row>
    <row r="566" spans="2:2" hidden="1" x14ac:dyDescent="0.25">
      <c r="B566" s="1"/>
    </row>
    <row r="567" spans="2:2" hidden="1" x14ac:dyDescent="0.25">
      <c r="B567" s="1"/>
    </row>
    <row r="568" spans="2:2" hidden="1" x14ac:dyDescent="0.25">
      <c r="B568" s="1"/>
    </row>
    <row r="569" spans="2:2" hidden="1" x14ac:dyDescent="0.25">
      <c r="B569" s="1"/>
    </row>
    <row r="570" spans="2:2" hidden="1" x14ac:dyDescent="0.25">
      <c r="B570" s="1"/>
    </row>
    <row r="571" spans="2:2" hidden="1" x14ac:dyDescent="0.25">
      <c r="B571" s="1"/>
    </row>
    <row r="572" spans="2:2" hidden="1" x14ac:dyDescent="0.25">
      <c r="B572" s="1"/>
    </row>
    <row r="573" spans="2:2" hidden="1" x14ac:dyDescent="0.25">
      <c r="B573" s="1"/>
    </row>
    <row r="574" spans="2:2" hidden="1" x14ac:dyDescent="0.25">
      <c r="B574" s="1"/>
    </row>
    <row r="575" spans="2:2" hidden="1" x14ac:dyDescent="0.25">
      <c r="B575" s="1"/>
    </row>
    <row r="576" spans="2:2" hidden="1" x14ac:dyDescent="0.25">
      <c r="B576" s="1"/>
    </row>
    <row r="577" spans="2:2" hidden="1" x14ac:dyDescent="0.25">
      <c r="B577" s="1"/>
    </row>
    <row r="578" spans="2:2" hidden="1" x14ac:dyDescent="0.25">
      <c r="B578" s="1"/>
    </row>
    <row r="579" spans="2:2" hidden="1" x14ac:dyDescent="0.25">
      <c r="B579" s="1"/>
    </row>
    <row r="580" spans="2:2" hidden="1" x14ac:dyDescent="0.25">
      <c r="B580" s="1"/>
    </row>
    <row r="581" spans="2:2" hidden="1" x14ac:dyDescent="0.25">
      <c r="B581" s="1"/>
    </row>
    <row r="582" spans="2:2" hidden="1" x14ac:dyDescent="0.25">
      <c r="B582" s="1"/>
    </row>
    <row r="583" spans="2:2" hidden="1" x14ac:dyDescent="0.25">
      <c r="B583" s="1"/>
    </row>
    <row r="584" spans="2:2" hidden="1" x14ac:dyDescent="0.25">
      <c r="B584" s="1"/>
    </row>
    <row r="585" spans="2:2" hidden="1" x14ac:dyDescent="0.25">
      <c r="B585" s="1"/>
    </row>
    <row r="586" spans="2:2" hidden="1" x14ac:dyDescent="0.25">
      <c r="B586" s="1"/>
    </row>
    <row r="587" spans="2:2" hidden="1" x14ac:dyDescent="0.25">
      <c r="B587" s="1"/>
    </row>
    <row r="588" spans="2:2" hidden="1" x14ac:dyDescent="0.25">
      <c r="B588" s="1"/>
    </row>
    <row r="589" spans="2:2" hidden="1" x14ac:dyDescent="0.25">
      <c r="B589" s="1"/>
    </row>
    <row r="590" spans="2:2" hidden="1" x14ac:dyDescent="0.25">
      <c r="B590" s="1"/>
    </row>
    <row r="591" spans="2:2" hidden="1" x14ac:dyDescent="0.25">
      <c r="B591" s="1"/>
    </row>
    <row r="592" spans="2:2" hidden="1" x14ac:dyDescent="0.25">
      <c r="B592" s="1"/>
    </row>
    <row r="593" spans="2:2" hidden="1" x14ac:dyDescent="0.25">
      <c r="B593" s="1"/>
    </row>
    <row r="594" spans="2:2" hidden="1" x14ac:dyDescent="0.25">
      <c r="B594" s="1"/>
    </row>
    <row r="595" spans="2:2" hidden="1" x14ac:dyDescent="0.25">
      <c r="B595" s="1"/>
    </row>
    <row r="596" spans="2:2" hidden="1" x14ac:dyDescent="0.25">
      <c r="B596" s="1"/>
    </row>
    <row r="597" spans="2:2" hidden="1" x14ac:dyDescent="0.25">
      <c r="B597" s="1"/>
    </row>
    <row r="598" spans="2:2" hidden="1" x14ac:dyDescent="0.25">
      <c r="B598" s="1"/>
    </row>
    <row r="599" spans="2:2" hidden="1" x14ac:dyDescent="0.25">
      <c r="B599" s="1"/>
    </row>
  </sheetData>
  <sheetProtection sheet="1" objects="1" scenarios="1"/>
  <mergeCells count="6">
    <mergeCell ref="J83:P84"/>
    <mergeCell ref="J2:Q2"/>
    <mergeCell ref="J20:Q20"/>
    <mergeCell ref="J38:Q38"/>
    <mergeCell ref="N74:O74"/>
    <mergeCell ref="J82:P8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8F2E-7E2C-43D1-9517-3B0B2AC4E2AE}">
  <dimension ref="A1:U272"/>
  <sheetViews>
    <sheetView workbookViewId="0">
      <selection activeCell="A273" sqref="A273:XFD1048576"/>
    </sheetView>
  </sheetViews>
  <sheetFormatPr defaultColWidth="0" defaultRowHeight="15" zeroHeight="1" x14ac:dyDescent="0.25"/>
  <cols>
    <col min="1" max="1" width="9.140625" customWidth="1"/>
    <col min="2" max="5" width="9.85546875" bestFit="1" customWidth="1"/>
    <col min="6" max="10" width="10.7109375" bestFit="1" customWidth="1"/>
    <col min="11" max="11" width="9.140625" customWidth="1"/>
    <col min="12" max="12" width="13.85546875" customWidth="1"/>
    <col min="13" max="13" width="12" bestFit="1" customWidth="1"/>
    <col min="14" max="14" width="14.140625" customWidth="1"/>
    <col min="15" max="15" width="17.5703125" bestFit="1" customWidth="1"/>
    <col min="16" max="16" width="13.5703125" customWidth="1"/>
    <col min="17" max="17" width="12" bestFit="1" customWidth="1"/>
    <col min="18" max="18" width="13.5703125" customWidth="1"/>
    <col min="19" max="19" width="12" bestFit="1" customWidth="1"/>
    <col min="20" max="20" width="14" customWidth="1"/>
    <col min="21" max="21" width="12" bestFit="1" customWidth="1"/>
    <col min="22" max="22" width="9.140625" customWidth="1"/>
    <col min="23" max="16384" width="9.140625" hidden="1"/>
  </cols>
  <sheetData>
    <row r="1" spans="1:21" x14ac:dyDescent="0.25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</row>
    <row r="2" spans="1:21" ht="15.75" thickBot="1" x14ac:dyDescent="0.3">
      <c r="A2">
        <v>345000</v>
      </c>
      <c r="B2" s="1">
        <v>181500</v>
      </c>
      <c r="C2" s="1">
        <v>208500</v>
      </c>
      <c r="D2" s="1">
        <v>143000</v>
      </c>
      <c r="E2" s="1">
        <v>149000</v>
      </c>
      <c r="F2" s="1">
        <f>LOG10(A2)</f>
        <v>5.5378190950732744</v>
      </c>
      <c r="G2" s="1">
        <f t="shared" ref="G2:J17" si="0">LOG10(B2)</f>
        <v>5.2588766293721312</v>
      </c>
      <c r="H2" s="1">
        <f t="shared" si="0"/>
        <v>5.3191060593097763</v>
      </c>
      <c r="I2" s="1">
        <f t="shared" si="0"/>
        <v>5.1553360374650614</v>
      </c>
      <c r="J2" s="1">
        <f t="shared" si="0"/>
        <v>5.173186268412274</v>
      </c>
      <c r="L2" s="25" t="s">
        <v>356</v>
      </c>
      <c r="M2" s="25"/>
      <c r="N2" s="25"/>
      <c r="O2" s="25"/>
      <c r="P2" s="25"/>
      <c r="Q2" s="25"/>
      <c r="R2" s="25"/>
      <c r="S2" s="25"/>
      <c r="T2" s="25"/>
      <c r="U2" s="25"/>
    </row>
    <row r="3" spans="1:21" x14ac:dyDescent="0.25">
      <c r="A3">
        <v>90000</v>
      </c>
      <c r="B3" s="1">
        <v>307000</v>
      </c>
      <c r="C3" s="1">
        <v>223500</v>
      </c>
      <c r="D3" s="1">
        <v>200000</v>
      </c>
      <c r="E3" s="1">
        <v>154000</v>
      </c>
      <c r="F3" s="1">
        <f t="shared" ref="F3:J66" si="1">LOG10(A3)</f>
        <v>4.9542425094393252</v>
      </c>
      <c r="G3" s="1">
        <f t="shared" si="0"/>
        <v>5.4871383754771861</v>
      </c>
      <c r="H3" s="1">
        <f t="shared" si="0"/>
        <v>5.3492775274679554</v>
      </c>
      <c r="I3" s="1">
        <f t="shared" si="0"/>
        <v>5.3010299956639813</v>
      </c>
      <c r="J3" s="1">
        <f t="shared" si="0"/>
        <v>5.1875207208364627</v>
      </c>
      <c r="L3" s="11">
        <v>2006</v>
      </c>
      <c r="M3" s="11"/>
      <c r="N3" s="11">
        <v>2007</v>
      </c>
      <c r="O3" s="11"/>
      <c r="P3" s="11">
        <v>2008</v>
      </c>
      <c r="Q3" s="11"/>
      <c r="R3" s="11">
        <v>2009</v>
      </c>
      <c r="S3" s="11"/>
      <c r="T3" s="11">
        <v>2010</v>
      </c>
      <c r="U3" s="11"/>
    </row>
    <row r="4" spans="1:21" x14ac:dyDescent="0.25">
      <c r="A4">
        <v>325300</v>
      </c>
      <c r="B4" s="1">
        <v>279500</v>
      </c>
      <c r="C4" s="1">
        <v>250000</v>
      </c>
      <c r="D4" s="1">
        <v>139000</v>
      </c>
      <c r="E4" s="1">
        <v>134800</v>
      </c>
      <c r="F4" s="1">
        <f t="shared" si="1"/>
        <v>5.5122840632818537</v>
      </c>
      <c r="G4" s="1">
        <f t="shared" si="0"/>
        <v>5.4463818122224419</v>
      </c>
      <c r="H4" s="1">
        <f t="shared" si="0"/>
        <v>5.3979400086720375</v>
      </c>
      <c r="I4" s="1">
        <f t="shared" si="0"/>
        <v>5.143014800254095</v>
      </c>
      <c r="J4" s="1">
        <f t="shared" si="0"/>
        <v>5.129689892199301</v>
      </c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x14ac:dyDescent="0.25">
      <c r="A5">
        <v>207500</v>
      </c>
      <c r="B5" s="1">
        <v>129900</v>
      </c>
      <c r="C5" s="1">
        <v>129500</v>
      </c>
      <c r="D5" s="1">
        <v>256300</v>
      </c>
      <c r="E5" s="1">
        <v>306000</v>
      </c>
      <c r="F5" s="1">
        <f t="shared" si="1"/>
        <v>5.3170181010481112</v>
      </c>
      <c r="G5" s="1">
        <f t="shared" si="0"/>
        <v>5.1136091510730282</v>
      </c>
      <c r="H5" s="1">
        <f t="shared" si="0"/>
        <v>5.1122697684172707</v>
      </c>
      <c r="I5" s="1">
        <f t="shared" si="0"/>
        <v>5.4087486061842442</v>
      </c>
      <c r="J5" s="1">
        <f t="shared" si="0"/>
        <v>5.4857214264815797</v>
      </c>
      <c r="L5" s="4" t="s">
        <v>260</v>
      </c>
      <c r="M5" s="4">
        <v>193255.48249027238</v>
      </c>
      <c r="N5" s="4" t="s">
        <v>260</v>
      </c>
      <c r="O5" s="4">
        <v>197247.11985018727</v>
      </c>
      <c r="P5" s="4" t="s">
        <v>260</v>
      </c>
      <c r="Q5" s="4">
        <v>186978.76050420169</v>
      </c>
      <c r="R5" s="4" t="s">
        <v>260</v>
      </c>
      <c r="S5" s="4">
        <v>193070.32592592592</v>
      </c>
      <c r="T5" s="4" t="s">
        <v>260</v>
      </c>
      <c r="U5" s="4">
        <v>188050.79054054053</v>
      </c>
    </row>
    <row r="6" spans="1:21" x14ac:dyDescent="0.25">
      <c r="A6">
        <v>309000</v>
      </c>
      <c r="B6" s="1">
        <v>277500</v>
      </c>
      <c r="C6" s="1">
        <v>144000</v>
      </c>
      <c r="D6" s="1">
        <v>145000</v>
      </c>
      <c r="E6" s="1">
        <v>165500</v>
      </c>
      <c r="F6" s="1">
        <f t="shared" si="1"/>
        <v>5.4899584794248346</v>
      </c>
      <c r="G6" s="1">
        <f t="shared" si="0"/>
        <v>5.4432629874586951</v>
      </c>
      <c r="H6" s="1">
        <f t="shared" si="0"/>
        <v>5.1583624920952493</v>
      </c>
      <c r="I6" s="1">
        <f t="shared" si="0"/>
        <v>5.1613680022349753</v>
      </c>
      <c r="J6" s="1">
        <f t="shared" si="0"/>
        <v>5.2187979981117376</v>
      </c>
      <c r="L6" s="4" t="s">
        <v>300</v>
      </c>
      <c r="M6" s="4">
        <v>4932.9823272039002</v>
      </c>
      <c r="N6" s="4" t="s">
        <v>300</v>
      </c>
      <c r="O6" s="4">
        <v>5369.357615452298</v>
      </c>
      <c r="P6" s="4" t="s">
        <v>300</v>
      </c>
      <c r="Q6" s="4">
        <v>4406.1278734915222</v>
      </c>
      <c r="R6" s="4" t="s">
        <v>300</v>
      </c>
      <c r="S6" s="4">
        <v>5006.4401715286904</v>
      </c>
      <c r="T6" s="4" t="s">
        <v>300</v>
      </c>
      <c r="U6" s="4">
        <v>6633.7637097723509</v>
      </c>
    </row>
    <row r="7" spans="1:21" x14ac:dyDescent="0.25">
      <c r="A7">
        <v>160000</v>
      </c>
      <c r="B7" s="1">
        <v>170000</v>
      </c>
      <c r="C7" s="1">
        <v>157000</v>
      </c>
      <c r="D7" s="1">
        <v>153000</v>
      </c>
      <c r="E7" s="1">
        <v>109000</v>
      </c>
      <c r="F7" s="1">
        <f t="shared" si="1"/>
        <v>5.204119982655925</v>
      </c>
      <c r="G7" s="1">
        <f t="shared" si="0"/>
        <v>5.2304489213782741</v>
      </c>
      <c r="H7" s="1">
        <f t="shared" si="0"/>
        <v>5.195899652409234</v>
      </c>
      <c r="I7" s="1">
        <f t="shared" si="0"/>
        <v>5.1846914308175984</v>
      </c>
      <c r="J7" s="1">
        <f t="shared" si="0"/>
        <v>5.0374264979406238</v>
      </c>
      <c r="L7" s="4" t="s">
        <v>301</v>
      </c>
      <c r="M7" s="4">
        <v>173900</v>
      </c>
      <c r="N7" s="4" t="s">
        <v>301</v>
      </c>
      <c r="O7" s="4">
        <v>176485</v>
      </c>
      <c r="P7" s="4" t="s">
        <v>301</v>
      </c>
      <c r="Q7" s="4">
        <v>174450</v>
      </c>
      <c r="R7" s="4" t="s">
        <v>301</v>
      </c>
      <c r="S7" s="4">
        <v>174000</v>
      </c>
      <c r="T7" s="4" t="s">
        <v>301</v>
      </c>
      <c r="U7" s="4">
        <v>165750</v>
      </c>
    </row>
    <row r="8" spans="1:21" x14ac:dyDescent="0.25">
      <c r="A8">
        <v>141000</v>
      </c>
      <c r="B8" s="1">
        <v>144000</v>
      </c>
      <c r="C8" s="1">
        <v>159000</v>
      </c>
      <c r="D8" s="1">
        <v>239686</v>
      </c>
      <c r="E8" s="1">
        <v>319900</v>
      </c>
      <c r="F8" s="1">
        <f t="shared" si="1"/>
        <v>5.1492191126553797</v>
      </c>
      <c r="G8" s="1">
        <f t="shared" si="0"/>
        <v>5.1583624920952493</v>
      </c>
      <c r="H8" s="1">
        <f t="shared" si="0"/>
        <v>5.2013971243204518</v>
      </c>
      <c r="I8" s="1">
        <f t="shared" si="0"/>
        <v>5.3796426677411535</v>
      </c>
      <c r="J8" s="1">
        <f t="shared" si="0"/>
        <v>5.5050142400841073</v>
      </c>
      <c r="L8" s="4" t="s">
        <v>302</v>
      </c>
      <c r="M8" s="4">
        <v>180000</v>
      </c>
      <c r="N8" s="4" t="s">
        <v>302</v>
      </c>
      <c r="O8" s="4">
        <v>129000</v>
      </c>
      <c r="P8" s="4" t="s">
        <v>302</v>
      </c>
      <c r="Q8" s="4">
        <v>140000</v>
      </c>
      <c r="R8" s="4" t="s">
        <v>302</v>
      </c>
      <c r="S8" s="4">
        <v>185000</v>
      </c>
      <c r="T8" s="4" t="s">
        <v>302</v>
      </c>
      <c r="U8" s="4">
        <v>190000</v>
      </c>
    </row>
    <row r="9" spans="1:21" x14ac:dyDescent="0.25">
      <c r="A9">
        <v>385000</v>
      </c>
      <c r="B9" s="1">
        <v>249700</v>
      </c>
      <c r="C9" s="1">
        <v>230000</v>
      </c>
      <c r="D9" s="1">
        <v>172500</v>
      </c>
      <c r="E9" s="1">
        <v>110000</v>
      </c>
      <c r="F9" s="1">
        <f t="shared" si="1"/>
        <v>5.585460729508501</v>
      </c>
      <c r="G9" s="1">
        <f t="shared" si="0"/>
        <v>5.3974185423513479</v>
      </c>
      <c r="H9" s="1">
        <f t="shared" si="0"/>
        <v>5.3617278360175931</v>
      </c>
      <c r="I9" s="1">
        <f t="shared" si="0"/>
        <v>5.2367890994092932</v>
      </c>
      <c r="J9" s="1">
        <f t="shared" si="0"/>
        <v>5.0413926851582254</v>
      </c>
      <c r="L9" s="4" t="s">
        <v>303</v>
      </c>
      <c r="M9" s="4">
        <v>79081.722683626751</v>
      </c>
      <c r="N9" s="4" t="s">
        <v>303</v>
      </c>
      <c r="O9" s="4">
        <v>87736.026358038129</v>
      </c>
      <c r="P9" s="4" t="s">
        <v>303</v>
      </c>
      <c r="Q9" s="4">
        <v>67974.430158251591</v>
      </c>
      <c r="R9" s="4" t="s">
        <v>303</v>
      </c>
      <c r="S9" s="4">
        <v>82264.206442388895</v>
      </c>
      <c r="T9" s="4" t="s">
        <v>303</v>
      </c>
      <c r="U9" s="4">
        <v>80703.218657310732</v>
      </c>
    </row>
    <row r="10" spans="1:21" x14ac:dyDescent="0.25">
      <c r="A10">
        <v>196500</v>
      </c>
      <c r="B10" s="1">
        <v>127000</v>
      </c>
      <c r="C10" s="1">
        <v>149350</v>
      </c>
      <c r="D10" s="1">
        <v>219500</v>
      </c>
      <c r="E10" s="1">
        <v>180000</v>
      </c>
      <c r="F10" s="1">
        <f t="shared" si="1"/>
        <v>5.2933625547114458</v>
      </c>
      <c r="G10" s="1">
        <f t="shared" si="0"/>
        <v>5.1038037209559572</v>
      </c>
      <c r="H10" s="1">
        <f t="shared" si="0"/>
        <v>5.1742052269401473</v>
      </c>
      <c r="I10" s="1">
        <f t="shared" si="0"/>
        <v>5.3414345245781405</v>
      </c>
      <c r="J10" s="1">
        <f t="shared" si="0"/>
        <v>5.2552725051033065</v>
      </c>
      <c r="L10" s="4" t="s">
        <v>304</v>
      </c>
      <c r="M10" s="4">
        <v>6253918862.6100464</v>
      </c>
      <c r="N10" s="4" t="s">
        <v>304</v>
      </c>
      <c r="O10" s="4">
        <v>7697610321.098361</v>
      </c>
      <c r="P10" s="4" t="s">
        <v>304</v>
      </c>
      <c r="Q10" s="4">
        <v>4620523155.3390236</v>
      </c>
      <c r="R10" s="4" t="s">
        <v>304</v>
      </c>
      <c r="S10" s="4">
        <v>6767399661.5959787</v>
      </c>
      <c r="T10" s="4" t="s">
        <v>304</v>
      </c>
      <c r="U10" s="4">
        <v>6513009501.6497068</v>
      </c>
    </row>
    <row r="11" spans="1:21" x14ac:dyDescent="0.25">
      <c r="A11">
        <v>438780</v>
      </c>
      <c r="B11" s="1">
        <v>177000</v>
      </c>
      <c r="C11" s="1">
        <v>179900</v>
      </c>
      <c r="D11" s="1">
        <v>185000</v>
      </c>
      <c r="E11" s="1">
        <v>144900</v>
      </c>
      <c r="F11" s="1">
        <f t="shared" si="1"/>
        <v>5.6422468238078913</v>
      </c>
      <c r="G11" s="1">
        <f t="shared" si="0"/>
        <v>5.2479732663618064</v>
      </c>
      <c r="H11" s="1">
        <f t="shared" si="0"/>
        <v>5.2550311633455511</v>
      </c>
      <c r="I11" s="1">
        <f t="shared" si="0"/>
        <v>5.2671717284030137</v>
      </c>
      <c r="J11" s="1">
        <f t="shared" si="0"/>
        <v>5.1610683854711743</v>
      </c>
      <c r="L11" s="4" t="s">
        <v>305</v>
      </c>
      <c r="M11" s="4">
        <v>5.2247327735687445</v>
      </c>
      <c r="N11" s="4" t="s">
        <v>305</v>
      </c>
      <c r="O11" s="4">
        <v>11.112362746171774</v>
      </c>
      <c r="P11" s="4" t="s">
        <v>305</v>
      </c>
      <c r="Q11" s="4">
        <v>1.9356086466677391</v>
      </c>
      <c r="R11" s="4" t="s">
        <v>305</v>
      </c>
      <c r="S11" s="4">
        <v>3.8013563155116712</v>
      </c>
      <c r="T11" s="4" t="s">
        <v>305</v>
      </c>
      <c r="U11" s="4">
        <v>6.8267864382247723</v>
      </c>
    </row>
    <row r="12" spans="1:21" x14ac:dyDescent="0.25">
      <c r="A12">
        <v>158000</v>
      </c>
      <c r="B12" s="1">
        <v>130000</v>
      </c>
      <c r="C12" s="1">
        <v>82000</v>
      </c>
      <c r="D12" s="1">
        <v>91000</v>
      </c>
      <c r="E12" s="1">
        <v>136500</v>
      </c>
      <c r="F12" s="1">
        <f t="shared" si="1"/>
        <v>5.1986570869544222</v>
      </c>
      <c r="G12" s="1">
        <f t="shared" si="0"/>
        <v>5.1139433523068369</v>
      </c>
      <c r="H12" s="1">
        <f t="shared" si="0"/>
        <v>4.9138138523837167</v>
      </c>
      <c r="I12" s="1">
        <f t="shared" si="0"/>
        <v>4.9590413923210939</v>
      </c>
      <c r="J12" s="1">
        <f t="shared" si="0"/>
        <v>5.1351326513767752</v>
      </c>
      <c r="L12" s="4" t="s">
        <v>306</v>
      </c>
      <c r="M12" s="4">
        <v>1.77244020632862</v>
      </c>
      <c r="N12" s="4" t="s">
        <v>306</v>
      </c>
      <c r="O12" s="4">
        <v>2.4868952672359286</v>
      </c>
      <c r="P12" s="4" t="s">
        <v>306</v>
      </c>
      <c r="Q12" s="4">
        <v>1.2962269875592294</v>
      </c>
      <c r="R12" s="4" t="s">
        <v>306</v>
      </c>
      <c r="S12" s="4">
        <v>1.6279942854796352</v>
      </c>
      <c r="T12" s="4" t="s">
        <v>306</v>
      </c>
      <c r="U12" s="4">
        <v>2.0808174919624798</v>
      </c>
    </row>
    <row r="13" spans="1:21" x14ac:dyDescent="0.25">
      <c r="A13">
        <v>225000</v>
      </c>
      <c r="B13" s="1">
        <v>202500</v>
      </c>
      <c r="C13" s="1">
        <v>130250</v>
      </c>
      <c r="D13" s="1">
        <v>193500</v>
      </c>
      <c r="E13" s="1">
        <v>128950</v>
      </c>
      <c r="F13" s="1">
        <f t="shared" si="1"/>
        <v>5.3521825181113627</v>
      </c>
      <c r="G13" s="1">
        <f t="shared" si="0"/>
        <v>5.306425027550687</v>
      </c>
      <c r="H13" s="1">
        <f t="shared" si="0"/>
        <v>5.1147777319715617</v>
      </c>
      <c r="I13" s="1">
        <f t="shared" si="0"/>
        <v>5.2866809693549301</v>
      </c>
      <c r="J13" s="1">
        <f t="shared" si="0"/>
        <v>5.1104213464739567</v>
      </c>
      <c r="L13" s="4" t="s">
        <v>307</v>
      </c>
      <c r="M13" s="4">
        <v>589689</v>
      </c>
      <c r="N13" s="4" t="s">
        <v>307</v>
      </c>
      <c r="O13" s="4">
        <v>715700</v>
      </c>
      <c r="P13" s="4" t="s">
        <v>307</v>
      </c>
      <c r="Q13" s="4">
        <v>373761</v>
      </c>
      <c r="R13" s="4" t="s">
        <v>307</v>
      </c>
      <c r="S13" s="4">
        <v>522933</v>
      </c>
      <c r="T13" s="4" t="s">
        <v>307</v>
      </c>
      <c r="U13" s="4">
        <v>555664</v>
      </c>
    </row>
    <row r="14" spans="1:21" x14ac:dyDescent="0.25">
      <c r="A14">
        <v>153500</v>
      </c>
      <c r="B14" s="1">
        <v>317000</v>
      </c>
      <c r="C14" s="1">
        <v>180500</v>
      </c>
      <c r="D14" s="1">
        <v>168500</v>
      </c>
      <c r="E14" s="1">
        <v>205000</v>
      </c>
      <c r="F14" s="1">
        <f t="shared" si="1"/>
        <v>5.1861083798132057</v>
      </c>
      <c r="G14" s="1">
        <f t="shared" si="0"/>
        <v>5.5010592622177512</v>
      </c>
      <c r="H14" s="1">
        <f t="shared" si="0"/>
        <v>5.2564772062416765</v>
      </c>
      <c r="I14" s="1">
        <f t="shared" si="0"/>
        <v>5.2265999052073573</v>
      </c>
      <c r="J14" s="1">
        <f t="shared" si="0"/>
        <v>5.3117538610557542</v>
      </c>
      <c r="L14" s="4" t="s">
        <v>308</v>
      </c>
      <c r="M14" s="4">
        <v>35311</v>
      </c>
      <c r="N14" s="4" t="s">
        <v>308</v>
      </c>
      <c r="O14" s="4">
        <v>39300</v>
      </c>
      <c r="P14" s="4" t="s">
        <v>308</v>
      </c>
      <c r="Q14" s="4">
        <v>72500</v>
      </c>
      <c r="R14" s="4" t="s">
        <v>308</v>
      </c>
      <c r="S14" s="4">
        <v>60000</v>
      </c>
      <c r="T14" s="4" t="s">
        <v>308</v>
      </c>
      <c r="U14" s="4">
        <v>55993</v>
      </c>
    </row>
    <row r="15" spans="1:21" x14ac:dyDescent="0.25">
      <c r="A15">
        <v>260000</v>
      </c>
      <c r="B15" s="1">
        <v>226000</v>
      </c>
      <c r="C15" s="1">
        <v>124900</v>
      </c>
      <c r="D15" s="1">
        <v>174000</v>
      </c>
      <c r="E15" s="1">
        <v>178000</v>
      </c>
      <c r="F15" s="1">
        <f t="shared" si="1"/>
        <v>5.4149733479708182</v>
      </c>
      <c r="G15" s="1">
        <f t="shared" si="0"/>
        <v>5.3541084391474012</v>
      </c>
      <c r="H15" s="1">
        <f t="shared" si="0"/>
        <v>5.0965624383741357</v>
      </c>
      <c r="I15" s="1">
        <f t="shared" si="0"/>
        <v>5.2405492482825995</v>
      </c>
      <c r="J15" s="1">
        <f t="shared" si="0"/>
        <v>5.2504200023088936</v>
      </c>
      <c r="L15" s="4" t="s">
        <v>309</v>
      </c>
      <c r="M15" s="4">
        <v>625000</v>
      </c>
      <c r="N15" s="4" t="s">
        <v>309</v>
      </c>
      <c r="O15" s="4">
        <v>755000</v>
      </c>
      <c r="P15" s="4" t="s">
        <v>309</v>
      </c>
      <c r="Q15" s="4">
        <v>446261</v>
      </c>
      <c r="R15" s="4" t="s">
        <v>309</v>
      </c>
      <c r="S15" s="4">
        <v>582933</v>
      </c>
      <c r="T15" s="4" t="s">
        <v>309</v>
      </c>
      <c r="U15" s="4">
        <v>611657</v>
      </c>
    </row>
    <row r="16" spans="1:21" x14ac:dyDescent="0.25">
      <c r="A16">
        <v>109900</v>
      </c>
      <c r="B16" s="1">
        <v>244000</v>
      </c>
      <c r="C16" s="1">
        <v>135750</v>
      </c>
      <c r="D16" s="1">
        <v>164500</v>
      </c>
      <c r="E16" s="1">
        <v>198900</v>
      </c>
      <c r="F16" s="1">
        <f t="shared" si="1"/>
        <v>5.0409976924234909</v>
      </c>
      <c r="G16" s="1">
        <f t="shared" si="0"/>
        <v>5.3873898263387296</v>
      </c>
      <c r="H16" s="1">
        <f t="shared" si="0"/>
        <v>5.1327398382608846</v>
      </c>
      <c r="I16" s="1">
        <f t="shared" si="0"/>
        <v>5.2161659022859928</v>
      </c>
      <c r="J16" s="1">
        <f t="shared" si="0"/>
        <v>5.2986347831244354</v>
      </c>
      <c r="L16" s="4" t="s">
        <v>310</v>
      </c>
      <c r="M16" s="4">
        <v>49666659</v>
      </c>
      <c r="N16" s="4" t="s">
        <v>310</v>
      </c>
      <c r="O16" s="4">
        <v>52664981</v>
      </c>
      <c r="P16" s="4" t="s">
        <v>310</v>
      </c>
      <c r="Q16" s="4">
        <v>44500945</v>
      </c>
      <c r="R16" s="4" t="s">
        <v>310</v>
      </c>
      <c r="S16" s="4">
        <v>52128988</v>
      </c>
      <c r="T16" s="4" t="s">
        <v>310</v>
      </c>
      <c r="U16" s="4">
        <v>27831517</v>
      </c>
    </row>
    <row r="17" spans="1:21" ht="15.75" thickBot="1" x14ac:dyDescent="0.3">
      <c r="A17">
        <v>98600</v>
      </c>
      <c r="B17" s="1">
        <v>129500</v>
      </c>
      <c r="C17" s="1">
        <v>127000</v>
      </c>
      <c r="D17" s="1">
        <v>185000</v>
      </c>
      <c r="E17" s="1">
        <v>190000</v>
      </c>
      <c r="F17" s="1">
        <f t="shared" si="1"/>
        <v>4.993876914941211</v>
      </c>
      <c r="G17" s="1">
        <f t="shared" si="0"/>
        <v>5.1122697684172707</v>
      </c>
      <c r="H17" s="1">
        <f t="shared" si="0"/>
        <v>5.1038037209559572</v>
      </c>
      <c r="I17" s="1">
        <f t="shared" si="0"/>
        <v>5.2671717284030137</v>
      </c>
      <c r="J17" s="1">
        <f t="shared" si="0"/>
        <v>5.2787536009528289</v>
      </c>
      <c r="L17" s="5" t="s">
        <v>311</v>
      </c>
      <c r="M17" s="5">
        <v>257</v>
      </c>
      <c r="N17" s="5" t="s">
        <v>311</v>
      </c>
      <c r="O17" s="5">
        <v>267</v>
      </c>
      <c r="P17" s="5" t="s">
        <v>311</v>
      </c>
      <c r="Q17" s="5">
        <v>238</v>
      </c>
      <c r="R17" s="5" t="s">
        <v>311</v>
      </c>
      <c r="S17" s="5">
        <v>270</v>
      </c>
      <c r="T17" s="5" t="s">
        <v>311</v>
      </c>
      <c r="U17" s="5">
        <v>148</v>
      </c>
    </row>
    <row r="18" spans="1:21" x14ac:dyDescent="0.25">
      <c r="A18">
        <v>214000</v>
      </c>
      <c r="B18" s="1">
        <v>126500</v>
      </c>
      <c r="C18" s="1">
        <v>245000</v>
      </c>
      <c r="D18" s="1">
        <v>118964</v>
      </c>
      <c r="E18" s="1">
        <v>180000</v>
      </c>
      <c r="F18" s="1">
        <f t="shared" si="1"/>
        <v>5.330413773349191</v>
      </c>
      <c r="G18" s="1">
        <f t="shared" si="1"/>
        <v>5.1020905255118363</v>
      </c>
      <c r="H18" s="1">
        <f t="shared" si="1"/>
        <v>5.3891660843645326</v>
      </c>
      <c r="I18" s="1">
        <f t="shared" si="1"/>
        <v>5.0754155583108229</v>
      </c>
      <c r="J18" s="1">
        <f t="shared" si="1"/>
        <v>5.2552725051033065</v>
      </c>
      <c r="M18">
        <v>0</v>
      </c>
      <c r="O18">
        <v>0</v>
      </c>
      <c r="Q18">
        <v>0</v>
      </c>
      <c r="S18">
        <v>0</v>
      </c>
      <c r="U18">
        <v>0</v>
      </c>
    </row>
    <row r="19" spans="1:21" x14ac:dyDescent="0.25">
      <c r="A19">
        <v>136900</v>
      </c>
      <c r="B19" s="1">
        <v>123600</v>
      </c>
      <c r="C19" s="1">
        <v>250000</v>
      </c>
      <c r="D19" s="1">
        <v>139000</v>
      </c>
      <c r="E19" s="1">
        <v>320000</v>
      </c>
      <c r="F19" s="1">
        <f t="shared" si="1"/>
        <v>5.13640344813399</v>
      </c>
      <c r="G19" s="1">
        <f t="shared" si="1"/>
        <v>5.0920184707527971</v>
      </c>
      <c r="H19" s="1">
        <f t="shared" si="1"/>
        <v>5.3979400086720375</v>
      </c>
      <c r="I19" s="1">
        <f t="shared" si="1"/>
        <v>5.143014800254095</v>
      </c>
      <c r="J19" s="1">
        <f t="shared" si="1"/>
        <v>5.5051499783199063</v>
      </c>
    </row>
    <row r="20" spans="1:21" ht="15.75" thickBot="1" x14ac:dyDescent="0.3">
      <c r="A20">
        <v>163990</v>
      </c>
      <c r="B20" s="1">
        <v>204750</v>
      </c>
      <c r="C20" s="1">
        <v>115000</v>
      </c>
      <c r="D20" s="1">
        <v>181000</v>
      </c>
      <c r="E20" s="1">
        <v>115000</v>
      </c>
      <c r="F20" s="1">
        <f t="shared" si="1"/>
        <v>5.2148173658694583</v>
      </c>
      <c r="G20" s="1">
        <f t="shared" si="1"/>
        <v>5.3112239104324557</v>
      </c>
      <c r="H20" s="1">
        <f t="shared" si="1"/>
        <v>5.0606978403536118</v>
      </c>
      <c r="I20" s="1">
        <f t="shared" si="1"/>
        <v>5.2576785748691846</v>
      </c>
      <c r="J20" s="1">
        <f t="shared" si="1"/>
        <v>5.0606978403536118</v>
      </c>
      <c r="L20" s="25" t="str">
        <f>_xlfn.CONCAT("Normalized ",L2)</f>
        <v>Normalized Property sales by year for properties built after 1945</v>
      </c>
      <c r="M20" s="25"/>
      <c r="N20" s="25"/>
      <c r="O20" s="25"/>
      <c r="P20" s="25"/>
      <c r="Q20" s="25"/>
      <c r="R20" s="25"/>
      <c r="S20" s="25"/>
      <c r="T20" s="25"/>
      <c r="U20" s="25"/>
    </row>
    <row r="21" spans="1:21" x14ac:dyDescent="0.25">
      <c r="A21">
        <v>180000</v>
      </c>
      <c r="B21" s="1">
        <v>94750</v>
      </c>
      <c r="C21" s="1">
        <v>136000</v>
      </c>
      <c r="D21" s="1">
        <v>244000</v>
      </c>
      <c r="E21" s="1">
        <v>166000</v>
      </c>
      <c r="F21" s="1">
        <f t="shared" si="1"/>
        <v>5.2552725051033065</v>
      </c>
      <c r="G21" s="1">
        <f t="shared" si="1"/>
        <v>4.9765792186401097</v>
      </c>
      <c r="H21" s="1">
        <f t="shared" si="1"/>
        <v>5.1335389083702179</v>
      </c>
      <c r="I21" s="1">
        <f t="shared" si="1"/>
        <v>5.3873898263387296</v>
      </c>
      <c r="J21" s="1">
        <f t="shared" si="1"/>
        <v>5.220108088040055</v>
      </c>
      <c r="L21" s="31" t="s">
        <v>362</v>
      </c>
      <c r="M21" s="31"/>
      <c r="N21" s="31" t="s">
        <v>363</v>
      </c>
      <c r="O21" s="31"/>
      <c r="P21" s="31" t="s">
        <v>364</v>
      </c>
      <c r="Q21" s="31"/>
      <c r="R21" s="31" t="s">
        <v>366</v>
      </c>
      <c r="S21" s="31"/>
      <c r="T21" s="31" t="s">
        <v>365</v>
      </c>
      <c r="U21" s="31"/>
    </row>
    <row r="22" spans="1:21" x14ac:dyDescent="0.25">
      <c r="A22">
        <v>155000</v>
      </c>
      <c r="B22" s="1">
        <v>383970</v>
      </c>
      <c r="C22" s="1">
        <v>153900</v>
      </c>
      <c r="D22" s="1">
        <v>220000</v>
      </c>
      <c r="E22" s="1">
        <v>222500</v>
      </c>
      <c r="F22" s="1">
        <f t="shared" si="1"/>
        <v>5.1903316981702918</v>
      </c>
      <c r="G22" s="1">
        <f t="shared" si="1"/>
        <v>5.5842972937857018</v>
      </c>
      <c r="H22" s="1">
        <f t="shared" si="1"/>
        <v>5.1872386198314784</v>
      </c>
      <c r="I22" s="1">
        <f t="shared" si="1"/>
        <v>5.3424226808222066</v>
      </c>
      <c r="J22" s="1">
        <f t="shared" si="1"/>
        <v>5.3473300153169507</v>
      </c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x14ac:dyDescent="0.25">
      <c r="A23">
        <v>150000</v>
      </c>
      <c r="B23" s="1">
        <v>217000</v>
      </c>
      <c r="C23" s="1">
        <v>174000</v>
      </c>
      <c r="D23" s="1">
        <v>231500</v>
      </c>
      <c r="E23" s="1">
        <v>269500</v>
      </c>
      <c r="F23" s="1">
        <f t="shared" si="1"/>
        <v>5.1760912590556813</v>
      </c>
      <c r="G23" s="1">
        <f t="shared" si="1"/>
        <v>5.3364597338485291</v>
      </c>
      <c r="H23" s="1">
        <f t="shared" si="1"/>
        <v>5.2405492482825995</v>
      </c>
      <c r="I23" s="1">
        <f t="shared" si="1"/>
        <v>5.3645509953539721</v>
      </c>
      <c r="J23" s="1">
        <f t="shared" si="1"/>
        <v>5.4305587695227571</v>
      </c>
      <c r="L23" s="4" t="s">
        <v>260</v>
      </c>
      <c r="M23" s="4">
        <v>5.2551579979776255</v>
      </c>
      <c r="N23" s="4" t="s">
        <v>260</v>
      </c>
      <c r="O23" s="4">
        <v>5.2618409095739889</v>
      </c>
      <c r="P23" s="4" t="s">
        <v>260</v>
      </c>
      <c r="Q23" s="4">
        <v>5.2463561197616624</v>
      </c>
      <c r="R23" s="4" t="s">
        <v>260</v>
      </c>
      <c r="S23" s="4">
        <v>5.2521472223073804</v>
      </c>
      <c r="T23" s="4" t="s">
        <v>260</v>
      </c>
      <c r="U23" s="4">
        <v>5.2422047118121586</v>
      </c>
    </row>
    <row r="24" spans="1:21" x14ac:dyDescent="0.25">
      <c r="A24">
        <v>226000</v>
      </c>
      <c r="B24" s="1">
        <v>176000</v>
      </c>
      <c r="C24" s="1">
        <v>230000</v>
      </c>
      <c r="D24" s="1">
        <v>204000</v>
      </c>
      <c r="E24" s="1">
        <v>254900</v>
      </c>
      <c r="F24" s="1">
        <f t="shared" si="1"/>
        <v>5.3541084391474012</v>
      </c>
      <c r="G24" s="1">
        <f t="shared" si="1"/>
        <v>5.2455126678141495</v>
      </c>
      <c r="H24" s="1">
        <f t="shared" si="1"/>
        <v>5.3617278360175931</v>
      </c>
      <c r="I24" s="1">
        <f t="shared" si="1"/>
        <v>5.3096301674258983</v>
      </c>
      <c r="J24" s="1">
        <f t="shared" si="1"/>
        <v>5.4063698354692677</v>
      </c>
      <c r="L24" s="4" t="s">
        <v>300</v>
      </c>
      <c r="M24" s="4">
        <v>1.0122022514721826E-2</v>
      </c>
      <c r="N24" s="4" t="s">
        <v>300</v>
      </c>
      <c r="O24" s="4">
        <v>1.0068414117874609E-2</v>
      </c>
      <c r="P24" s="4" t="s">
        <v>300</v>
      </c>
      <c r="Q24" s="4">
        <v>9.5044177342499155E-3</v>
      </c>
      <c r="R24" s="4" t="s">
        <v>300</v>
      </c>
      <c r="S24" s="4">
        <v>1.0218082531334821E-2</v>
      </c>
      <c r="T24" s="4" t="s">
        <v>300</v>
      </c>
      <c r="U24" s="4">
        <v>1.3393248033351094E-2</v>
      </c>
    </row>
    <row r="25" spans="1:21" x14ac:dyDescent="0.25">
      <c r="A25">
        <v>180000</v>
      </c>
      <c r="B25" s="1">
        <v>155000</v>
      </c>
      <c r="C25" s="1">
        <v>141000</v>
      </c>
      <c r="D25" s="1">
        <v>190000</v>
      </c>
      <c r="E25" s="1">
        <v>220000</v>
      </c>
      <c r="F25" s="1">
        <f t="shared" si="1"/>
        <v>5.2552725051033065</v>
      </c>
      <c r="G25" s="1">
        <f t="shared" si="1"/>
        <v>5.1903316981702918</v>
      </c>
      <c r="H25" s="1">
        <f t="shared" si="1"/>
        <v>5.1492191126553797</v>
      </c>
      <c r="I25" s="1">
        <f t="shared" si="1"/>
        <v>5.2787536009528289</v>
      </c>
      <c r="J25" s="1">
        <f t="shared" si="1"/>
        <v>5.3424226808222066</v>
      </c>
      <c r="L25" s="4" t="s">
        <v>301</v>
      </c>
      <c r="M25" s="4">
        <v>5.2402995820027121</v>
      </c>
      <c r="N25" s="4" t="s">
        <v>301</v>
      </c>
      <c r="O25" s="4">
        <v>5.2467077992759048</v>
      </c>
      <c r="P25" s="4" t="s">
        <v>301</v>
      </c>
      <c r="Q25" s="4">
        <v>5.2416695288806379</v>
      </c>
      <c r="R25" s="4" t="s">
        <v>301</v>
      </c>
      <c r="S25" s="4">
        <v>5.2405492482825995</v>
      </c>
      <c r="T25" s="4" t="s">
        <v>301</v>
      </c>
      <c r="U25" s="4">
        <v>5.2194530430758963</v>
      </c>
    </row>
    <row r="26" spans="1:21" x14ac:dyDescent="0.25">
      <c r="A26">
        <v>171000</v>
      </c>
      <c r="B26" s="1">
        <v>128000</v>
      </c>
      <c r="C26" s="1">
        <v>372402</v>
      </c>
      <c r="D26" s="1">
        <v>501837</v>
      </c>
      <c r="E26" s="1">
        <v>215000</v>
      </c>
      <c r="F26" s="1">
        <f t="shared" si="1"/>
        <v>5.2329961103921541</v>
      </c>
      <c r="G26" s="1">
        <f t="shared" si="1"/>
        <v>5.1072099696478688</v>
      </c>
      <c r="H26" s="1">
        <f t="shared" si="1"/>
        <v>5.5710120047116449</v>
      </c>
      <c r="I26" s="1">
        <f t="shared" si="1"/>
        <v>5.7005626783086898</v>
      </c>
      <c r="J26" s="1">
        <f t="shared" si="1"/>
        <v>5.3324384599156049</v>
      </c>
      <c r="L26" s="4" t="s">
        <v>302</v>
      </c>
      <c r="M26" s="4">
        <v>5.2552725051033065</v>
      </c>
      <c r="N26" s="4" t="s">
        <v>302</v>
      </c>
      <c r="O26" s="4">
        <v>5.1105897102992488</v>
      </c>
      <c r="P26" s="4" t="s">
        <v>302</v>
      </c>
      <c r="Q26" s="4">
        <v>5.1461280356782382</v>
      </c>
      <c r="R26" s="4" t="s">
        <v>302</v>
      </c>
      <c r="S26" s="4">
        <v>5.2671717284030137</v>
      </c>
      <c r="T26" s="4" t="s">
        <v>302</v>
      </c>
      <c r="U26" s="4">
        <v>5.2787536009528289</v>
      </c>
    </row>
    <row r="27" spans="1:21" x14ac:dyDescent="0.25">
      <c r="A27">
        <v>260000</v>
      </c>
      <c r="B27" s="1">
        <v>150750</v>
      </c>
      <c r="C27" s="1">
        <v>235000</v>
      </c>
      <c r="D27" s="1">
        <v>173000</v>
      </c>
      <c r="E27" s="1">
        <v>140000</v>
      </c>
      <c r="F27" s="1">
        <f t="shared" si="1"/>
        <v>5.4149733479708182</v>
      </c>
      <c r="G27" s="1">
        <f t="shared" si="1"/>
        <v>5.1782573208121887</v>
      </c>
      <c r="H27" s="1">
        <f t="shared" si="1"/>
        <v>5.3710678622717358</v>
      </c>
      <c r="I27" s="1">
        <f t="shared" si="1"/>
        <v>5.238046103128795</v>
      </c>
      <c r="J27" s="1">
        <f t="shared" si="1"/>
        <v>5.1461280356782382</v>
      </c>
      <c r="L27" s="4" t="s">
        <v>303</v>
      </c>
      <c r="M27" s="4">
        <v>0.16226836514137202</v>
      </c>
      <c r="N27" s="4" t="s">
        <v>303</v>
      </c>
      <c r="O27" s="4">
        <v>0.16451924228091822</v>
      </c>
      <c r="P27" s="4" t="s">
        <v>303</v>
      </c>
      <c r="Q27" s="4">
        <v>0.14662701537975728</v>
      </c>
      <c r="R27" s="4" t="s">
        <v>303</v>
      </c>
      <c r="S27" s="4">
        <v>0.1679002289058471</v>
      </c>
      <c r="T27" s="4" t="s">
        <v>303</v>
      </c>
      <c r="U27" s="4">
        <v>0.1629358945925167</v>
      </c>
    </row>
    <row r="28" spans="1:21" x14ac:dyDescent="0.25">
      <c r="A28">
        <v>125000</v>
      </c>
      <c r="B28" s="1">
        <v>143000</v>
      </c>
      <c r="C28" s="1">
        <v>162500</v>
      </c>
      <c r="D28" s="1">
        <v>153337</v>
      </c>
      <c r="E28" s="1">
        <v>186000</v>
      </c>
      <c r="F28" s="1">
        <f t="shared" si="1"/>
        <v>5.0969100130080562</v>
      </c>
      <c r="G28" s="1">
        <f t="shared" si="1"/>
        <v>5.1553360374650614</v>
      </c>
      <c r="H28" s="1">
        <f t="shared" si="1"/>
        <v>5.2108533653148932</v>
      </c>
      <c r="I28" s="1">
        <f t="shared" si="1"/>
        <v>5.1856469621405701</v>
      </c>
      <c r="J28" s="1">
        <f t="shared" si="1"/>
        <v>5.2695129442179161</v>
      </c>
      <c r="L28" s="4" t="s">
        <v>304</v>
      </c>
      <c r="M28" s="4">
        <v>2.6331022325653642E-2</v>
      </c>
      <c r="N28" s="4" t="s">
        <v>304</v>
      </c>
      <c r="O28" s="4">
        <v>2.706658108068747E-2</v>
      </c>
      <c r="P28" s="4" t="s">
        <v>304</v>
      </c>
      <c r="Q28" s="4">
        <v>2.1499481639175574E-2</v>
      </c>
      <c r="R28" s="4" t="s">
        <v>304</v>
      </c>
      <c r="S28" s="4">
        <v>2.8190486866635854E-2</v>
      </c>
      <c r="T28" s="4" t="s">
        <v>304</v>
      </c>
      <c r="U28" s="4">
        <v>2.6548105746663709E-2</v>
      </c>
    </row>
    <row r="29" spans="1:21" x14ac:dyDescent="0.25">
      <c r="A29">
        <v>130000</v>
      </c>
      <c r="B29" s="1">
        <v>122000</v>
      </c>
      <c r="C29" s="1">
        <v>412500</v>
      </c>
      <c r="D29" s="1">
        <v>192000</v>
      </c>
      <c r="E29" s="1">
        <v>161750</v>
      </c>
      <c r="F29" s="1">
        <f t="shared" si="1"/>
        <v>5.1139433523068369</v>
      </c>
      <c r="G29" s="1">
        <f t="shared" si="1"/>
        <v>5.0863598306747484</v>
      </c>
      <c r="H29" s="1">
        <f t="shared" si="1"/>
        <v>5.6154239528859442</v>
      </c>
      <c r="I29" s="1">
        <f t="shared" si="1"/>
        <v>5.2833012287035492</v>
      </c>
      <c r="J29" s="1">
        <f t="shared" si="1"/>
        <v>5.2088442893407381</v>
      </c>
      <c r="L29" s="4" t="s">
        <v>305</v>
      </c>
      <c r="M29" s="4">
        <v>1.3765604176479176</v>
      </c>
      <c r="N29" s="4" t="s">
        <v>305</v>
      </c>
      <c r="O29" s="4">
        <v>1.3774912826653858</v>
      </c>
      <c r="P29" s="4" t="s">
        <v>305</v>
      </c>
      <c r="Q29" s="4">
        <v>0.12742261686880019</v>
      </c>
      <c r="R29" s="4" t="s">
        <v>305</v>
      </c>
      <c r="S29" s="4">
        <v>0.32233318132680289</v>
      </c>
      <c r="T29" s="4" t="s">
        <v>305</v>
      </c>
      <c r="U29" s="4">
        <v>0.99277003985744372</v>
      </c>
    </row>
    <row r="30" spans="1:21" x14ac:dyDescent="0.25">
      <c r="A30">
        <v>190000</v>
      </c>
      <c r="B30" s="1">
        <v>103200</v>
      </c>
      <c r="C30" s="1">
        <v>163000</v>
      </c>
      <c r="D30" s="1">
        <v>148500</v>
      </c>
      <c r="E30" s="1">
        <v>125000</v>
      </c>
      <c r="F30" s="1">
        <f t="shared" si="1"/>
        <v>5.2787536009528289</v>
      </c>
      <c r="G30" s="1">
        <f t="shared" si="1"/>
        <v>5.0136796972911926</v>
      </c>
      <c r="H30" s="1">
        <f t="shared" si="1"/>
        <v>5.2121876044039581</v>
      </c>
      <c r="I30" s="1">
        <f t="shared" si="1"/>
        <v>5.171726453653231</v>
      </c>
      <c r="J30" s="1">
        <f t="shared" si="1"/>
        <v>5.0969100130080562</v>
      </c>
      <c r="L30" s="4" t="s">
        <v>306</v>
      </c>
      <c r="M30" s="4">
        <v>0.1061350947887499</v>
      </c>
      <c r="N30" s="4" t="s">
        <v>306</v>
      </c>
      <c r="O30" s="4">
        <v>0.42813834735628192</v>
      </c>
      <c r="P30" s="4" t="s">
        <v>306</v>
      </c>
      <c r="Q30" s="4">
        <v>0.28487920563739644</v>
      </c>
      <c r="R30" s="4" t="s">
        <v>306</v>
      </c>
      <c r="S30" s="4">
        <v>0.27605270522791958</v>
      </c>
      <c r="T30" s="4" t="s">
        <v>306</v>
      </c>
      <c r="U30" s="4">
        <v>0.37421480044795397</v>
      </c>
    </row>
    <row r="31" spans="1:21" x14ac:dyDescent="0.25">
      <c r="A31">
        <v>109500</v>
      </c>
      <c r="B31" s="1">
        <v>325624</v>
      </c>
      <c r="C31" s="1">
        <v>184000</v>
      </c>
      <c r="D31" s="1">
        <v>274900</v>
      </c>
      <c r="E31" s="1">
        <v>148000</v>
      </c>
      <c r="F31" s="1">
        <f t="shared" si="1"/>
        <v>5.0394141191761372</v>
      </c>
      <c r="G31" s="1">
        <f t="shared" si="1"/>
        <v>5.512716406915696</v>
      </c>
      <c r="H31" s="1">
        <f t="shared" si="1"/>
        <v>5.2648178230095368</v>
      </c>
      <c r="I31" s="1">
        <f t="shared" si="1"/>
        <v>5.4391747398434687</v>
      </c>
      <c r="J31" s="1">
        <f t="shared" si="1"/>
        <v>5.1702617153949575</v>
      </c>
      <c r="L31" s="4" t="s">
        <v>307</v>
      </c>
      <c r="M31" s="4">
        <v>1.2479700004795822</v>
      </c>
      <c r="N31" s="4" t="s">
        <v>307</v>
      </c>
      <c r="O31" s="4">
        <v>1.2835544012537614</v>
      </c>
      <c r="P31" s="4" t="s">
        <v>307</v>
      </c>
      <c r="Q31" s="4">
        <v>0.7892509277154689</v>
      </c>
      <c r="R31" s="4" t="s">
        <v>307</v>
      </c>
      <c r="S31" s="4">
        <v>0.98746739116368598</v>
      </c>
      <c r="T31" s="4" t="s">
        <v>307</v>
      </c>
      <c r="U31" s="4">
        <v>1.0383742135019327</v>
      </c>
    </row>
    <row r="32" spans="1:21" x14ac:dyDescent="0.25">
      <c r="A32">
        <v>320000</v>
      </c>
      <c r="B32" s="1">
        <v>183500</v>
      </c>
      <c r="C32" s="1">
        <v>200000</v>
      </c>
      <c r="D32" s="1">
        <v>110000</v>
      </c>
      <c r="E32" s="1">
        <v>128200</v>
      </c>
      <c r="F32" s="1">
        <f t="shared" si="1"/>
        <v>5.5051499783199063</v>
      </c>
      <c r="G32" s="1">
        <f t="shared" si="1"/>
        <v>5.2636360685881085</v>
      </c>
      <c r="H32" s="1">
        <f t="shared" si="1"/>
        <v>5.3010299956639813</v>
      </c>
      <c r="I32" s="1">
        <f t="shared" si="1"/>
        <v>5.0413926851582254</v>
      </c>
      <c r="J32" s="1">
        <f t="shared" si="1"/>
        <v>5.1078880251827989</v>
      </c>
      <c r="L32" s="4" t="s">
        <v>308</v>
      </c>
      <c r="M32" s="4">
        <v>4.5479100168644928</v>
      </c>
      <c r="N32" s="4" t="s">
        <v>308</v>
      </c>
      <c r="O32" s="4">
        <v>4.594392550375427</v>
      </c>
      <c r="P32" s="4" t="s">
        <v>308</v>
      </c>
      <c r="Q32" s="4">
        <v>4.860338006570994</v>
      </c>
      <c r="R32" s="4" t="s">
        <v>308</v>
      </c>
      <c r="S32" s="4">
        <v>4.7781512503836439</v>
      </c>
      <c r="T32" s="4" t="s">
        <v>308</v>
      </c>
      <c r="U32" s="4">
        <v>4.7481337368027541</v>
      </c>
    </row>
    <row r="33" spans="1:21" x14ac:dyDescent="0.25">
      <c r="A33">
        <v>228000</v>
      </c>
      <c r="B33" s="1">
        <v>243000</v>
      </c>
      <c r="C33" s="1">
        <v>286000</v>
      </c>
      <c r="D33" s="1">
        <v>180500</v>
      </c>
      <c r="E33" s="1">
        <v>216500</v>
      </c>
      <c r="F33" s="1">
        <f t="shared" si="1"/>
        <v>5.357934847000454</v>
      </c>
      <c r="G33" s="1">
        <f t="shared" si="1"/>
        <v>5.3856062735983121</v>
      </c>
      <c r="H33" s="1">
        <f t="shared" si="1"/>
        <v>5.4563660331290427</v>
      </c>
      <c r="I33" s="1">
        <f t="shared" si="1"/>
        <v>5.2564772062416765</v>
      </c>
      <c r="J33" s="1">
        <f t="shared" si="1"/>
        <v>5.3354579006893843</v>
      </c>
      <c r="L33" s="4" t="s">
        <v>309</v>
      </c>
      <c r="M33" s="4">
        <v>5.795880017344075</v>
      </c>
      <c r="N33" s="4" t="s">
        <v>309</v>
      </c>
      <c r="O33" s="4">
        <v>5.8779469516291885</v>
      </c>
      <c r="P33" s="4" t="s">
        <v>309</v>
      </c>
      <c r="Q33" s="4">
        <v>5.6495889342864629</v>
      </c>
      <c r="R33" s="4" t="s">
        <v>309</v>
      </c>
      <c r="S33" s="4">
        <v>5.7656186415473298</v>
      </c>
      <c r="T33" s="4" t="s">
        <v>309</v>
      </c>
      <c r="U33" s="4">
        <v>5.7865079503046868</v>
      </c>
    </row>
    <row r="34" spans="1:21" x14ac:dyDescent="0.25">
      <c r="A34">
        <v>239000</v>
      </c>
      <c r="B34" s="1">
        <v>211000</v>
      </c>
      <c r="C34" s="1">
        <v>127000</v>
      </c>
      <c r="D34" s="1">
        <v>252678</v>
      </c>
      <c r="E34" s="1">
        <v>185500</v>
      </c>
      <c r="F34" s="1">
        <f t="shared" si="1"/>
        <v>5.378397900948138</v>
      </c>
      <c r="G34" s="1">
        <f t="shared" si="1"/>
        <v>5.3242824552976931</v>
      </c>
      <c r="H34" s="1">
        <f t="shared" si="1"/>
        <v>5.1038037209559572</v>
      </c>
      <c r="I34" s="1">
        <f t="shared" si="1"/>
        <v>5.4025674307029332</v>
      </c>
      <c r="J34" s="1">
        <f t="shared" si="1"/>
        <v>5.2683439139510648</v>
      </c>
      <c r="L34" s="4" t="s">
        <v>310</v>
      </c>
      <c r="M34" s="4">
        <v>1350.5756054802498</v>
      </c>
      <c r="N34" s="4" t="s">
        <v>310</v>
      </c>
      <c r="O34" s="4">
        <v>1404.911522856255</v>
      </c>
      <c r="P34" s="4" t="s">
        <v>310</v>
      </c>
      <c r="Q34" s="4">
        <v>1248.6327565032757</v>
      </c>
      <c r="R34" s="4" t="s">
        <v>310</v>
      </c>
      <c r="S34" s="4">
        <v>1418.0797500229928</v>
      </c>
      <c r="T34" s="4" t="s">
        <v>310</v>
      </c>
      <c r="U34" s="4">
        <v>775.84629734819953</v>
      </c>
    </row>
    <row r="35" spans="1:21" ht="15.75" thickBot="1" x14ac:dyDescent="0.3">
      <c r="A35">
        <v>172500</v>
      </c>
      <c r="B35" s="1">
        <v>177000</v>
      </c>
      <c r="C35" s="1">
        <v>171500</v>
      </c>
      <c r="D35" s="1">
        <v>200000</v>
      </c>
      <c r="E35" s="1">
        <v>194500</v>
      </c>
      <c r="F35" s="1">
        <f t="shared" si="1"/>
        <v>5.2367890994092932</v>
      </c>
      <c r="G35" s="1">
        <f t="shared" si="1"/>
        <v>5.2479732663618064</v>
      </c>
      <c r="H35" s="1">
        <f t="shared" si="1"/>
        <v>5.2342641243787895</v>
      </c>
      <c r="I35" s="1">
        <f t="shared" si="1"/>
        <v>5.3010299956639813</v>
      </c>
      <c r="J35" s="1">
        <f t="shared" si="1"/>
        <v>5.2889196056617269</v>
      </c>
      <c r="L35" s="5" t="s">
        <v>311</v>
      </c>
      <c r="M35" s="5">
        <v>257</v>
      </c>
      <c r="N35" s="5" t="s">
        <v>311</v>
      </c>
      <c r="O35" s="5">
        <v>267</v>
      </c>
      <c r="P35" s="5" t="s">
        <v>311</v>
      </c>
      <c r="Q35" s="5">
        <v>238</v>
      </c>
      <c r="R35" s="5" t="s">
        <v>311</v>
      </c>
      <c r="S35" s="5">
        <v>270</v>
      </c>
      <c r="T35" s="5" t="s">
        <v>311</v>
      </c>
      <c r="U35" s="5">
        <v>148</v>
      </c>
    </row>
    <row r="36" spans="1:21" x14ac:dyDescent="0.25">
      <c r="A36">
        <v>130000</v>
      </c>
      <c r="B36" s="1">
        <v>120000</v>
      </c>
      <c r="C36" s="1">
        <v>149000</v>
      </c>
      <c r="D36" s="1">
        <v>97000</v>
      </c>
      <c r="E36" s="1">
        <v>262500</v>
      </c>
      <c r="F36" s="1">
        <f t="shared" si="1"/>
        <v>5.1139433523068369</v>
      </c>
      <c r="G36" s="1">
        <f t="shared" si="1"/>
        <v>5.0791812460476251</v>
      </c>
      <c r="H36" s="1">
        <f t="shared" si="1"/>
        <v>5.173186268412274</v>
      </c>
      <c r="I36" s="1">
        <f t="shared" si="1"/>
        <v>4.9867717342662452</v>
      </c>
      <c r="J36" s="1">
        <f t="shared" si="1"/>
        <v>5.4191293077419758</v>
      </c>
      <c r="M36">
        <v>0</v>
      </c>
    </row>
    <row r="37" spans="1:21" x14ac:dyDescent="0.25">
      <c r="A37">
        <v>156000</v>
      </c>
      <c r="B37" s="1">
        <v>184000</v>
      </c>
      <c r="C37" s="1">
        <v>141000</v>
      </c>
      <c r="D37" s="1">
        <v>386250</v>
      </c>
      <c r="E37" s="1">
        <v>205000</v>
      </c>
      <c r="F37" s="1">
        <f t="shared" si="1"/>
        <v>5.1931245983544612</v>
      </c>
      <c r="G37" s="1">
        <f t="shared" si="1"/>
        <v>5.2648178230095368</v>
      </c>
      <c r="H37" s="1">
        <f t="shared" si="1"/>
        <v>5.1492191126553797</v>
      </c>
      <c r="I37" s="1">
        <f t="shared" si="1"/>
        <v>5.5868684924328909</v>
      </c>
      <c r="J37" s="1">
        <f t="shared" si="1"/>
        <v>5.3117538610557542</v>
      </c>
    </row>
    <row r="38" spans="1:21" x14ac:dyDescent="0.25">
      <c r="A38">
        <v>134450</v>
      </c>
      <c r="B38" s="1">
        <v>311872</v>
      </c>
      <c r="C38" s="1">
        <v>145000</v>
      </c>
      <c r="D38" s="1">
        <v>112000</v>
      </c>
      <c r="E38" s="1">
        <v>145000</v>
      </c>
      <c r="F38" s="1">
        <f t="shared" si="1"/>
        <v>5.12856080655932</v>
      </c>
      <c r="G38" s="1">
        <f t="shared" si="1"/>
        <v>5.4939763853651815</v>
      </c>
      <c r="H38" s="1">
        <f t="shared" si="1"/>
        <v>5.1613680022349753</v>
      </c>
      <c r="I38" s="1">
        <f t="shared" si="1"/>
        <v>5.0492180226701819</v>
      </c>
      <c r="J38" s="1">
        <f t="shared" si="1"/>
        <v>5.1613680022349753</v>
      </c>
    </row>
    <row r="39" spans="1:21" x14ac:dyDescent="0.25">
      <c r="A39">
        <v>167240</v>
      </c>
      <c r="B39" s="1">
        <v>143900</v>
      </c>
      <c r="C39" s="1">
        <v>210000</v>
      </c>
      <c r="D39" s="1">
        <v>192500</v>
      </c>
      <c r="E39" s="1">
        <v>290000</v>
      </c>
      <c r="F39" s="1">
        <f t="shared" si="1"/>
        <v>5.2233401588783774</v>
      </c>
      <c r="G39" s="1">
        <f t="shared" si="1"/>
        <v>5.1580607939366052</v>
      </c>
      <c r="H39" s="1">
        <f t="shared" si="1"/>
        <v>5.3222192947339195</v>
      </c>
      <c r="I39" s="1">
        <f t="shared" si="1"/>
        <v>5.2844307338445198</v>
      </c>
      <c r="J39" s="1">
        <f t="shared" si="1"/>
        <v>5.4623979978989565</v>
      </c>
      <c r="L39" t="s">
        <v>318</v>
      </c>
    </row>
    <row r="40" spans="1:21" x14ac:dyDescent="0.25">
      <c r="A40">
        <v>204900</v>
      </c>
      <c r="B40" s="1">
        <v>277000</v>
      </c>
      <c r="C40" s="1">
        <v>106000</v>
      </c>
      <c r="D40" s="1">
        <v>403000</v>
      </c>
      <c r="E40" s="1">
        <v>201000</v>
      </c>
      <c r="F40" s="1">
        <f t="shared" si="1"/>
        <v>5.3115419584011949</v>
      </c>
      <c r="G40" s="1">
        <f t="shared" si="1"/>
        <v>5.4424797690644482</v>
      </c>
      <c r="H40" s="1">
        <f t="shared" si="1"/>
        <v>5.0253058652647704</v>
      </c>
      <c r="I40" s="1">
        <f t="shared" si="1"/>
        <v>5.6053050461411091</v>
      </c>
      <c r="J40" s="1">
        <f t="shared" si="1"/>
        <v>5.3031960574204886</v>
      </c>
    </row>
    <row r="41" spans="1:21" ht="15.75" thickBot="1" x14ac:dyDescent="0.3">
      <c r="A41">
        <v>179900</v>
      </c>
      <c r="B41" s="1">
        <v>290000</v>
      </c>
      <c r="C41" s="1">
        <v>89500</v>
      </c>
      <c r="D41" s="1">
        <v>120000</v>
      </c>
      <c r="E41" s="1">
        <v>141000</v>
      </c>
      <c r="F41" s="1">
        <f t="shared" si="1"/>
        <v>5.2550311633455511</v>
      </c>
      <c r="G41" s="1">
        <f t="shared" si="1"/>
        <v>5.4623979978989565</v>
      </c>
      <c r="H41" s="1">
        <f t="shared" si="1"/>
        <v>4.9518230353159121</v>
      </c>
      <c r="I41" s="1">
        <f t="shared" si="1"/>
        <v>5.0791812460476251</v>
      </c>
      <c r="J41" s="1">
        <f t="shared" si="1"/>
        <v>5.1492191126553797</v>
      </c>
      <c r="L41" t="s">
        <v>319</v>
      </c>
    </row>
    <row r="42" spans="1:21" x14ac:dyDescent="0.25">
      <c r="A42">
        <v>94500</v>
      </c>
      <c r="B42" s="1">
        <v>318000</v>
      </c>
      <c r="C42" s="1">
        <v>173000</v>
      </c>
      <c r="D42" s="1">
        <v>220000</v>
      </c>
      <c r="E42" s="1">
        <v>122000</v>
      </c>
      <c r="F42" s="1">
        <f t="shared" si="1"/>
        <v>4.9754318085092626</v>
      </c>
      <c r="G42" s="1">
        <f t="shared" si="1"/>
        <v>5.502427119984433</v>
      </c>
      <c r="H42" s="1">
        <f t="shared" si="1"/>
        <v>5.238046103128795</v>
      </c>
      <c r="I42" s="1">
        <f t="shared" si="1"/>
        <v>5.3424226808222066</v>
      </c>
      <c r="J42" s="1">
        <f t="shared" si="1"/>
        <v>5.0863598306747484</v>
      </c>
      <c r="L42" s="6" t="s">
        <v>320</v>
      </c>
      <c r="M42" s="6" t="s">
        <v>311</v>
      </c>
      <c r="N42" s="6" t="s">
        <v>310</v>
      </c>
      <c r="O42" s="6" t="s">
        <v>321</v>
      </c>
      <c r="P42" s="6" t="s">
        <v>261</v>
      </c>
    </row>
    <row r="43" spans="1:21" x14ac:dyDescent="0.25">
      <c r="A43">
        <v>241500</v>
      </c>
      <c r="B43" s="1">
        <v>180000</v>
      </c>
      <c r="C43" s="1">
        <v>207500</v>
      </c>
      <c r="D43" s="1">
        <v>176000</v>
      </c>
      <c r="E43" s="1">
        <v>242000</v>
      </c>
      <c r="F43" s="1">
        <f t="shared" si="1"/>
        <v>5.3829171350875313</v>
      </c>
      <c r="G43" s="1">
        <f t="shared" si="1"/>
        <v>5.2552725051033065</v>
      </c>
      <c r="H43" s="1">
        <f t="shared" si="1"/>
        <v>5.3170181010481112</v>
      </c>
      <c r="I43" s="1">
        <f t="shared" si="1"/>
        <v>5.2455126678141495</v>
      </c>
      <c r="J43" s="1">
        <f t="shared" si="1"/>
        <v>5.3838153659804311</v>
      </c>
      <c r="L43" s="4">
        <v>2006</v>
      </c>
      <c r="M43" s="4">
        <v>257</v>
      </c>
      <c r="N43" s="4">
        <v>1350.5756054802498</v>
      </c>
      <c r="O43" s="4">
        <v>5.2551579979776255</v>
      </c>
      <c r="P43" s="4">
        <v>2.6331022325653642E-2</v>
      </c>
    </row>
    <row r="44" spans="1:21" x14ac:dyDescent="0.25">
      <c r="A44">
        <v>140000</v>
      </c>
      <c r="B44" s="1">
        <v>277000</v>
      </c>
      <c r="C44" s="1">
        <v>231500</v>
      </c>
      <c r="D44" s="1">
        <v>139000</v>
      </c>
      <c r="E44" s="1">
        <v>202900</v>
      </c>
      <c r="F44" s="1">
        <f t="shared" si="1"/>
        <v>5.1461280356782382</v>
      </c>
      <c r="G44" s="1">
        <f t="shared" si="1"/>
        <v>5.4424797690644482</v>
      </c>
      <c r="H44" s="1">
        <f t="shared" si="1"/>
        <v>5.3645509953539721</v>
      </c>
      <c r="I44" s="1">
        <f t="shared" si="1"/>
        <v>5.143014800254095</v>
      </c>
      <c r="J44" s="1">
        <f t="shared" si="1"/>
        <v>5.3072820470333459</v>
      </c>
      <c r="L44" s="4">
        <v>2007</v>
      </c>
      <c r="M44" s="4">
        <v>267</v>
      </c>
      <c r="N44" s="4">
        <v>1404.911522856255</v>
      </c>
      <c r="O44" s="4">
        <v>5.2618409095739889</v>
      </c>
      <c r="P44" s="4">
        <v>2.706658108068747E-2</v>
      </c>
    </row>
    <row r="45" spans="1:21" x14ac:dyDescent="0.25">
      <c r="A45">
        <v>230000</v>
      </c>
      <c r="B45" s="1">
        <v>235000</v>
      </c>
      <c r="C45" s="1">
        <v>97000</v>
      </c>
      <c r="D45" s="1">
        <v>207500</v>
      </c>
      <c r="E45" s="1">
        <v>85000</v>
      </c>
      <c r="F45" s="1">
        <f t="shared" si="1"/>
        <v>5.3617278360175931</v>
      </c>
      <c r="G45" s="1">
        <f t="shared" si="1"/>
        <v>5.3710678622717358</v>
      </c>
      <c r="H45" s="1">
        <f t="shared" si="1"/>
        <v>4.9867717342662452</v>
      </c>
      <c r="I45" s="1">
        <f t="shared" si="1"/>
        <v>5.3170181010481112</v>
      </c>
      <c r="J45" s="1">
        <f t="shared" si="1"/>
        <v>4.9294189257142929</v>
      </c>
      <c r="L45" s="4">
        <v>2008</v>
      </c>
      <c r="M45" s="4">
        <v>238</v>
      </c>
      <c r="N45" s="4">
        <v>1248.6327565032757</v>
      </c>
      <c r="O45" s="4">
        <v>5.2463561197616624</v>
      </c>
      <c r="P45" s="4">
        <v>2.1499481639175574E-2</v>
      </c>
    </row>
    <row r="46" spans="1:21" x14ac:dyDescent="0.25">
      <c r="A46">
        <v>151000</v>
      </c>
      <c r="B46" s="1">
        <v>158000</v>
      </c>
      <c r="C46" s="1">
        <v>175500</v>
      </c>
      <c r="D46" s="1">
        <v>244600</v>
      </c>
      <c r="E46" s="1">
        <v>132000</v>
      </c>
      <c r="F46" s="1">
        <f t="shared" si="1"/>
        <v>5.1789769472931697</v>
      </c>
      <c r="G46" s="1">
        <f t="shared" si="1"/>
        <v>5.1986570869544222</v>
      </c>
      <c r="H46" s="1">
        <f t="shared" si="1"/>
        <v>5.2442771208018426</v>
      </c>
      <c r="I46" s="1">
        <f t="shared" si="1"/>
        <v>5.3884564527002663</v>
      </c>
      <c r="J46" s="1">
        <f t="shared" si="1"/>
        <v>5.1205739312058496</v>
      </c>
      <c r="L46" s="4">
        <v>2009</v>
      </c>
      <c r="M46" s="4">
        <v>270</v>
      </c>
      <c r="N46" s="4">
        <v>1418.0797500229928</v>
      </c>
      <c r="O46" s="4">
        <v>5.2521472223073804</v>
      </c>
      <c r="P46" s="4">
        <v>2.8190486866635854E-2</v>
      </c>
    </row>
    <row r="47" spans="1:21" ht="15.75" thickBot="1" x14ac:dyDescent="0.3">
      <c r="A47">
        <v>185000</v>
      </c>
      <c r="B47" s="1">
        <v>276000</v>
      </c>
      <c r="C47" s="1">
        <v>241500</v>
      </c>
      <c r="D47" s="1">
        <v>131000</v>
      </c>
      <c r="E47" s="1">
        <v>162000</v>
      </c>
      <c r="F47" s="1">
        <f t="shared" si="1"/>
        <v>5.2671717284030137</v>
      </c>
      <c r="G47" s="1">
        <f t="shared" si="1"/>
        <v>5.4409090820652173</v>
      </c>
      <c r="H47" s="1">
        <f t="shared" si="1"/>
        <v>5.3829171350875313</v>
      </c>
      <c r="I47" s="1">
        <f t="shared" si="1"/>
        <v>5.1172712956557644</v>
      </c>
      <c r="J47" s="1">
        <f t="shared" si="1"/>
        <v>5.2095150145426308</v>
      </c>
      <c r="L47" s="5">
        <v>2010</v>
      </c>
      <c r="M47" s="5">
        <v>148</v>
      </c>
      <c r="N47" s="5">
        <v>775.84629734819953</v>
      </c>
      <c r="O47" s="5">
        <v>5.2422047118121586</v>
      </c>
      <c r="P47" s="5">
        <v>2.6548105746663709E-2</v>
      </c>
    </row>
    <row r="48" spans="1:21" x14ac:dyDescent="0.25">
      <c r="A48">
        <v>266000</v>
      </c>
      <c r="B48" s="1">
        <v>148000</v>
      </c>
      <c r="C48" s="1">
        <v>192000</v>
      </c>
      <c r="D48" s="1">
        <v>167000</v>
      </c>
      <c r="E48" s="1">
        <v>125000</v>
      </c>
      <c r="F48" s="1">
        <f t="shared" si="1"/>
        <v>5.424881636631067</v>
      </c>
      <c r="G48" s="1">
        <f t="shared" si="1"/>
        <v>5.1702617153949575</v>
      </c>
      <c r="H48" s="1">
        <f t="shared" si="1"/>
        <v>5.2833012287035492</v>
      </c>
      <c r="I48" s="1">
        <f t="shared" si="1"/>
        <v>5.2227164711475833</v>
      </c>
      <c r="J48" s="1">
        <f t="shared" si="1"/>
        <v>5.0969100130080562</v>
      </c>
    </row>
    <row r="49" spans="1:18" x14ac:dyDescent="0.25">
      <c r="A49">
        <v>185000</v>
      </c>
      <c r="B49" s="1">
        <v>124500</v>
      </c>
      <c r="C49" s="1">
        <v>324000</v>
      </c>
      <c r="D49" s="1">
        <v>158500</v>
      </c>
      <c r="E49" s="1">
        <v>394432</v>
      </c>
      <c r="F49" s="1">
        <f t="shared" si="1"/>
        <v>5.2671717284030137</v>
      </c>
      <c r="G49" s="1">
        <f t="shared" si="1"/>
        <v>5.0951693514317551</v>
      </c>
      <c r="H49" s="1">
        <f t="shared" si="1"/>
        <v>5.510545010206612</v>
      </c>
      <c r="I49" s="1">
        <f t="shared" si="1"/>
        <v>5.20002926655377</v>
      </c>
      <c r="J49" s="1">
        <f t="shared" si="1"/>
        <v>5.5959721417145625</v>
      </c>
    </row>
    <row r="50" spans="1:18" ht="15.75" thickBot="1" x14ac:dyDescent="0.3">
      <c r="A50">
        <v>159000</v>
      </c>
      <c r="B50" s="1">
        <v>415298</v>
      </c>
      <c r="C50" s="1">
        <v>207000</v>
      </c>
      <c r="D50" s="1">
        <v>132000</v>
      </c>
      <c r="E50" s="1">
        <v>192000</v>
      </c>
      <c r="F50" s="1">
        <f t="shared" si="1"/>
        <v>5.2013971243204518</v>
      </c>
      <c r="G50" s="1">
        <f t="shared" si="1"/>
        <v>5.6183598396312959</v>
      </c>
      <c r="H50" s="1">
        <f t="shared" si="1"/>
        <v>5.3159703454569174</v>
      </c>
      <c r="I50" s="1">
        <f t="shared" si="1"/>
        <v>5.1205739312058496</v>
      </c>
      <c r="J50" s="1">
        <f t="shared" si="1"/>
        <v>5.2833012287035492</v>
      </c>
      <c r="L50" t="s">
        <v>322</v>
      </c>
    </row>
    <row r="51" spans="1:18" x14ac:dyDescent="0.25">
      <c r="A51">
        <v>88000</v>
      </c>
      <c r="B51" s="1">
        <v>228500</v>
      </c>
      <c r="C51" s="1">
        <v>192000</v>
      </c>
      <c r="D51" s="1">
        <v>375000</v>
      </c>
      <c r="E51" s="1">
        <v>129000</v>
      </c>
      <c r="F51" s="1">
        <f t="shared" si="1"/>
        <v>4.9444826721501682</v>
      </c>
      <c r="G51" s="1">
        <f t="shared" si="1"/>
        <v>5.3588862044058692</v>
      </c>
      <c r="H51" s="1">
        <f t="shared" si="1"/>
        <v>5.2833012287035492</v>
      </c>
      <c r="I51" s="1">
        <f t="shared" si="1"/>
        <v>5.5740312677277188</v>
      </c>
      <c r="J51" s="1">
        <f t="shared" si="1"/>
        <v>5.1105897102992488</v>
      </c>
      <c r="L51" s="6" t="s">
        <v>323</v>
      </c>
      <c r="M51" s="6" t="s">
        <v>324</v>
      </c>
      <c r="N51" s="6" t="s">
        <v>264</v>
      </c>
      <c r="O51" s="6" t="s">
        <v>325</v>
      </c>
      <c r="P51" s="6" t="s">
        <v>326</v>
      </c>
      <c r="Q51" s="6" t="s">
        <v>327</v>
      </c>
      <c r="R51" s="6" t="s">
        <v>328</v>
      </c>
    </row>
    <row r="52" spans="1:18" x14ac:dyDescent="0.25">
      <c r="A52">
        <v>233230</v>
      </c>
      <c r="B52" s="1">
        <v>179200</v>
      </c>
      <c r="C52" s="1">
        <v>228950</v>
      </c>
      <c r="D52" s="1">
        <v>188500</v>
      </c>
      <c r="E52" s="1">
        <v>222000</v>
      </c>
      <c r="F52" s="1">
        <f t="shared" si="1"/>
        <v>5.3677844122811535</v>
      </c>
      <c r="G52" s="1">
        <f t="shared" si="1"/>
        <v>5.2533380053261061</v>
      </c>
      <c r="H52" s="1">
        <f t="shared" si="1"/>
        <v>5.359740647863716</v>
      </c>
      <c r="I52" s="1">
        <f t="shared" si="1"/>
        <v>5.2753113545418113</v>
      </c>
      <c r="J52" s="1">
        <f t="shared" si="1"/>
        <v>5.3463529744506388</v>
      </c>
      <c r="L52" s="4" t="s">
        <v>329</v>
      </c>
      <c r="M52" s="4">
        <v>4.9808744720511555E-2</v>
      </c>
      <c r="N52" s="4">
        <v>4</v>
      </c>
      <c r="O52" s="4">
        <v>1.2452186180127889E-2</v>
      </c>
      <c r="P52" s="4">
        <v>0.47937521804623295</v>
      </c>
      <c r="Q52" s="4">
        <v>0.75091708449160866</v>
      </c>
      <c r="R52" s="4">
        <v>2.3795032984928843</v>
      </c>
    </row>
    <row r="53" spans="1:18" x14ac:dyDescent="0.25">
      <c r="A53">
        <v>235000</v>
      </c>
      <c r="B53" s="1">
        <v>164700</v>
      </c>
      <c r="C53" s="1">
        <v>214000</v>
      </c>
      <c r="D53" s="1">
        <v>260000</v>
      </c>
      <c r="E53" s="1">
        <v>142000</v>
      </c>
      <c r="F53" s="1">
        <f t="shared" si="1"/>
        <v>5.3710678622717358</v>
      </c>
      <c r="G53" s="1">
        <f t="shared" si="1"/>
        <v>5.2166935991697541</v>
      </c>
      <c r="H53" s="1">
        <f t="shared" si="1"/>
        <v>5.330413773349191</v>
      </c>
      <c r="I53" s="1">
        <f t="shared" si="1"/>
        <v>5.4149733479708182</v>
      </c>
      <c r="J53" s="1">
        <f t="shared" si="1"/>
        <v>5.1522883443830567</v>
      </c>
      <c r="L53" s="4" t="s">
        <v>330</v>
      </c>
      <c r="M53" s="4">
        <v>30.521641943199416</v>
      </c>
      <c r="N53" s="4">
        <v>1175</v>
      </c>
      <c r="O53" s="4">
        <v>2.597586548357397E-2</v>
      </c>
      <c r="P53" s="4"/>
      <c r="Q53" s="4"/>
      <c r="R53" s="4"/>
    </row>
    <row r="54" spans="1:18" x14ac:dyDescent="0.25">
      <c r="A54">
        <v>142500</v>
      </c>
      <c r="B54" s="1">
        <v>152000</v>
      </c>
      <c r="C54" s="1">
        <v>266000</v>
      </c>
      <c r="D54" s="1">
        <v>260000</v>
      </c>
      <c r="E54" s="1">
        <v>190000</v>
      </c>
      <c r="F54" s="1">
        <f t="shared" si="1"/>
        <v>5.153814864344529</v>
      </c>
      <c r="G54" s="1">
        <f t="shared" si="1"/>
        <v>5.1818435879447726</v>
      </c>
      <c r="H54" s="1">
        <f t="shared" si="1"/>
        <v>5.424881636631067</v>
      </c>
      <c r="I54" s="1">
        <f t="shared" si="1"/>
        <v>5.4149733479708182</v>
      </c>
      <c r="J54" s="1">
        <f t="shared" si="1"/>
        <v>5.2787536009528289</v>
      </c>
      <c r="L54" s="4"/>
      <c r="M54" s="4"/>
      <c r="N54" s="4"/>
      <c r="O54" s="4"/>
      <c r="P54" s="4"/>
      <c r="Q54" s="4"/>
      <c r="R54" s="4"/>
    </row>
    <row r="55" spans="1:18" ht="15.75" thickBot="1" x14ac:dyDescent="0.3">
      <c r="A55">
        <v>157000</v>
      </c>
      <c r="B55" s="1">
        <v>239000</v>
      </c>
      <c r="C55" s="1">
        <v>154000</v>
      </c>
      <c r="D55" s="1">
        <v>187500</v>
      </c>
      <c r="E55" s="1">
        <v>212000</v>
      </c>
      <c r="F55" s="1">
        <f t="shared" si="1"/>
        <v>5.195899652409234</v>
      </c>
      <c r="G55" s="1">
        <f t="shared" si="1"/>
        <v>5.378397900948138</v>
      </c>
      <c r="H55" s="1">
        <f t="shared" si="1"/>
        <v>5.1875207208364627</v>
      </c>
      <c r="I55" s="1">
        <f t="shared" si="1"/>
        <v>5.2730012720637376</v>
      </c>
      <c r="J55" s="1">
        <f t="shared" si="1"/>
        <v>5.3263358609287517</v>
      </c>
      <c r="L55" s="5" t="s">
        <v>331</v>
      </c>
      <c r="M55" s="5">
        <v>30.571450687919928</v>
      </c>
      <c r="N55" s="5">
        <v>1179</v>
      </c>
      <c r="O55" s="5"/>
      <c r="P55" s="5"/>
      <c r="Q55" s="5"/>
      <c r="R55" s="5"/>
    </row>
    <row r="56" spans="1:18" x14ac:dyDescent="0.25">
      <c r="A56">
        <v>205000</v>
      </c>
      <c r="B56" s="1">
        <v>175000</v>
      </c>
      <c r="C56" s="1">
        <v>165000</v>
      </c>
      <c r="D56" s="1">
        <v>284000</v>
      </c>
      <c r="E56" s="1">
        <v>289000</v>
      </c>
      <c r="F56" s="1">
        <f t="shared" si="1"/>
        <v>5.3117538610557542</v>
      </c>
      <c r="G56" s="1">
        <f t="shared" si="1"/>
        <v>5.2430380486862944</v>
      </c>
      <c r="H56" s="1">
        <f t="shared" si="1"/>
        <v>5.2174839442139067</v>
      </c>
      <c r="I56" s="1">
        <f t="shared" si="1"/>
        <v>5.453318340047038</v>
      </c>
      <c r="J56" s="1">
        <f t="shared" si="1"/>
        <v>5.4608978427565482</v>
      </c>
    </row>
    <row r="57" spans="1:18" x14ac:dyDescent="0.25">
      <c r="A57">
        <v>149900</v>
      </c>
      <c r="B57" s="1">
        <v>267000</v>
      </c>
      <c r="C57" s="1">
        <v>134432</v>
      </c>
      <c r="D57" s="1">
        <v>155000</v>
      </c>
      <c r="E57" s="1">
        <v>107500</v>
      </c>
      <c r="F57" s="1">
        <f t="shared" si="1"/>
        <v>5.1758016328482794</v>
      </c>
      <c r="G57" s="1">
        <f t="shared" si="1"/>
        <v>5.426511261364575</v>
      </c>
      <c r="H57" s="1">
        <f t="shared" si="1"/>
        <v>5.1285026598578982</v>
      </c>
      <c r="I57" s="1">
        <f t="shared" si="1"/>
        <v>5.1903316981702918</v>
      </c>
      <c r="J57" s="1">
        <f t="shared" si="1"/>
        <v>5.0314084642516246</v>
      </c>
    </row>
    <row r="58" spans="1:18" x14ac:dyDescent="0.25">
      <c r="A58">
        <v>360000</v>
      </c>
      <c r="B58" s="1">
        <v>305900</v>
      </c>
      <c r="C58" s="1">
        <v>191000</v>
      </c>
      <c r="D58" s="1">
        <v>82000</v>
      </c>
      <c r="E58" s="1">
        <v>272000</v>
      </c>
      <c r="F58" s="1">
        <f t="shared" si="1"/>
        <v>5.5563025007672868</v>
      </c>
      <c r="G58" s="1">
        <f t="shared" si="1"/>
        <v>5.4855794769846788</v>
      </c>
      <c r="H58" s="1">
        <f t="shared" si="1"/>
        <v>5.2810333672477272</v>
      </c>
      <c r="I58" s="1">
        <f t="shared" si="1"/>
        <v>4.9138138523837167</v>
      </c>
      <c r="J58" s="1">
        <f t="shared" si="1"/>
        <v>5.4345689040341991</v>
      </c>
      <c r="L58" s="12"/>
      <c r="M58" s="12" t="s">
        <v>342</v>
      </c>
      <c r="N58" s="12" t="s">
        <v>343</v>
      </c>
      <c r="O58" s="12" t="s">
        <v>344</v>
      </c>
      <c r="P58" s="27" t="s">
        <v>377</v>
      </c>
      <c r="Q58" s="28"/>
      <c r="R58" s="12" t="s">
        <v>346</v>
      </c>
    </row>
    <row r="59" spans="1:18" x14ac:dyDescent="0.25">
      <c r="A59">
        <v>165600</v>
      </c>
      <c r="B59" s="1">
        <v>225000</v>
      </c>
      <c r="C59" s="1">
        <v>426000</v>
      </c>
      <c r="D59" s="1">
        <v>157500</v>
      </c>
      <c r="E59" s="1">
        <v>121500</v>
      </c>
      <c r="F59" s="1">
        <f t="shared" si="1"/>
        <v>5.2190603324488611</v>
      </c>
      <c r="G59" s="1">
        <f t="shared" si="1"/>
        <v>5.3521825181113627</v>
      </c>
      <c r="H59" s="1">
        <f t="shared" si="1"/>
        <v>5.6294095991027193</v>
      </c>
      <c r="I59" s="1">
        <f t="shared" si="1"/>
        <v>5.1972805581256196</v>
      </c>
      <c r="J59" s="1">
        <f t="shared" si="1"/>
        <v>5.0845762779343309</v>
      </c>
      <c r="L59" s="12" t="s">
        <v>367</v>
      </c>
      <c r="M59" s="12">
        <f>M23-O23</f>
        <v>-6.6829115963633612E-3</v>
      </c>
      <c r="N59" s="12">
        <v>3.86</v>
      </c>
      <c r="O59" s="12">
        <f>SQRT(($O$53/2)*(1/M43+1/M44))</f>
        <v>9.9589480432709619E-3</v>
      </c>
      <c r="P59" s="12">
        <f>($M59-($N59*$O59))</f>
        <v>-4.5124451043389274E-2</v>
      </c>
      <c r="Q59" s="12">
        <f>($M59+($N59*$O59))</f>
        <v>3.1758627850662552E-2</v>
      </c>
      <c r="R59" s="12"/>
    </row>
    <row r="60" spans="1:18" x14ac:dyDescent="0.25">
      <c r="A60">
        <v>342643</v>
      </c>
      <c r="B60" s="1">
        <v>270000</v>
      </c>
      <c r="C60" s="1">
        <v>245500</v>
      </c>
      <c r="D60" s="1">
        <v>173000</v>
      </c>
      <c r="E60" s="1">
        <v>214000</v>
      </c>
      <c r="F60" s="1">
        <f t="shared" si="1"/>
        <v>5.5348418638568235</v>
      </c>
      <c r="G60" s="1">
        <f t="shared" si="1"/>
        <v>5.4313637641589869</v>
      </c>
      <c r="H60" s="1">
        <f t="shared" si="1"/>
        <v>5.3900514964589874</v>
      </c>
      <c r="I60" s="1">
        <f t="shared" si="1"/>
        <v>5.238046103128795</v>
      </c>
      <c r="J60" s="1">
        <f t="shared" si="1"/>
        <v>5.330413773349191</v>
      </c>
      <c r="L60" s="12" t="s">
        <v>368</v>
      </c>
      <c r="M60" s="12">
        <f>M23-Q23</f>
        <v>8.8018782159631215E-3</v>
      </c>
      <c r="N60" s="12">
        <v>3.86</v>
      </c>
      <c r="O60" s="12">
        <f>SQRT(($O$53/2)*(1/M43+1/M45))</f>
        <v>1.0252211919841036E-2</v>
      </c>
      <c r="P60" s="12">
        <f t="shared" ref="P60:P68" si="2">($M60-($N60*$O60))</f>
        <v>-3.0771659794623277E-2</v>
      </c>
      <c r="Q60" s="12">
        <f t="shared" ref="Q60:Q68" si="3">($M60+($N60*$O60))</f>
        <v>4.837541622654952E-2</v>
      </c>
      <c r="R60" s="12"/>
    </row>
    <row r="61" spans="1:18" x14ac:dyDescent="0.25">
      <c r="A61">
        <v>126175</v>
      </c>
      <c r="B61" s="1">
        <v>354000</v>
      </c>
      <c r="C61" s="1">
        <v>339750</v>
      </c>
      <c r="D61" s="1">
        <v>198500</v>
      </c>
      <c r="E61" s="1">
        <v>151000</v>
      </c>
      <c r="F61" s="1">
        <f t="shared" si="1"/>
        <v>5.1009733134057234</v>
      </c>
      <c r="G61" s="1">
        <f t="shared" si="1"/>
        <v>5.5490032620257876</v>
      </c>
      <c r="H61" s="1">
        <f t="shared" si="1"/>
        <v>5.5311594654045315</v>
      </c>
      <c r="I61" s="1">
        <f t="shared" si="1"/>
        <v>5.2977605110991339</v>
      </c>
      <c r="J61" s="1">
        <f t="shared" si="1"/>
        <v>5.1789769472931697</v>
      </c>
      <c r="L61" s="12" t="s">
        <v>369</v>
      </c>
      <c r="M61" s="12">
        <f>M23-S23</f>
        <v>3.0107756702451027E-3</v>
      </c>
      <c r="N61" s="12">
        <v>3.86</v>
      </c>
      <c r="O61" s="12">
        <f>SQRT(($O$53/2)*(1/M43+1/M46))</f>
        <v>9.9317751623084378E-3</v>
      </c>
      <c r="P61" s="12">
        <f t="shared" si="2"/>
        <v>-3.5325876456265469E-2</v>
      </c>
      <c r="Q61" s="12">
        <f t="shared" si="3"/>
        <v>4.1347427796755674E-2</v>
      </c>
      <c r="R61" s="12"/>
    </row>
    <row r="62" spans="1:18" x14ac:dyDescent="0.25">
      <c r="A62">
        <v>145250</v>
      </c>
      <c r="B62" s="1">
        <v>301000</v>
      </c>
      <c r="C62" s="1">
        <v>228000</v>
      </c>
      <c r="D62" s="1">
        <v>118000</v>
      </c>
      <c r="E62" s="1">
        <v>75500</v>
      </c>
      <c r="F62" s="1">
        <f t="shared" si="1"/>
        <v>5.1621161410623682</v>
      </c>
      <c r="G62" s="1">
        <f t="shared" si="1"/>
        <v>5.4785664955938431</v>
      </c>
      <c r="H62" s="1">
        <f t="shared" si="1"/>
        <v>5.357934847000454</v>
      </c>
      <c r="I62" s="1">
        <f t="shared" si="1"/>
        <v>5.071882007306125</v>
      </c>
      <c r="J62" s="1">
        <f t="shared" ref="J62:J125" si="4">LOG10(E62)</f>
        <v>4.8779469516291885</v>
      </c>
      <c r="L62" s="12" t="s">
        <v>370</v>
      </c>
      <c r="M62" s="12">
        <f>M23-U23</f>
        <v>1.2953286165466871E-2</v>
      </c>
      <c r="N62" s="12">
        <v>3.86</v>
      </c>
      <c r="O62" s="12">
        <f>SQRT(($O$53/2)*(1/M43+1/M47))</f>
        <v>1.1759804657595605E-2</v>
      </c>
      <c r="P62" s="12">
        <f t="shared" si="2"/>
        <v>-3.243955981285216E-2</v>
      </c>
      <c r="Q62" s="12">
        <f t="shared" si="3"/>
        <v>5.8346132143785902E-2</v>
      </c>
      <c r="R62" s="12"/>
    </row>
    <row r="63" spans="1:18" x14ac:dyDescent="0.25">
      <c r="A63">
        <v>202500</v>
      </c>
      <c r="B63" s="1">
        <v>119000</v>
      </c>
      <c r="C63" s="1">
        <v>206300</v>
      </c>
      <c r="D63" s="1">
        <v>159000</v>
      </c>
      <c r="E63" s="1">
        <v>137500</v>
      </c>
      <c r="F63" s="1">
        <f t="shared" si="1"/>
        <v>5.306425027550687</v>
      </c>
      <c r="G63" s="1">
        <f t="shared" si="1"/>
        <v>5.075546961392531</v>
      </c>
      <c r="H63" s="1">
        <f t="shared" si="1"/>
        <v>5.314499227973152</v>
      </c>
      <c r="I63" s="1">
        <f t="shared" si="1"/>
        <v>5.2013971243204518</v>
      </c>
      <c r="J63" s="1">
        <f t="shared" si="4"/>
        <v>5.1383026981662816</v>
      </c>
      <c r="L63" s="12" t="s">
        <v>371</v>
      </c>
      <c r="M63" s="12">
        <f>O23-Q23</f>
        <v>1.5484789812326483E-2</v>
      </c>
      <c r="N63" s="12">
        <v>3.86</v>
      </c>
      <c r="O63" s="12">
        <f>SQRT(($O$53/2)*(1/M44+1/M45))</f>
        <v>1.0159482704696616E-2</v>
      </c>
      <c r="P63" s="12">
        <f t="shared" si="2"/>
        <v>-2.3730813427802457E-2</v>
      </c>
      <c r="Q63" s="12">
        <f t="shared" si="3"/>
        <v>5.4700393052455422E-2</v>
      </c>
      <c r="R63" s="12"/>
    </row>
    <row r="64" spans="1:18" x14ac:dyDescent="0.25">
      <c r="A64">
        <v>87500</v>
      </c>
      <c r="B64" s="1">
        <v>139000</v>
      </c>
      <c r="C64" s="1">
        <v>113000</v>
      </c>
      <c r="D64" s="1">
        <v>123000</v>
      </c>
      <c r="E64" s="1">
        <v>160000</v>
      </c>
      <c r="F64" s="1">
        <f t="shared" si="1"/>
        <v>4.9420080530223132</v>
      </c>
      <c r="G64" s="1">
        <f t="shared" si="1"/>
        <v>5.143014800254095</v>
      </c>
      <c r="H64" s="1">
        <f t="shared" si="1"/>
        <v>5.0530784434834199</v>
      </c>
      <c r="I64" s="1">
        <f t="shared" si="1"/>
        <v>5.0899051114393981</v>
      </c>
      <c r="J64" s="1">
        <f t="shared" si="4"/>
        <v>5.204119982655925</v>
      </c>
      <c r="L64" s="12" t="s">
        <v>372</v>
      </c>
      <c r="M64" s="12">
        <f>Q23-S23</f>
        <v>-5.7911025457180187E-3</v>
      </c>
      <c r="N64" s="12">
        <v>3.86</v>
      </c>
      <c r="O64" s="12">
        <f>SQRT(($O$53/2)*(1/M44+1/M46))</f>
        <v>9.8360254906311537E-3</v>
      </c>
      <c r="P64" s="12">
        <f t="shared" si="2"/>
        <v>-4.3758160939554272E-2</v>
      </c>
      <c r="Q64" s="12">
        <f t="shared" si="3"/>
        <v>3.2175955848118235E-2</v>
      </c>
      <c r="R64" s="12"/>
    </row>
    <row r="65" spans="1:18" x14ac:dyDescent="0.25">
      <c r="A65">
        <v>437154</v>
      </c>
      <c r="B65" s="1">
        <v>377426</v>
      </c>
      <c r="C65" s="1">
        <v>315000</v>
      </c>
      <c r="D65" s="1">
        <v>179000</v>
      </c>
      <c r="E65" s="1">
        <v>153000</v>
      </c>
      <c r="F65" s="1">
        <f t="shared" si="1"/>
        <v>5.6406344565777333</v>
      </c>
      <c r="G65" s="1">
        <f t="shared" si="1"/>
        <v>5.5768318143969902</v>
      </c>
      <c r="H65" s="1">
        <f t="shared" si="1"/>
        <v>5.4983105537896009</v>
      </c>
      <c r="I65" s="1">
        <f t="shared" si="1"/>
        <v>5.2528530309798933</v>
      </c>
      <c r="J65" s="1">
        <f t="shared" si="4"/>
        <v>5.1846914308175984</v>
      </c>
      <c r="L65" s="12" t="s">
        <v>373</v>
      </c>
      <c r="M65" s="12">
        <f>S23-U23</f>
        <v>9.942510495221768E-3</v>
      </c>
      <c r="N65" s="12">
        <v>3.86</v>
      </c>
      <c r="O65" s="12">
        <f>SQRT(($O$53/2)*(1/M44+1/M47))</f>
        <v>1.1679051552352455E-2</v>
      </c>
      <c r="P65" s="12">
        <f t="shared" si="2"/>
        <v>-3.5138628496858705E-2</v>
      </c>
      <c r="Q65" s="12">
        <f t="shared" si="3"/>
        <v>5.5023649487302241E-2</v>
      </c>
      <c r="R65" s="12"/>
    </row>
    <row r="66" spans="1:18" x14ac:dyDescent="0.25">
      <c r="A66">
        <v>190000</v>
      </c>
      <c r="B66" s="1">
        <v>151500</v>
      </c>
      <c r="C66" s="1">
        <v>139000</v>
      </c>
      <c r="D66" s="1">
        <v>125000</v>
      </c>
      <c r="E66" s="1">
        <v>144000</v>
      </c>
      <c r="F66" s="1">
        <f t="shared" si="1"/>
        <v>5.2787536009528289</v>
      </c>
      <c r="G66" s="1">
        <f t="shared" si="1"/>
        <v>5.1804126328383235</v>
      </c>
      <c r="H66" s="1">
        <f t="shared" si="1"/>
        <v>5.143014800254095</v>
      </c>
      <c r="I66" s="1">
        <f t="shared" si="1"/>
        <v>5.0969100130080562</v>
      </c>
      <c r="J66" s="1">
        <f t="shared" si="4"/>
        <v>5.1583624920952493</v>
      </c>
      <c r="L66" s="12" t="s">
        <v>374</v>
      </c>
      <c r="M66" s="12">
        <f>Q23-S23</f>
        <v>-5.7911025457180187E-3</v>
      </c>
      <c r="N66" s="12">
        <v>3.86</v>
      </c>
      <c r="O66" s="12">
        <f>SQRT(($O$53/2)*(1/M45+1/M46))</f>
        <v>1.013284760435614E-2</v>
      </c>
      <c r="P66" s="12">
        <f t="shared" si="2"/>
        <v>-4.4903894298532719E-2</v>
      </c>
      <c r="Q66" s="12">
        <f t="shared" si="3"/>
        <v>3.3321689207096682E-2</v>
      </c>
      <c r="R66" s="12"/>
    </row>
    <row r="67" spans="1:18" x14ac:dyDescent="0.25">
      <c r="A67">
        <v>130000</v>
      </c>
      <c r="B67" s="1">
        <v>318061</v>
      </c>
      <c r="C67" s="1">
        <v>109008</v>
      </c>
      <c r="D67" s="1">
        <v>215000</v>
      </c>
      <c r="E67" s="1">
        <v>155000</v>
      </c>
      <c r="F67" s="1">
        <f t="shared" ref="F67:I130" si="5">LOG10(A67)</f>
        <v>5.1139433523068369</v>
      </c>
      <c r="G67" s="1">
        <f t="shared" si="5"/>
        <v>5.5025104200562094</v>
      </c>
      <c r="H67" s="1">
        <f t="shared" si="5"/>
        <v>5.0374583715953225</v>
      </c>
      <c r="I67" s="1">
        <f t="shared" si="5"/>
        <v>5.3324384599156049</v>
      </c>
      <c r="J67" s="1">
        <f t="shared" si="4"/>
        <v>5.1903316981702918</v>
      </c>
      <c r="L67" s="12" t="s">
        <v>375</v>
      </c>
      <c r="M67" s="12">
        <f>Q23-U23</f>
        <v>4.1514079495037493E-3</v>
      </c>
      <c r="N67" s="12">
        <v>3.86</v>
      </c>
      <c r="O67" s="12">
        <f>SQRT(($O$53/2)*(1/M45+1/M47))</f>
        <v>1.1930106800999998E-2</v>
      </c>
      <c r="P67" s="12">
        <f t="shared" si="2"/>
        <v>-4.1898804302356242E-2</v>
      </c>
      <c r="Q67" s="12">
        <f t="shared" si="3"/>
        <v>5.0201620201363741E-2</v>
      </c>
      <c r="R67" s="12"/>
    </row>
    <row r="68" spans="1:18" x14ac:dyDescent="0.25">
      <c r="A68">
        <v>280000</v>
      </c>
      <c r="B68" s="1">
        <v>177500</v>
      </c>
      <c r="C68" s="1">
        <v>85400</v>
      </c>
      <c r="D68" s="1">
        <v>123000</v>
      </c>
      <c r="E68" s="1">
        <v>88000</v>
      </c>
      <c r="F68" s="1">
        <f t="shared" si="5"/>
        <v>5.4471580313422194</v>
      </c>
      <c r="G68" s="1">
        <f t="shared" si="5"/>
        <v>5.249198357391113</v>
      </c>
      <c r="H68" s="1">
        <f t="shared" si="5"/>
        <v>4.9314578706890053</v>
      </c>
      <c r="I68" s="1">
        <f t="shared" si="5"/>
        <v>5.0899051114393981</v>
      </c>
      <c r="J68" s="1">
        <f t="shared" si="4"/>
        <v>4.9444826721501682</v>
      </c>
      <c r="L68" s="15" t="s">
        <v>376</v>
      </c>
      <c r="M68" s="12">
        <f>S23-U23</f>
        <v>9.942510495221768E-3</v>
      </c>
      <c r="N68" s="12">
        <v>3.86</v>
      </c>
      <c r="O68" s="12">
        <f>SQRT(($O$53/2)*(1/M46+1/M47))</f>
        <v>1.1655889365834877E-2</v>
      </c>
      <c r="P68" s="12">
        <f t="shared" si="2"/>
        <v>-3.5049222456900855E-2</v>
      </c>
      <c r="Q68" s="12">
        <f t="shared" si="3"/>
        <v>5.4934243447344391E-2</v>
      </c>
      <c r="R68" s="12"/>
    </row>
    <row r="69" spans="1:18" x14ac:dyDescent="0.25">
      <c r="A69">
        <v>190000</v>
      </c>
      <c r="B69" s="1">
        <v>134000</v>
      </c>
      <c r="C69" s="1">
        <v>181000</v>
      </c>
      <c r="D69" s="1">
        <v>241000</v>
      </c>
      <c r="E69" s="1">
        <v>97500</v>
      </c>
      <c r="F69" s="1">
        <f t="shared" si="5"/>
        <v>5.2787536009528289</v>
      </c>
      <c r="G69" s="1">
        <f t="shared" si="5"/>
        <v>5.1271047983648073</v>
      </c>
      <c r="H69" s="1">
        <f t="shared" si="5"/>
        <v>5.2576785748691846</v>
      </c>
      <c r="I69" s="1">
        <f t="shared" si="5"/>
        <v>5.3820170425748683</v>
      </c>
      <c r="J69" s="1">
        <f t="shared" si="4"/>
        <v>4.989004615698537</v>
      </c>
    </row>
    <row r="70" spans="1:18" x14ac:dyDescent="0.25">
      <c r="A70">
        <v>172400</v>
      </c>
      <c r="B70" s="1">
        <v>156000</v>
      </c>
      <c r="C70" s="1">
        <v>81000</v>
      </c>
      <c r="D70" s="1">
        <v>150000</v>
      </c>
      <c r="E70" s="1">
        <v>143000</v>
      </c>
      <c r="F70" s="1">
        <f t="shared" si="5"/>
        <v>5.236537261488694</v>
      </c>
      <c r="G70" s="1">
        <f t="shared" si="5"/>
        <v>5.1931245983544612</v>
      </c>
      <c r="H70" s="1">
        <f t="shared" si="5"/>
        <v>4.9084850188786495</v>
      </c>
      <c r="I70" s="1">
        <f t="shared" si="5"/>
        <v>5.1760912590556813</v>
      </c>
      <c r="J70" s="1">
        <f t="shared" si="4"/>
        <v>5.1553360374650614</v>
      </c>
      <c r="L70" s="30" t="s">
        <v>378</v>
      </c>
      <c r="M70" s="30"/>
      <c r="N70" s="30"/>
      <c r="O70" s="30"/>
      <c r="P70" s="30"/>
      <c r="Q70" s="30"/>
      <c r="R70" s="30"/>
    </row>
    <row r="71" spans="1:18" x14ac:dyDescent="0.25">
      <c r="A71">
        <v>148000</v>
      </c>
      <c r="B71" s="1">
        <v>219500</v>
      </c>
      <c r="C71" s="1">
        <v>118000</v>
      </c>
      <c r="D71" s="1">
        <v>60000</v>
      </c>
      <c r="E71" s="1">
        <v>221000</v>
      </c>
      <c r="F71" s="1">
        <f t="shared" si="5"/>
        <v>5.1702617153949575</v>
      </c>
      <c r="G71" s="1">
        <f t="shared" si="5"/>
        <v>5.3414345245781405</v>
      </c>
      <c r="H71" s="1">
        <f t="shared" si="5"/>
        <v>5.071882007306125</v>
      </c>
      <c r="I71" s="1">
        <f t="shared" si="5"/>
        <v>4.7781512503836439</v>
      </c>
      <c r="J71" s="1">
        <f t="shared" si="4"/>
        <v>5.344392273685111</v>
      </c>
    </row>
    <row r="72" spans="1:18" x14ac:dyDescent="0.25">
      <c r="A72">
        <v>187750</v>
      </c>
      <c r="B72" s="1">
        <v>340000</v>
      </c>
      <c r="C72" s="1">
        <v>210000</v>
      </c>
      <c r="D72" s="1">
        <v>215000</v>
      </c>
      <c r="E72" s="1">
        <v>138500</v>
      </c>
      <c r="F72" s="1">
        <f t="shared" si="5"/>
        <v>5.2735799456762056</v>
      </c>
      <c r="G72" s="1">
        <f t="shared" si="5"/>
        <v>5.5314789170422554</v>
      </c>
      <c r="H72" s="1">
        <f t="shared" si="5"/>
        <v>5.3222192947339195</v>
      </c>
      <c r="I72" s="1">
        <f t="shared" si="5"/>
        <v>5.3324384599156049</v>
      </c>
      <c r="J72" s="1">
        <f t="shared" si="4"/>
        <v>5.1414497734004669</v>
      </c>
    </row>
    <row r="73" spans="1:18" x14ac:dyDescent="0.25">
      <c r="A73">
        <v>164990</v>
      </c>
      <c r="B73" s="1">
        <v>213500</v>
      </c>
      <c r="C73" s="1">
        <v>256000</v>
      </c>
      <c r="D73" s="1">
        <v>135000</v>
      </c>
      <c r="E73" s="1">
        <v>213000</v>
      </c>
      <c r="F73" s="1">
        <f t="shared" si="5"/>
        <v>5.2174576225385803</v>
      </c>
      <c r="G73" s="1">
        <f t="shared" si="5"/>
        <v>5.3293978793610428</v>
      </c>
      <c r="H73" s="1">
        <f t="shared" si="5"/>
        <v>5.4082399653118491</v>
      </c>
      <c r="I73" s="1">
        <f t="shared" si="5"/>
        <v>5.1303337684950066</v>
      </c>
      <c r="J73" s="1">
        <f t="shared" si="4"/>
        <v>5.3283796034387381</v>
      </c>
    </row>
    <row r="74" spans="1:18" x14ac:dyDescent="0.25">
      <c r="A74">
        <v>258000</v>
      </c>
      <c r="B74" s="1">
        <v>240000</v>
      </c>
      <c r="C74" s="1">
        <v>187000</v>
      </c>
      <c r="D74" s="1">
        <v>275000</v>
      </c>
      <c r="E74" s="1">
        <v>130500</v>
      </c>
      <c r="F74" s="1">
        <f t="shared" si="5"/>
        <v>5.4116197059632301</v>
      </c>
      <c r="G74" s="1">
        <f t="shared" si="5"/>
        <v>5.3802112417116064</v>
      </c>
      <c r="H74" s="1">
        <f t="shared" si="5"/>
        <v>5.2718416065364986</v>
      </c>
      <c r="I74" s="1">
        <f t="shared" si="5"/>
        <v>5.4393326938302629</v>
      </c>
      <c r="J74" s="1">
        <f t="shared" si="4"/>
        <v>5.1156105116742996</v>
      </c>
    </row>
    <row r="75" spans="1:18" x14ac:dyDescent="0.25">
      <c r="A75">
        <v>145000</v>
      </c>
      <c r="B75" s="1">
        <v>106500</v>
      </c>
      <c r="C75" s="1">
        <v>148000</v>
      </c>
      <c r="D75" s="1">
        <v>175000</v>
      </c>
      <c r="E75" s="1">
        <v>143000</v>
      </c>
      <c r="F75" s="1">
        <f t="shared" si="5"/>
        <v>5.1613680022349753</v>
      </c>
      <c r="G75" s="1">
        <f t="shared" si="5"/>
        <v>5.0273496077747568</v>
      </c>
      <c r="H75" s="1">
        <f t="shared" si="5"/>
        <v>5.1702617153949575</v>
      </c>
      <c r="I75" s="1">
        <f t="shared" si="5"/>
        <v>5.2430380486862944</v>
      </c>
      <c r="J75" s="1">
        <f t="shared" si="4"/>
        <v>5.1553360374650614</v>
      </c>
    </row>
    <row r="76" spans="1:18" x14ac:dyDescent="0.25">
      <c r="A76">
        <v>149500</v>
      </c>
      <c r="B76" s="1">
        <v>169500</v>
      </c>
      <c r="C76" s="1">
        <v>208900</v>
      </c>
      <c r="D76" s="1">
        <v>212000</v>
      </c>
      <c r="E76" s="1">
        <v>236500</v>
      </c>
      <c r="F76" s="1">
        <f t="shared" si="5"/>
        <v>5.1746411926604488</v>
      </c>
      <c r="G76" s="1">
        <f t="shared" si="5"/>
        <v>5.2291697025391013</v>
      </c>
      <c r="H76" s="1">
        <f t="shared" si="5"/>
        <v>5.3199384399803087</v>
      </c>
      <c r="I76" s="1">
        <f t="shared" si="5"/>
        <v>5.3263358609287517</v>
      </c>
      <c r="J76" s="1">
        <f t="shared" si="4"/>
        <v>5.3738311450738303</v>
      </c>
    </row>
    <row r="77" spans="1:18" x14ac:dyDescent="0.25">
      <c r="A77">
        <v>199900</v>
      </c>
      <c r="B77" s="1">
        <v>168000</v>
      </c>
      <c r="C77" s="1">
        <v>115000</v>
      </c>
      <c r="D77" s="1">
        <v>555000</v>
      </c>
      <c r="E77" s="1">
        <v>260400</v>
      </c>
      <c r="F77" s="1">
        <f t="shared" si="5"/>
        <v>5.3008127941181167</v>
      </c>
      <c r="G77" s="1">
        <f t="shared" si="5"/>
        <v>5.2253092817258633</v>
      </c>
      <c r="H77" s="1">
        <f t="shared" si="5"/>
        <v>5.0606978403536118</v>
      </c>
      <c r="I77" s="1">
        <f t="shared" si="5"/>
        <v>5.7442929831226763</v>
      </c>
      <c r="J77" s="1">
        <f t="shared" si="4"/>
        <v>5.4156409798961542</v>
      </c>
    </row>
    <row r="78" spans="1:18" x14ac:dyDescent="0.25">
      <c r="A78">
        <v>280000</v>
      </c>
      <c r="B78" s="1">
        <v>280000</v>
      </c>
      <c r="C78" s="1">
        <v>155000</v>
      </c>
      <c r="D78" s="1">
        <v>127500</v>
      </c>
      <c r="E78" s="1">
        <v>158900</v>
      </c>
      <c r="F78" s="1">
        <f t="shared" si="5"/>
        <v>5.4471580313422194</v>
      </c>
      <c r="G78" s="1">
        <f t="shared" si="5"/>
        <v>5.4471580313422194</v>
      </c>
      <c r="H78" s="1">
        <f t="shared" si="5"/>
        <v>5.1903316981702918</v>
      </c>
      <c r="I78" s="1">
        <f t="shared" si="5"/>
        <v>5.1055101847699742</v>
      </c>
      <c r="J78" s="1">
        <f t="shared" si="4"/>
        <v>5.2011238972073794</v>
      </c>
    </row>
    <row r="79" spans="1:18" x14ac:dyDescent="0.25">
      <c r="A79">
        <v>188000</v>
      </c>
      <c r="B79" s="1">
        <v>181134</v>
      </c>
      <c r="C79" s="1">
        <v>226700</v>
      </c>
      <c r="D79" s="1">
        <v>210000</v>
      </c>
      <c r="E79" s="1">
        <v>215200</v>
      </c>
      <c r="F79" s="1">
        <f t="shared" si="5"/>
        <v>5.2741578492636796</v>
      </c>
      <c r="G79" s="1">
        <f t="shared" si="5"/>
        <v>5.2579999777931361</v>
      </c>
      <c r="H79" s="1">
        <f t="shared" si="5"/>
        <v>5.3554515201265174</v>
      </c>
      <c r="I79" s="1">
        <f t="shared" si="5"/>
        <v>5.3222192947339195</v>
      </c>
      <c r="J79" s="1">
        <f t="shared" si="4"/>
        <v>5.3328422669943514</v>
      </c>
    </row>
    <row r="80" spans="1:18" x14ac:dyDescent="0.25">
      <c r="A80">
        <v>178740</v>
      </c>
      <c r="B80" s="1">
        <v>195400</v>
      </c>
      <c r="C80" s="1">
        <v>446261</v>
      </c>
      <c r="D80" s="1">
        <v>110000</v>
      </c>
      <c r="E80" s="1">
        <v>196500</v>
      </c>
      <c r="F80" s="1">
        <f t="shared" si="5"/>
        <v>5.252221753598687</v>
      </c>
      <c r="G80" s="1">
        <f t="shared" si="5"/>
        <v>5.2909245593827539</v>
      </c>
      <c r="H80" s="1">
        <f t="shared" si="5"/>
        <v>5.6495889342864629</v>
      </c>
      <c r="I80" s="1">
        <f t="shared" si="5"/>
        <v>5.0413926851582254</v>
      </c>
      <c r="J80" s="1">
        <f t="shared" si="4"/>
        <v>5.2933625547114458</v>
      </c>
    </row>
    <row r="81" spans="1:10" x14ac:dyDescent="0.25">
      <c r="A81">
        <v>326000</v>
      </c>
      <c r="B81" s="1">
        <v>122500</v>
      </c>
      <c r="C81" s="1">
        <v>175000</v>
      </c>
      <c r="D81" s="1">
        <v>263435</v>
      </c>
      <c r="E81" s="1">
        <v>538000</v>
      </c>
      <c r="F81" s="1">
        <f t="shared" si="5"/>
        <v>5.5132176000679394</v>
      </c>
      <c r="G81" s="1">
        <f t="shared" si="5"/>
        <v>5.0881360887005513</v>
      </c>
      <c r="H81" s="1">
        <f t="shared" si="5"/>
        <v>5.2430380486862944</v>
      </c>
      <c r="I81" s="1">
        <f t="shared" si="5"/>
        <v>5.4206734748667094</v>
      </c>
      <c r="J81" s="1">
        <f t="shared" si="4"/>
        <v>5.7307822756663889</v>
      </c>
    </row>
    <row r="82" spans="1:10" x14ac:dyDescent="0.25">
      <c r="A82">
        <v>374000</v>
      </c>
      <c r="B82" s="1">
        <v>172500</v>
      </c>
      <c r="C82" s="1">
        <v>188000</v>
      </c>
      <c r="D82" s="1">
        <v>62383</v>
      </c>
      <c r="E82" s="1">
        <v>107000</v>
      </c>
      <c r="F82" s="1">
        <f t="shared" si="5"/>
        <v>5.5728716022004798</v>
      </c>
      <c r="G82" s="1">
        <f t="shared" si="5"/>
        <v>5.2367890994092932</v>
      </c>
      <c r="H82" s="1">
        <f t="shared" si="5"/>
        <v>5.2741578492636796</v>
      </c>
      <c r="I82" s="1">
        <f t="shared" si="5"/>
        <v>4.7950662561556125</v>
      </c>
      <c r="J82" s="1">
        <f t="shared" si="4"/>
        <v>5.0293837776852097</v>
      </c>
    </row>
    <row r="83" spans="1:10" x14ac:dyDescent="0.25">
      <c r="A83">
        <v>164000</v>
      </c>
      <c r="B83" s="1">
        <v>120000</v>
      </c>
      <c r="C83" s="1">
        <v>111250</v>
      </c>
      <c r="D83" s="1">
        <v>124000</v>
      </c>
      <c r="E83" s="1">
        <v>233000</v>
      </c>
      <c r="F83" s="1">
        <f t="shared" si="5"/>
        <v>5.214843848047698</v>
      </c>
      <c r="G83" s="1">
        <f t="shared" si="5"/>
        <v>5.0791812460476251</v>
      </c>
      <c r="H83" s="1">
        <f t="shared" si="5"/>
        <v>5.0463000196529695</v>
      </c>
      <c r="I83" s="1">
        <f t="shared" si="5"/>
        <v>5.0934216851622347</v>
      </c>
      <c r="J83" s="1">
        <f t="shared" si="4"/>
        <v>5.3673559210260189</v>
      </c>
    </row>
    <row r="84" spans="1:10" x14ac:dyDescent="0.25">
      <c r="A84">
        <v>172785</v>
      </c>
      <c r="B84" s="1">
        <v>204000</v>
      </c>
      <c r="C84" s="1">
        <v>125000</v>
      </c>
      <c r="D84" s="1">
        <v>297000</v>
      </c>
      <c r="E84" s="1">
        <v>171000</v>
      </c>
      <c r="F84" s="1">
        <f t="shared" si="5"/>
        <v>5.2375060373327544</v>
      </c>
      <c r="G84" s="1">
        <f t="shared" si="5"/>
        <v>5.3096301674258983</v>
      </c>
      <c r="H84" s="1">
        <f t="shared" si="5"/>
        <v>5.0969100130080562</v>
      </c>
      <c r="I84" s="1">
        <f t="shared" si="5"/>
        <v>5.4727564493172123</v>
      </c>
      <c r="J84" s="1">
        <f t="shared" si="4"/>
        <v>5.2329961103921541</v>
      </c>
    </row>
    <row r="85" spans="1:10" x14ac:dyDescent="0.25">
      <c r="A85">
        <v>215000</v>
      </c>
      <c r="B85" s="1">
        <v>175500</v>
      </c>
      <c r="C85" s="1">
        <v>140000</v>
      </c>
      <c r="D85" s="1">
        <v>147000</v>
      </c>
      <c r="E85" s="1">
        <v>55993</v>
      </c>
      <c r="F85" s="1">
        <f t="shared" si="5"/>
        <v>5.3324384599156049</v>
      </c>
      <c r="G85" s="1">
        <f t="shared" si="5"/>
        <v>5.2442771208018426</v>
      </c>
      <c r="H85" s="1">
        <f t="shared" si="5"/>
        <v>5.1461280356782382</v>
      </c>
      <c r="I85" s="1">
        <f t="shared" si="5"/>
        <v>5.1673173347481764</v>
      </c>
      <c r="J85" s="1">
        <f t="shared" si="4"/>
        <v>4.7481337368027541</v>
      </c>
    </row>
    <row r="86" spans="1:10" x14ac:dyDescent="0.25">
      <c r="A86">
        <v>202665</v>
      </c>
      <c r="B86" s="1">
        <v>167000</v>
      </c>
      <c r="C86" s="1">
        <v>112500</v>
      </c>
      <c r="D86" s="1">
        <v>86000</v>
      </c>
      <c r="E86" s="1">
        <v>224900</v>
      </c>
      <c r="F86" s="1">
        <f t="shared" si="5"/>
        <v>5.3067787530377135</v>
      </c>
      <c r="G86" s="1">
        <f t="shared" si="5"/>
        <v>5.2227164711475833</v>
      </c>
      <c r="H86" s="1">
        <f t="shared" si="5"/>
        <v>5.0511525224473814</v>
      </c>
      <c r="I86" s="1">
        <f t="shared" si="5"/>
        <v>4.9344984512435675</v>
      </c>
      <c r="J86" s="1">
        <f t="shared" si="4"/>
        <v>5.351989455435632</v>
      </c>
    </row>
    <row r="87" spans="1:10" x14ac:dyDescent="0.25">
      <c r="A87">
        <v>129900</v>
      </c>
      <c r="B87" s="1">
        <v>250000</v>
      </c>
      <c r="C87" s="1">
        <v>284000</v>
      </c>
      <c r="D87" s="1">
        <v>130000</v>
      </c>
      <c r="E87" s="1">
        <v>155000</v>
      </c>
      <c r="F87" s="1">
        <f t="shared" si="5"/>
        <v>5.1136091510730282</v>
      </c>
      <c r="G87" s="1">
        <f t="shared" si="5"/>
        <v>5.3979400086720375</v>
      </c>
      <c r="H87" s="1">
        <f t="shared" si="5"/>
        <v>5.453318340047038</v>
      </c>
      <c r="I87" s="1">
        <f t="shared" si="5"/>
        <v>5.1139433523068369</v>
      </c>
      <c r="J87" s="1">
        <f t="shared" si="4"/>
        <v>5.1903316981702918</v>
      </c>
    </row>
    <row r="88" spans="1:10" x14ac:dyDescent="0.25">
      <c r="A88">
        <v>159000</v>
      </c>
      <c r="B88" s="1">
        <v>190000</v>
      </c>
      <c r="C88" s="1">
        <v>175000</v>
      </c>
      <c r="D88" s="1">
        <v>147000</v>
      </c>
      <c r="E88" s="1">
        <v>224000</v>
      </c>
      <c r="F88" s="1">
        <f t="shared" si="5"/>
        <v>5.2013971243204518</v>
      </c>
      <c r="G88" s="1">
        <f t="shared" si="5"/>
        <v>5.2787536009528289</v>
      </c>
      <c r="H88" s="1">
        <f t="shared" si="5"/>
        <v>5.2430380486862944</v>
      </c>
      <c r="I88" s="1">
        <f t="shared" si="5"/>
        <v>5.1673173347481764</v>
      </c>
      <c r="J88" s="1">
        <f t="shared" si="4"/>
        <v>5.3502480183341632</v>
      </c>
    </row>
    <row r="89" spans="1:10" x14ac:dyDescent="0.25">
      <c r="A89">
        <v>176000</v>
      </c>
      <c r="B89" s="1">
        <v>440000</v>
      </c>
      <c r="C89" s="1">
        <v>325000</v>
      </c>
      <c r="D89" s="1">
        <v>124500</v>
      </c>
      <c r="E89" s="1">
        <v>237000</v>
      </c>
      <c r="F89" s="1">
        <f t="shared" si="5"/>
        <v>5.2455126678141495</v>
      </c>
      <c r="G89" s="1">
        <f t="shared" si="5"/>
        <v>5.6434526764861879</v>
      </c>
      <c r="H89" s="1">
        <f t="shared" si="5"/>
        <v>5.5118833609788744</v>
      </c>
      <c r="I89" s="1">
        <f t="shared" si="5"/>
        <v>5.0951693514317551</v>
      </c>
      <c r="J89" s="1">
        <f t="shared" si="4"/>
        <v>5.3747483460101035</v>
      </c>
    </row>
    <row r="90" spans="1:10" x14ac:dyDescent="0.25">
      <c r="A90">
        <v>178000</v>
      </c>
      <c r="B90" s="1">
        <v>251000</v>
      </c>
      <c r="C90" s="1">
        <v>142600</v>
      </c>
      <c r="D90" s="1">
        <v>208300</v>
      </c>
      <c r="E90" s="1">
        <v>128000</v>
      </c>
      <c r="F90" s="1">
        <f t="shared" si="5"/>
        <v>5.2504200023088936</v>
      </c>
      <c r="G90" s="1">
        <f t="shared" si="5"/>
        <v>5.3996737214810384</v>
      </c>
      <c r="H90" s="1">
        <f t="shared" si="5"/>
        <v>5.1541195255158465</v>
      </c>
      <c r="I90" s="1">
        <f t="shared" si="5"/>
        <v>5.3186892699477459</v>
      </c>
      <c r="J90" s="1">
        <f t="shared" si="4"/>
        <v>5.1072099696478688</v>
      </c>
    </row>
    <row r="91" spans="1:10" x14ac:dyDescent="0.25">
      <c r="A91">
        <v>158000</v>
      </c>
      <c r="B91" s="1">
        <v>132500</v>
      </c>
      <c r="C91" s="1">
        <v>118500</v>
      </c>
      <c r="D91" s="1">
        <v>124500</v>
      </c>
      <c r="E91" s="1">
        <v>127000</v>
      </c>
      <c r="F91" s="1">
        <f t="shared" si="5"/>
        <v>5.1986570869544222</v>
      </c>
      <c r="G91" s="1">
        <f t="shared" si="5"/>
        <v>5.1222158782728267</v>
      </c>
      <c r="H91" s="1">
        <f t="shared" si="5"/>
        <v>5.0737183503461223</v>
      </c>
      <c r="I91" s="1">
        <f t="shared" si="5"/>
        <v>5.0951693514317551</v>
      </c>
      <c r="J91" s="1">
        <f t="shared" si="4"/>
        <v>5.1038037209559572</v>
      </c>
    </row>
    <row r="92" spans="1:10" x14ac:dyDescent="0.25">
      <c r="A92">
        <v>179665</v>
      </c>
      <c r="B92" s="1">
        <v>380000</v>
      </c>
      <c r="C92" s="1">
        <v>146000</v>
      </c>
      <c r="D92" s="1">
        <v>164900</v>
      </c>
      <c r="E92" s="1">
        <v>131500</v>
      </c>
      <c r="F92" s="1">
        <f t="shared" si="5"/>
        <v>5.2544634817426212</v>
      </c>
      <c r="G92" s="1">
        <f t="shared" si="5"/>
        <v>5.5797835966168101</v>
      </c>
      <c r="H92" s="1">
        <f t="shared" si="5"/>
        <v>5.1643528557844371</v>
      </c>
      <c r="I92" s="1">
        <f t="shared" si="5"/>
        <v>5.2172206556445184</v>
      </c>
      <c r="J92" s="1">
        <f t="shared" si="4"/>
        <v>5.1189257528257768</v>
      </c>
    </row>
    <row r="93" spans="1:10" x14ac:dyDescent="0.25">
      <c r="A93">
        <v>229000</v>
      </c>
      <c r="B93" s="1">
        <v>132500</v>
      </c>
      <c r="C93" s="1">
        <v>131500</v>
      </c>
      <c r="D93" s="1">
        <v>402861</v>
      </c>
      <c r="E93" s="1">
        <v>152000</v>
      </c>
      <c r="F93" s="1">
        <f t="shared" si="5"/>
        <v>5.3598354823398884</v>
      </c>
      <c r="G93" s="1">
        <f t="shared" si="5"/>
        <v>5.1222158782728267</v>
      </c>
      <c r="H93" s="1">
        <f t="shared" si="5"/>
        <v>5.1189257528257768</v>
      </c>
      <c r="I93" s="1">
        <f t="shared" si="5"/>
        <v>5.6051552264238547</v>
      </c>
      <c r="J93" s="1">
        <f t="shared" si="4"/>
        <v>5.1818435879447726</v>
      </c>
    </row>
    <row r="94" spans="1:10" x14ac:dyDescent="0.25">
      <c r="A94">
        <v>141000</v>
      </c>
      <c r="B94" s="1">
        <v>156000</v>
      </c>
      <c r="C94" s="1">
        <v>185900</v>
      </c>
      <c r="D94" s="1">
        <v>158000</v>
      </c>
      <c r="E94" s="1">
        <v>236000</v>
      </c>
      <c r="F94" s="1">
        <f t="shared" si="5"/>
        <v>5.1492191126553797</v>
      </c>
      <c r="G94" s="1">
        <f t="shared" si="5"/>
        <v>5.1931245983544612</v>
      </c>
      <c r="H94" s="1">
        <f t="shared" si="5"/>
        <v>5.2692793897718984</v>
      </c>
      <c r="I94" s="1">
        <f t="shared" si="5"/>
        <v>5.1986570869544222</v>
      </c>
      <c r="J94" s="1">
        <f t="shared" si="4"/>
        <v>5.3729120029701063</v>
      </c>
    </row>
    <row r="95" spans="1:10" x14ac:dyDescent="0.25">
      <c r="A95">
        <v>234000</v>
      </c>
      <c r="B95" s="1">
        <v>175000</v>
      </c>
      <c r="C95" s="1">
        <v>138000</v>
      </c>
      <c r="D95" s="1">
        <v>265000</v>
      </c>
      <c r="E95" s="1">
        <v>200500</v>
      </c>
      <c r="F95" s="1">
        <f t="shared" si="5"/>
        <v>5.3692158574101425</v>
      </c>
      <c r="G95" s="1">
        <f t="shared" si="5"/>
        <v>5.2430380486862944</v>
      </c>
      <c r="H95" s="1">
        <f t="shared" si="5"/>
        <v>5.1398790864012369</v>
      </c>
      <c r="I95" s="1">
        <f t="shared" si="5"/>
        <v>5.4232458739368079</v>
      </c>
      <c r="J95" s="1">
        <f t="shared" si="4"/>
        <v>5.3021143769562009</v>
      </c>
    </row>
    <row r="96" spans="1:10" x14ac:dyDescent="0.25">
      <c r="A96">
        <v>170000</v>
      </c>
      <c r="B96" s="1">
        <v>430000</v>
      </c>
      <c r="C96" s="1">
        <v>110000</v>
      </c>
      <c r="D96" s="1">
        <v>315000</v>
      </c>
      <c r="E96" s="1">
        <v>148000</v>
      </c>
      <c r="F96" s="1">
        <f t="shared" si="5"/>
        <v>5.2304489213782741</v>
      </c>
      <c r="G96" s="1">
        <f t="shared" si="5"/>
        <v>5.6334684555795862</v>
      </c>
      <c r="H96" s="1">
        <f t="shared" si="5"/>
        <v>5.0413926851582254</v>
      </c>
      <c r="I96" s="1">
        <f t="shared" si="5"/>
        <v>5.4983105537896009</v>
      </c>
      <c r="J96" s="1">
        <f t="shared" si="4"/>
        <v>5.1702617153949575</v>
      </c>
    </row>
    <row r="97" spans="1:10" x14ac:dyDescent="0.25">
      <c r="A97">
        <v>268000</v>
      </c>
      <c r="B97" s="1">
        <v>120000</v>
      </c>
      <c r="C97" s="1">
        <v>151000</v>
      </c>
      <c r="D97" s="1">
        <v>213250</v>
      </c>
      <c r="E97" s="1">
        <v>611657</v>
      </c>
      <c r="F97" s="1">
        <f t="shared" si="5"/>
        <v>5.4281347940287885</v>
      </c>
      <c r="G97" s="1">
        <f t="shared" si="5"/>
        <v>5.0791812460476251</v>
      </c>
      <c r="H97" s="1">
        <f t="shared" si="5"/>
        <v>5.1789769472931697</v>
      </c>
      <c r="I97" s="1">
        <f t="shared" si="5"/>
        <v>5.3288890398395603</v>
      </c>
      <c r="J97" s="1">
        <f t="shared" si="4"/>
        <v>5.7865079503046868</v>
      </c>
    </row>
    <row r="98" spans="1:10" x14ac:dyDescent="0.25">
      <c r="A98">
        <v>135960</v>
      </c>
      <c r="B98" s="1">
        <v>113000</v>
      </c>
      <c r="C98" s="1">
        <v>221000</v>
      </c>
      <c r="D98" s="1">
        <v>263000</v>
      </c>
      <c r="E98" s="1">
        <v>128000</v>
      </c>
      <c r="F98" s="1">
        <f t="shared" si="5"/>
        <v>5.1334111559110225</v>
      </c>
      <c r="G98" s="1">
        <f t="shared" si="5"/>
        <v>5.0530784434834199</v>
      </c>
      <c r="H98" s="1">
        <f t="shared" si="5"/>
        <v>5.344392273685111</v>
      </c>
      <c r="I98" s="1">
        <f t="shared" si="5"/>
        <v>5.419955748489758</v>
      </c>
      <c r="J98" s="1">
        <f t="shared" si="4"/>
        <v>5.1072099696478688</v>
      </c>
    </row>
    <row r="99" spans="1:10" x14ac:dyDescent="0.25">
      <c r="A99">
        <v>120000</v>
      </c>
      <c r="B99" s="1">
        <v>140000</v>
      </c>
      <c r="C99" s="1">
        <v>105500</v>
      </c>
      <c r="D99" s="1">
        <v>255500</v>
      </c>
      <c r="E99" s="1">
        <v>154300</v>
      </c>
      <c r="F99" s="1">
        <f t="shared" si="5"/>
        <v>5.0791812460476251</v>
      </c>
      <c r="G99" s="1">
        <f t="shared" si="5"/>
        <v>5.1461280356782382</v>
      </c>
      <c r="H99" s="1">
        <f t="shared" si="5"/>
        <v>5.0232524596337118</v>
      </c>
      <c r="I99" s="1">
        <f t="shared" si="5"/>
        <v>5.4073909044707316</v>
      </c>
      <c r="J99" s="1">
        <f t="shared" si="4"/>
        <v>5.1883659260631481</v>
      </c>
    </row>
    <row r="100" spans="1:10" x14ac:dyDescent="0.25">
      <c r="A100">
        <v>164500</v>
      </c>
      <c r="B100" s="1">
        <v>134000</v>
      </c>
      <c r="C100" s="1">
        <v>305000</v>
      </c>
      <c r="D100" s="1">
        <v>108000</v>
      </c>
      <c r="E100" s="1">
        <v>197500</v>
      </c>
      <c r="F100" s="1">
        <f t="shared" si="5"/>
        <v>5.2161659022859928</v>
      </c>
      <c r="G100" s="1">
        <f t="shared" si="5"/>
        <v>5.1271047983648073</v>
      </c>
      <c r="H100" s="1">
        <f t="shared" si="5"/>
        <v>5.4842998393467859</v>
      </c>
      <c r="I100" s="1">
        <f t="shared" si="5"/>
        <v>5.0334237554869494</v>
      </c>
      <c r="J100" s="1">
        <f t="shared" si="4"/>
        <v>5.2955670999624793</v>
      </c>
    </row>
    <row r="101" spans="1:10" x14ac:dyDescent="0.25">
      <c r="A101">
        <v>369900</v>
      </c>
      <c r="B101" s="1">
        <v>211000</v>
      </c>
      <c r="C101" s="1">
        <v>240000</v>
      </c>
      <c r="D101" s="1">
        <v>316600</v>
      </c>
      <c r="E101" s="1">
        <v>155000</v>
      </c>
      <c r="F101" s="1">
        <f t="shared" si="5"/>
        <v>5.5680843313153945</v>
      </c>
      <c r="G101" s="1">
        <f t="shared" si="5"/>
        <v>5.3242824552976931</v>
      </c>
      <c r="H101" s="1">
        <f t="shared" si="5"/>
        <v>5.3802112417116064</v>
      </c>
      <c r="I101" s="1">
        <f t="shared" si="5"/>
        <v>5.5005109105263372</v>
      </c>
      <c r="J101" s="1">
        <f t="shared" si="4"/>
        <v>5.1903316981702918</v>
      </c>
    </row>
    <row r="102" spans="1:10" x14ac:dyDescent="0.25">
      <c r="A102">
        <v>319000</v>
      </c>
      <c r="B102" s="1">
        <v>150000</v>
      </c>
      <c r="C102" s="1">
        <v>168500</v>
      </c>
      <c r="D102" s="1">
        <v>224500</v>
      </c>
      <c r="E102" s="1">
        <v>116500</v>
      </c>
      <c r="F102" s="1">
        <f t="shared" si="5"/>
        <v>5.503790683057181</v>
      </c>
      <c r="G102" s="1">
        <f t="shared" si="5"/>
        <v>5.1760912590556813</v>
      </c>
      <c r="H102" s="1">
        <f t="shared" si="5"/>
        <v>5.2265999052073573</v>
      </c>
      <c r="I102" s="1">
        <f t="shared" si="5"/>
        <v>5.351216345339342</v>
      </c>
      <c r="J102" s="1">
        <f t="shared" si="4"/>
        <v>5.0663259253620376</v>
      </c>
    </row>
    <row r="103" spans="1:10" x14ac:dyDescent="0.25">
      <c r="A103">
        <v>217500</v>
      </c>
      <c r="B103" s="1">
        <v>184750</v>
      </c>
      <c r="C103" s="1">
        <v>274000</v>
      </c>
      <c r="D103" s="1">
        <v>253293</v>
      </c>
      <c r="E103" s="1">
        <v>214900</v>
      </c>
      <c r="F103" s="1">
        <f t="shared" si="5"/>
        <v>5.3374592612906557</v>
      </c>
      <c r="G103" s="1">
        <f t="shared" si="5"/>
        <v>5.2665844470668635</v>
      </c>
      <c r="H103" s="1">
        <f t="shared" si="5"/>
        <v>5.4377505628203879</v>
      </c>
      <c r="I103" s="1">
        <f t="shared" si="5"/>
        <v>5.4036231878032579</v>
      </c>
      <c r="J103" s="1">
        <f t="shared" si="4"/>
        <v>5.332236415491443</v>
      </c>
    </row>
    <row r="104" spans="1:10" x14ac:dyDescent="0.25">
      <c r="A104">
        <v>275000</v>
      </c>
      <c r="B104" s="1">
        <v>315750</v>
      </c>
      <c r="C104" s="1">
        <v>98300</v>
      </c>
      <c r="D104" s="1">
        <v>137000</v>
      </c>
      <c r="E104" s="1">
        <v>99500</v>
      </c>
      <c r="F104" s="1">
        <f t="shared" si="5"/>
        <v>5.4393326938302629</v>
      </c>
      <c r="G104" s="1">
        <f t="shared" si="5"/>
        <v>5.4993433592273684</v>
      </c>
      <c r="H104" s="1">
        <f t="shared" si="5"/>
        <v>4.9925535178321354</v>
      </c>
      <c r="I104" s="1">
        <f t="shared" si="5"/>
        <v>5.1367205671564067</v>
      </c>
      <c r="J104" s="1">
        <f t="shared" si="4"/>
        <v>4.9978230807457251</v>
      </c>
    </row>
    <row r="105" spans="1:10" x14ac:dyDescent="0.25">
      <c r="A105">
        <v>220000</v>
      </c>
      <c r="B105" s="1">
        <v>132000</v>
      </c>
      <c r="C105" s="1">
        <v>155000</v>
      </c>
      <c r="D105" s="1">
        <v>143000</v>
      </c>
      <c r="E105" s="1">
        <v>395192</v>
      </c>
      <c r="F105" s="1">
        <f t="shared" si="5"/>
        <v>5.3424226808222066</v>
      </c>
      <c r="G105" s="1">
        <f t="shared" si="5"/>
        <v>5.1205739312058496</v>
      </c>
      <c r="H105" s="1">
        <f t="shared" si="5"/>
        <v>5.1903316981702918</v>
      </c>
      <c r="I105" s="1">
        <f t="shared" si="5"/>
        <v>5.1553360374650614</v>
      </c>
      <c r="J105" s="1">
        <f t="shared" si="4"/>
        <v>5.5968081444403346</v>
      </c>
    </row>
    <row r="106" spans="1:10" x14ac:dyDescent="0.25">
      <c r="A106">
        <v>225000</v>
      </c>
      <c r="B106" s="1">
        <v>200624</v>
      </c>
      <c r="C106" s="1">
        <v>205950</v>
      </c>
      <c r="D106" s="1">
        <v>451950</v>
      </c>
      <c r="E106" s="1">
        <v>206000</v>
      </c>
      <c r="F106" s="1">
        <f t="shared" si="5"/>
        <v>5.3521825181113627</v>
      </c>
      <c r="G106" s="1">
        <f t="shared" si="5"/>
        <v>5.3023828850358541</v>
      </c>
      <c r="H106" s="1">
        <f t="shared" si="5"/>
        <v>5.3137617962924359</v>
      </c>
      <c r="I106" s="1">
        <f t="shared" si="5"/>
        <v>5.655090390729038</v>
      </c>
      <c r="J106" s="1">
        <f t="shared" si="4"/>
        <v>5.3138672203691533</v>
      </c>
    </row>
    <row r="107" spans="1:10" x14ac:dyDescent="0.25">
      <c r="A107">
        <v>183200</v>
      </c>
      <c r="B107" s="1">
        <v>39300</v>
      </c>
      <c r="C107" s="1">
        <v>350000</v>
      </c>
      <c r="D107" s="1">
        <v>140000</v>
      </c>
      <c r="E107" s="1">
        <v>100000</v>
      </c>
      <c r="F107" s="1">
        <f t="shared" si="5"/>
        <v>5.2629254693318313</v>
      </c>
      <c r="G107" s="1">
        <f t="shared" si="5"/>
        <v>4.594392550375427</v>
      </c>
      <c r="H107" s="1">
        <f t="shared" si="5"/>
        <v>5.5440680443502757</v>
      </c>
      <c r="I107" s="1">
        <f t="shared" si="5"/>
        <v>5.1461280356782382</v>
      </c>
      <c r="J107" s="1">
        <f t="shared" si="4"/>
        <v>5</v>
      </c>
    </row>
    <row r="108" spans="1:10" x14ac:dyDescent="0.25">
      <c r="A108">
        <v>165150</v>
      </c>
      <c r="B108" s="1">
        <v>248000</v>
      </c>
      <c r="C108" s="1">
        <v>145500</v>
      </c>
      <c r="D108" s="1">
        <v>205000</v>
      </c>
      <c r="E108" s="1">
        <v>167500</v>
      </c>
      <c r="F108" s="1">
        <f t="shared" si="5"/>
        <v>5.2178785780274328</v>
      </c>
      <c r="G108" s="1">
        <f t="shared" si="5"/>
        <v>5.394451680826216</v>
      </c>
      <c r="H108" s="1">
        <f t="shared" si="5"/>
        <v>5.1628629933219257</v>
      </c>
      <c r="I108" s="1">
        <f t="shared" si="5"/>
        <v>5.3117538610557542</v>
      </c>
      <c r="J108" s="1">
        <f t="shared" si="4"/>
        <v>5.2240148113728644</v>
      </c>
    </row>
    <row r="109" spans="1:10" x14ac:dyDescent="0.25">
      <c r="A109">
        <v>264561</v>
      </c>
      <c r="B109" s="1">
        <v>133000</v>
      </c>
      <c r="C109" s="1">
        <v>137500</v>
      </c>
      <c r="D109" s="1">
        <v>152000</v>
      </c>
      <c r="E109" s="1">
        <v>84900</v>
      </c>
      <c r="F109" s="1">
        <f t="shared" si="5"/>
        <v>5.4225258234752758</v>
      </c>
      <c r="G109" s="1">
        <f t="shared" si="5"/>
        <v>5.1238516409670858</v>
      </c>
      <c r="H109" s="1">
        <f t="shared" si="5"/>
        <v>5.1383026981662816</v>
      </c>
      <c r="I109" s="1">
        <f t="shared" si="5"/>
        <v>5.1818435879447726</v>
      </c>
      <c r="J109" s="1">
        <f t="shared" si="4"/>
        <v>4.9289076902439524</v>
      </c>
    </row>
    <row r="110" spans="1:10" x14ac:dyDescent="0.25">
      <c r="A110">
        <v>423000</v>
      </c>
      <c r="B110" s="1">
        <v>129500</v>
      </c>
      <c r="C110" s="1">
        <v>193500</v>
      </c>
      <c r="D110" s="1">
        <v>313000</v>
      </c>
      <c r="E110" s="1">
        <v>144500</v>
      </c>
      <c r="F110" s="1">
        <f t="shared" si="5"/>
        <v>5.6263403673750423</v>
      </c>
      <c r="G110" s="1">
        <f t="shared" si="5"/>
        <v>5.1122697684172707</v>
      </c>
      <c r="H110" s="1">
        <f t="shared" si="5"/>
        <v>5.2866809693549301</v>
      </c>
      <c r="I110" s="1">
        <f t="shared" si="5"/>
        <v>5.4955443375464483</v>
      </c>
      <c r="J110" s="1">
        <f t="shared" si="4"/>
        <v>5.159867847092567</v>
      </c>
    </row>
    <row r="111" spans="1:10" x14ac:dyDescent="0.25">
      <c r="A111">
        <v>230500</v>
      </c>
      <c r="B111" s="1">
        <v>170000</v>
      </c>
      <c r="C111" s="1">
        <v>140000</v>
      </c>
      <c r="D111" s="1">
        <v>261500</v>
      </c>
      <c r="E111" s="1">
        <v>213500</v>
      </c>
      <c r="F111" s="1">
        <f t="shared" si="5"/>
        <v>5.3626709297256667</v>
      </c>
      <c r="G111" s="1">
        <f t="shared" si="5"/>
        <v>5.2304489213782741</v>
      </c>
      <c r="H111" s="1">
        <f t="shared" si="5"/>
        <v>5.1461280356782382</v>
      </c>
      <c r="I111" s="1">
        <f t="shared" si="5"/>
        <v>5.4174716932032929</v>
      </c>
      <c r="J111" s="1">
        <f t="shared" si="4"/>
        <v>5.3293978793610428</v>
      </c>
    </row>
    <row r="112" spans="1:10" x14ac:dyDescent="0.25">
      <c r="A112">
        <v>168000</v>
      </c>
      <c r="B112" s="1">
        <v>139000</v>
      </c>
      <c r="C112" s="1">
        <v>173000</v>
      </c>
      <c r="D112" s="1">
        <v>135000</v>
      </c>
      <c r="E112" s="1">
        <v>328000</v>
      </c>
      <c r="F112" s="1">
        <f t="shared" si="5"/>
        <v>5.2253092817258633</v>
      </c>
      <c r="G112" s="1">
        <f t="shared" si="5"/>
        <v>5.143014800254095</v>
      </c>
      <c r="H112" s="1">
        <f t="shared" si="5"/>
        <v>5.238046103128795</v>
      </c>
      <c r="I112" s="1">
        <f t="shared" si="5"/>
        <v>5.1303337684950066</v>
      </c>
      <c r="J112" s="1">
        <f t="shared" si="4"/>
        <v>5.5158738437116792</v>
      </c>
    </row>
    <row r="113" spans="1:10" x14ac:dyDescent="0.25">
      <c r="A113">
        <v>165000</v>
      </c>
      <c r="B113" s="1">
        <v>181900</v>
      </c>
      <c r="C113" s="1">
        <v>141000</v>
      </c>
      <c r="D113" s="1">
        <v>82500</v>
      </c>
      <c r="E113" s="1">
        <v>133000</v>
      </c>
      <c r="F113" s="1">
        <f t="shared" si="5"/>
        <v>5.2174839442139067</v>
      </c>
      <c r="G113" s="1">
        <f t="shared" si="5"/>
        <v>5.2598326990634838</v>
      </c>
      <c r="H113" s="1">
        <f t="shared" si="5"/>
        <v>5.1492191126553797</v>
      </c>
      <c r="I113" s="1">
        <f t="shared" si="5"/>
        <v>4.9164539485499255</v>
      </c>
      <c r="J113" s="1">
        <f t="shared" si="4"/>
        <v>5.1238516409670858</v>
      </c>
    </row>
    <row r="114" spans="1:10" x14ac:dyDescent="0.25">
      <c r="A114">
        <v>335000</v>
      </c>
      <c r="B114" s="1">
        <v>118500</v>
      </c>
      <c r="C114" s="1">
        <v>196000</v>
      </c>
      <c r="D114" s="1">
        <v>93000</v>
      </c>
      <c r="E114" s="1">
        <v>147000</v>
      </c>
      <c r="F114" s="1">
        <f t="shared" si="5"/>
        <v>5.5250448070368456</v>
      </c>
      <c r="G114" s="1">
        <f t="shared" si="5"/>
        <v>5.0737183503461223</v>
      </c>
      <c r="H114" s="1">
        <f t="shared" si="5"/>
        <v>5.2922560713564764</v>
      </c>
      <c r="I114" s="1">
        <f t="shared" si="5"/>
        <v>4.9684829485539348</v>
      </c>
      <c r="J114" s="1">
        <f t="shared" si="4"/>
        <v>5.1673173347481764</v>
      </c>
    </row>
    <row r="115" spans="1:10" x14ac:dyDescent="0.25">
      <c r="A115">
        <v>176000</v>
      </c>
      <c r="B115" s="1">
        <v>194201</v>
      </c>
      <c r="C115" s="1">
        <v>109900</v>
      </c>
      <c r="D115" s="1">
        <v>345000</v>
      </c>
      <c r="E115" s="1">
        <v>83500</v>
      </c>
      <c r="F115" s="1">
        <f t="shared" si="5"/>
        <v>5.2455126678141495</v>
      </c>
      <c r="G115" s="1">
        <f t="shared" si="5"/>
        <v>5.2882514618920879</v>
      </c>
      <c r="H115" s="1">
        <f t="shared" si="5"/>
        <v>5.0409976924234909</v>
      </c>
      <c r="I115" s="1">
        <f t="shared" si="5"/>
        <v>5.5378190950732744</v>
      </c>
      <c r="J115" s="1">
        <f t="shared" si="4"/>
        <v>4.9216864754836021</v>
      </c>
    </row>
    <row r="116" spans="1:10" x14ac:dyDescent="0.25">
      <c r="A116">
        <v>123500</v>
      </c>
      <c r="B116" s="1">
        <v>118500</v>
      </c>
      <c r="C116" s="1">
        <v>189000</v>
      </c>
      <c r="D116" s="1">
        <v>370878</v>
      </c>
      <c r="E116" s="1">
        <v>129000</v>
      </c>
      <c r="F116" s="1">
        <f t="shared" si="5"/>
        <v>5.0916669575956846</v>
      </c>
      <c r="G116" s="1">
        <f t="shared" si="5"/>
        <v>5.0737183503461223</v>
      </c>
      <c r="H116" s="1">
        <f t="shared" si="5"/>
        <v>5.2764618041732438</v>
      </c>
      <c r="I116" s="1">
        <f t="shared" si="5"/>
        <v>5.5692310723095328</v>
      </c>
      <c r="J116" s="1">
        <f t="shared" si="4"/>
        <v>5.1105897102992488</v>
      </c>
    </row>
    <row r="117" spans="1:10" x14ac:dyDescent="0.25">
      <c r="A117">
        <v>312500</v>
      </c>
      <c r="B117" s="1">
        <v>148000</v>
      </c>
      <c r="C117" s="1">
        <v>157000</v>
      </c>
      <c r="D117" s="1">
        <v>191000</v>
      </c>
      <c r="E117" s="1">
        <v>325000</v>
      </c>
      <c r="F117" s="1">
        <f t="shared" si="5"/>
        <v>5.4948500216800937</v>
      </c>
      <c r="G117" s="1">
        <f t="shared" si="5"/>
        <v>5.1702617153949575</v>
      </c>
      <c r="H117" s="1">
        <f t="shared" si="5"/>
        <v>5.195899652409234</v>
      </c>
      <c r="I117" s="1">
        <f t="shared" si="5"/>
        <v>5.2810333672477272</v>
      </c>
      <c r="J117" s="1">
        <f t="shared" si="4"/>
        <v>5.5118833609788744</v>
      </c>
    </row>
    <row r="118" spans="1:10" x14ac:dyDescent="0.25">
      <c r="A118">
        <v>140000</v>
      </c>
      <c r="B118" s="1">
        <v>147000</v>
      </c>
      <c r="C118" s="1">
        <v>341000</v>
      </c>
      <c r="D118" s="1">
        <v>167000</v>
      </c>
      <c r="E118" s="1">
        <v>146000</v>
      </c>
      <c r="F118" s="1">
        <f t="shared" si="5"/>
        <v>5.1461280356782382</v>
      </c>
      <c r="G118" s="1">
        <f t="shared" si="5"/>
        <v>5.1673173347481764</v>
      </c>
      <c r="H118" s="1">
        <f t="shared" si="5"/>
        <v>5.5327543789924976</v>
      </c>
      <c r="I118" s="1">
        <f t="shared" si="5"/>
        <v>5.2227164711475833</v>
      </c>
      <c r="J118" s="1">
        <f t="shared" si="4"/>
        <v>5.1643528557844371</v>
      </c>
    </row>
    <row r="119" spans="1:10" x14ac:dyDescent="0.25">
      <c r="A119">
        <v>361919</v>
      </c>
      <c r="B119" s="1">
        <v>314813</v>
      </c>
      <c r="C119" s="1">
        <v>135000</v>
      </c>
      <c r="D119" s="1">
        <v>402000</v>
      </c>
      <c r="E119" s="1">
        <v>245350</v>
      </c>
      <c r="F119" s="1">
        <f t="shared" si="5"/>
        <v>5.5586113832700024</v>
      </c>
      <c r="G119" s="1">
        <f t="shared" si="5"/>
        <v>5.4980526579681346</v>
      </c>
      <c r="H119" s="1">
        <f t="shared" si="5"/>
        <v>5.1303337684950066</v>
      </c>
      <c r="I119" s="1">
        <f t="shared" si="5"/>
        <v>5.6042260530844699</v>
      </c>
      <c r="J119" s="1">
        <f t="shared" si="4"/>
        <v>5.3897860623169347</v>
      </c>
    </row>
    <row r="120" spans="1:10" x14ac:dyDescent="0.25">
      <c r="A120">
        <v>129000</v>
      </c>
      <c r="B120" s="1">
        <v>168500</v>
      </c>
      <c r="C120" s="1">
        <v>222500</v>
      </c>
      <c r="D120" s="1">
        <v>110000</v>
      </c>
      <c r="E120" s="1">
        <v>189000</v>
      </c>
      <c r="F120" s="1">
        <f t="shared" si="5"/>
        <v>5.1105897102992488</v>
      </c>
      <c r="G120" s="1">
        <f t="shared" si="5"/>
        <v>5.2265999052073573</v>
      </c>
      <c r="H120" s="1">
        <f t="shared" si="5"/>
        <v>5.3473300153169507</v>
      </c>
      <c r="I120" s="1">
        <f t="shared" si="5"/>
        <v>5.0413926851582254</v>
      </c>
      <c r="J120" s="1">
        <f t="shared" si="4"/>
        <v>5.2764618041732438</v>
      </c>
    </row>
    <row r="121" spans="1:10" x14ac:dyDescent="0.25">
      <c r="A121">
        <v>128500</v>
      </c>
      <c r="B121" s="1">
        <v>139900</v>
      </c>
      <c r="C121" s="1">
        <v>142000</v>
      </c>
      <c r="D121" s="1">
        <v>173500</v>
      </c>
      <c r="E121" s="1">
        <v>158000</v>
      </c>
      <c r="F121" s="1">
        <f t="shared" si="5"/>
        <v>5.1089031276673129</v>
      </c>
      <c r="G121" s="1">
        <f t="shared" si="5"/>
        <v>5.1458177144918276</v>
      </c>
      <c r="H121" s="1">
        <f t="shared" si="5"/>
        <v>5.1522883443830567</v>
      </c>
      <c r="I121" s="1">
        <f t="shared" si="5"/>
        <v>5.2392994791268928</v>
      </c>
      <c r="J121" s="1">
        <f t="shared" si="4"/>
        <v>5.1986570869544222</v>
      </c>
    </row>
    <row r="122" spans="1:10" x14ac:dyDescent="0.25">
      <c r="A122">
        <v>275000</v>
      </c>
      <c r="B122" s="1">
        <v>135000</v>
      </c>
      <c r="C122" s="1">
        <v>180000</v>
      </c>
      <c r="D122" s="1">
        <v>148500</v>
      </c>
      <c r="E122" s="1">
        <v>189000</v>
      </c>
      <c r="F122" s="1">
        <f t="shared" si="5"/>
        <v>5.4393326938302629</v>
      </c>
      <c r="G122" s="1">
        <f t="shared" si="5"/>
        <v>5.1303337684950066</v>
      </c>
      <c r="H122" s="1">
        <f t="shared" si="5"/>
        <v>5.2552725051033065</v>
      </c>
      <c r="I122" s="1">
        <f t="shared" si="5"/>
        <v>5.171726453653231</v>
      </c>
      <c r="J122" s="1">
        <f t="shared" si="4"/>
        <v>5.2764618041732438</v>
      </c>
    </row>
    <row r="123" spans="1:10" x14ac:dyDescent="0.25">
      <c r="A123">
        <v>93500</v>
      </c>
      <c r="B123" s="1">
        <v>209500</v>
      </c>
      <c r="C123" s="1">
        <v>299800</v>
      </c>
      <c r="D123" s="1">
        <v>372500</v>
      </c>
      <c r="E123" s="1">
        <v>164000</v>
      </c>
      <c r="F123" s="1">
        <f t="shared" si="5"/>
        <v>4.9708116108725182</v>
      </c>
      <c r="G123" s="1">
        <f t="shared" si="5"/>
        <v>5.3211840273023139</v>
      </c>
      <c r="H123" s="1">
        <f t="shared" si="5"/>
        <v>5.4768316285122607</v>
      </c>
      <c r="I123" s="1">
        <f t="shared" si="5"/>
        <v>5.5711262770843115</v>
      </c>
      <c r="J123" s="1">
        <f t="shared" si="4"/>
        <v>5.214843848047698</v>
      </c>
    </row>
    <row r="124" spans="1:10" x14ac:dyDescent="0.25">
      <c r="A124">
        <v>239900</v>
      </c>
      <c r="B124" s="1">
        <v>139400</v>
      </c>
      <c r="C124" s="1">
        <v>179400</v>
      </c>
      <c r="D124" s="1">
        <v>254000</v>
      </c>
      <c r="E124" s="1">
        <v>112000</v>
      </c>
      <c r="F124" s="1">
        <f t="shared" si="5"/>
        <v>5.3800302479678308</v>
      </c>
      <c r="G124" s="1">
        <f t="shared" si="5"/>
        <v>5.1442627737619908</v>
      </c>
      <c r="H124" s="1">
        <f t="shared" si="5"/>
        <v>5.253822438708073</v>
      </c>
      <c r="I124" s="1">
        <f t="shared" si="5"/>
        <v>5.4048337166199385</v>
      </c>
      <c r="J124" s="1">
        <f t="shared" si="4"/>
        <v>5.0492180226701819</v>
      </c>
    </row>
    <row r="125" spans="1:10" x14ac:dyDescent="0.25">
      <c r="A125">
        <v>217000</v>
      </c>
      <c r="B125" s="1">
        <v>226000</v>
      </c>
      <c r="C125" s="1">
        <v>264132</v>
      </c>
      <c r="D125" s="1">
        <v>165000</v>
      </c>
      <c r="E125" s="1">
        <v>142000</v>
      </c>
      <c r="F125" s="1">
        <f t="shared" si="5"/>
        <v>5.3364597338485291</v>
      </c>
      <c r="G125" s="1">
        <f t="shared" si="5"/>
        <v>5.3541084391474012</v>
      </c>
      <c r="H125" s="1">
        <f t="shared" si="5"/>
        <v>5.4218210198420609</v>
      </c>
      <c r="I125" s="1">
        <f t="shared" si="5"/>
        <v>5.2174839442139067</v>
      </c>
      <c r="J125" s="1">
        <f t="shared" si="4"/>
        <v>5.1522883443830567</v>
      </c>
    </row>
    <row r="126" spans="1:10" x14ac:dyDescent="0.25">
      <c r="A126">
        <v>275500</v>
      </c>
      <c r="B126" s="1">
        <v>152000</v>
      </c>
      <c r="C126" s="1">
        <v>107900</v>
      </c>
      <c r="D126" s="1">
        <v>124500</v>
      </c>
      <c r="E126" s="1">
        <v>175500</v>
      </c>
      <c r="F126" s="1">
        <f t="shared" si="5"/>
        <v>5.4401216031878041</v>
      </c>
      <c r="G126" s="1">
        <f t="shared" si="5"/>
        <v>5.1818435879447726</v>
      </c>
      <c r="H126" s="1">
        <f t="shared" si="5"/>
        <v>5.0330214446829107</v>
      </c>
      <c r="I126" s="1">
        <f t="shared" si="5"/>
        <v>5.0951693514317551</v>
      </c>
      <c r="J126" s="1">
        <f t="shared" ref="J126:J149" si="6">LOG10(E126)</f>
        <v>5.2442771208018426</v>
      </c>
    </row>
    <row r="127" spans="1:10" x14ac:dyDescent="0.25">
      <c r="A127">
        <v>270000</v>
      </c>
      <c r="B127" s="1">
        <v>143250</v>
      </c>
      <c r="C127" s="1">
        <v>194500</v>
      </c>
      <c r="D127" s="1">
        <v>320000</v>
      </c>
      <c r="E127" s="1">
        <v>170000</v>
      </c>
      <c r="F127" s="1">
        <f t="shared" si="5"/>
        <v>5.4313637641589869</v>
      </c>
      <c r="G127" s="1">
        <f t="shared" si="5"/>
        <v>5.1560946306394273</v>
      </c>
      <c r="H127" s="1">
        <f t="shared" si="5"/>
        <v>5.2889196056617269</v>
      </c>
      <c r="I127" s="1">
        <f t="shared" si="5"/>
        <v>5.5051499783199063</v>
      </c>
      <c r="J127" s="1">
        <f t="shared" si="6"/>
        <v>5.2304489213782741</v>
      </c>
    </row>
    <row r="128" spans="1:10" x14ac:dyDescent="0.25">
      <c r="A128">
        <v>216837</v>
      </c>
      <c r="B128" s="1">
        <v>84500</v>
      </c>
      <c r="C128" s="1">
        <v>110000</v>
      </c>
      <c r="D128" s="1">
        <v>120500</v>
      </c>
      <c r="E128" s="1">
        <v>169900</v>
      </c>
      <c r="F128" s="1">
        <f t="shared" si="5"/>
        <v>5.3361333900655827</v>
      </c>
      <c r="G128" s="1">
        <f t="shared" si="5"/>
        <v>4.9268567089496926</v>
      </c>
      <c r="H128" s="1">
        <f t="shared" si="5"/>
        <v>5.0413926851582254</v>
      </c>
      <c r="I128" s="1">
        <f t="shared" si="5"/>
        <v>5.0809870469108871</v>
      </c>
      <c r="J128" s="1">
        <f t="shared" si="6"/>
        <v>5.2301933788690453</v>
      </c>
    </row>
    <row r="129" spans="1:10" x14ac:dyDescent="0.25">
      <c r="A129">
        <v>102000</v>
      </c>
      <c r="B129" s="1">
        <v>197900</v>
      </c>
      <c r="C129" s="1">
        <v>200000</v>
      </c>
      <c r="D129" s="1">
        <v>222000</v>
      </c>
      <c r="E129" s="1">
        <v>244000</v>
      </c>
      <c r="F129" s="1">
        <f t="shared" si="5"/>
        <v>5.008600171761918</v>
      </c>
      <c r="G129" s="1">
        <f t="shared" si="5"/>
        <v>5.2964457942063961</v>
      </c>
      <c r="H129" s="1">
        <f t="shared" si="5"/>
        <v>5.3010299956639813</v>
      </c>
      <c r="I129" s="1">
        <f t="shared" si="5"/>
        <v>5.3463529744506388</v>
      </c>
      <c r="J129" s="1">
        <f t="shared" si="6"/>
        <v>5.3873898263387296</v>
      </c>
    </row>
    <row r="130" spans="1:10" x14ac:dyDescent="0.25">
      <c r="A130">
        <v>221500</v>
      </c>
      <c r="B130" s="1">
        <v>129000</v>
      </c>
      <c r="C130" s="1">
        <v>189000</v>
      </c>
      <c r="D130" s="1">
        <v>194500</v>
      </c>
      <c r="E130" s="1">
        <v>378500</v>
      </c>
      <c r="F130" s="1">
        <f t="shared" si="5"/>
        <v>5.3453737305590883</v>
      </c>
      <c r="G130" s="1">
        <f t="shared" si="5"/>
        <v>5.1105897102992488</v>
      </c>
      <c r="H130" s="1">
        <f t="shared" si="5"/>
        <v>5.2764618041732438</v>
      </c>
      <c r="I130" s="1">
        <f t="shared" ref="I130:I193" si="7">LOG10(D130)</f>
        <v>5.2889196056617269</v>
      </c>
      <c r="J130" s="1">
        <f t="shared" si="6"/>
        <v>5.5780658838360919</v>
      </c>
    </row>
    <row r="131" spans="1:10" x14ac:dyDescent="0.25">
      <c r="A131">
        <v>142500</v>
      </c>
      <c r="B131" s="1">
        <v>257500</v>
      </c>
      <c r="C131" s="1">
        <v>227680</v>
      </c>
      <c r="D131" s="1">
        <v>110000</v>
      </c>
      <c r="E131" s="1">
        <v>260000</v>
      </c>
      <c r="F131" s="1">
        <f t="shared" ref="F131:I194" si="8">LOG10(A131)</f>
        <v>5.153814864344529</v>
      </c>
      <c r="G131" s="1">
        <f t="shared" si="8"/>
        <v>5.4107772333772095</v>
      </c>
      <c r="H131" s="1">
        <f t="shared" si="8"/>
        <v>5.3573248827402091</v>
      </c>
      <c r="I131" s="1">
        <f t="shared" si="7"/>
        <v>5.0413926851582254</v>
      </c>
      <c r="J131" s="1">
        <f t="shared" si="6"/>
        <v>5.4149733479708182</v>
      </c>
    </row>
    <row r="132" spans="1:10" x14ac:dyDescent="0.25">
      <c r="A132">
        <v>135000</v>
      </c>
      <c r="B132" s="1">
        <v>128500</v>
      </c>
      <c r="C132" s="1">
        <v>144500</v>
      </c>
      <c r="D132" s="1">
        <v>131400</v>
      </c>
      <c r="E132" s="1">
        <v>139000</v>
      </c>
      <c r="F132" s="1">
        <f t="shared" si="8"/>
        <v>5.1303337684950066</v>
      </c>
      <c r="G132" s="1">
        <f t="shared" si="8"/>
        <v>5.1089031276673129</v>
      </c>
      <c r="H132" s="1">
        <f t="shared" si="8"/>
        <v>5.159867847092567</v>
      </c>
      <c r="I132" s="1">
        <f t="shared" si="7"/>
        <v>5.1185953652237624</v>
      </c>
      <c r="J132" s="1">
        <f t="shared" si="6"/>
        <v>5.143014800254095</v>
      </c>
    </row>
    <row r="133" spans="1:10" x14ac:dyDescent="0.25">
      <c r="A133">
        <v>175900</v>
      </c>
      <c r="B133" s="1">
        <v>285000</v>
      </c>
      <c r="C133" s="1">
        <v>271000</v>
      </c>
      <c r="D133" s="1">
        <v>179000</v>
      </c>
      <c r="E133" s="1">
        <v>143000</v>
      </c>
      <c r="F133" s="1">
        <f t="shared" si="8"/>
        <v>5.2452658394574616</v>
      </c>
      <c r="G133" s="1">
        <f t="shared" si="8"/>
        <v>5.4548448600085102</v>
      </c>
      <c r="H133" s="1">
        <f t="shared" si="8"/>
        <v>5.4329692908744054</v>
      </c>
      <c r="I133" s="1">
        <f t="shared" si="7"/>
        <v>5.2528530309798933</v>
      </c>
      <c r="J133" s="1">
        <f t="shared" si="6"/>
        <v>5.1553360374650614</v>
      </c>
    </row>
    <row r="134" spans="1:10" x14ac:dyDescent="0.25">
      <c r="A134">
        <v>118000</v>
      </c>
      <c r="B134" s="1">
        <v>207500</v>
      </c>
      <c r="C134" s="1">
        <v>183000</v>
      </c>
      <c r="D134" s="1">
        <v>190000</v>
      </c>
      <c r="E134" s="1">
        <v>180500</v>
      </c>
      <c r="F134" s="1">
        <f t="shared" si="8"/>
        <v>5.071882007306125</v>
      </c>
      <c r="G134" s="1">
        <f t="shared" si="8"/>
        <v>5.3170181010481112</v>
      </c>
      <c r="H134" s="1">
        <f t="shared" si="8"/>
        <v>5.2624510897304297</v>
      </c>
      <c r="I134" s="1">
        <f t="shared" si="7"/>
        <v>5.2787536009528289</v>
      </c>
      <c r="J134" s="1">
        <f t="shared" si="6"/>
        <v>5.2564772062416765</v>
      </c>
    </row>
    <row r="135" spans="1:10" x14ac:dyDescent="0.25">
      <c r="A135">
        <v>135500</v>
      </c>
      <c r="B135" s="1">
        <v>227875</v>
      </c>
      <c r="C135" s="1">
        <v>385000</v>
      </c>
      <c r="D135" s="1">
        <v>175000</v>
      </c>
      <c r="E135" s="1">
        <v>154000</v>
      </c>
      <c r="F135" s="1">
        <f t="shared" si="8"/>
        <v>5.1319392952104241</v>
      </c>
      <c r="G135" s="1">
        <f t="shared" si="8"/>
        <v>5.3576966816630325</v>
      </c>
      <c r="H135" s="1">
        <f t="shared" si="8"/>
        <v>5.585460729508501</v>
      </c>
      <c r="I135" s="1">
        <f t="shared" si="7"/>
        <v>5.2430380486862944</v>
      </c>
      <c r="J135" s="1">
        <f t="shared" si="6"/>
        <v>5.1875207208364627</v>
      </c>
    </row>
    <row r="136" spans="1:10" x14ac:dyDescent="0.25">
      <c r="A136">
        <v>159950</v>
      </c>
      <c r="B136" s="1">
        <v>148800</v>
      </c>
      <c r="C136" s="1">
        <v>166000</v>
      </c>
      <c r="D136" s="1">
        <v>236000</v>
      </c>
      <c r="E136" s="1">
        <v>335000</v>
      </c>
      <c r="F136" s="1">
        <f t="shared" si="8"/>
        <v>5.2039842444201261</v>
      </c>
      <c r="G136" s="1">
        <f t="shared" si="8"/>
        <v>5.1726029312098598</v>
      </c>
      <c r="H136" s="1">
        <f t="shared" si="8"/>
        <v>5.220108088040055</v>
      </c>
      <c r="I136" s="1">
        <f t="shared" si="7"/>
        <v>5.3729120029701063</v>
      </c>
      <c r="J136" s="1">
        <f t="shared" si="6"/>
        <v>5.5250448070368456</v>
      </c>
    </row>
    <row r="137" spans="1:10" x14ac:dyDescent="0.25">
      <c r="A137">
        <v>181000</v>
      </c>
      <c r="B137" s="1">
        <v>392000</v>
      </c>
      <c r="C137" s="1">
        <v>139950</v>
      </c>
      <c r="D137" s="1">
        <v>156000</v>
      </c>
      <c r="E137" s="1">
        <v>333168</v>
      </c>
      <c r="F137" s="1">
        <f t="shared" si="8"/>
        <v>5.2576785748691846</v>
      </c>
      <c r="G137" s="1">
        <f t="shared" si="8"/>
        <v>5.5932860670204576</v>
      </c>
      <c r="H137" s="1">
        <f t="shared" si="8"/>
        <v>5.145972902802181</v>
      </c>
      <c r="I137" s="1">
        <f t="shared" si="7"/>
        <v>5.1931245983544612</v>
      </c>
      <c r="J137" s="1">
        <f t="shared" si="6"/>
        <v>5.5226632817779464</v>
      </c>
    </row>
    <row r="138" spans="1:10" x14ac:dyDescent="0.25">
      <c r="A138">
        <v>137000</v>
      </c>
      <c r="B138" s="1">
        <v>194700</v>
      </c>
      <c r="C138" s="1">
        <v>100000</v>
      </c>
      <c r="D138" s="1">
        <v>172500</v>
      </c>
      <c r="E138" s="1">
        <v>190000</v>
      </c>
      <c r="F138" s="1">
        <f t="shared" si="8"/>
        <v>5.1367205671564067</v>
      </c>
      <c r="G138" s="1">
        <f t="shared" si="8"/>
        <v>5.2893659515200318</v>
      </c>
      <c r="H138" s="1">
        <f t="shared" si="8"/>
        <v>5</v>
      </c>
      <c r="I138" s="1">
        <f t="shared" si="7"/>
        <v>5.2367890994092932</v>
      </c>
      <c r="J138" s="1">
        <f t="shared" si="6"/>
        <v>5.2787536009528289</v>
      </c>
    </row>
    <row r="139" spans="1:10" x14ac:dyDescent="0.25">
      <c r="A139">
        <v>232600</v>
      </c>
      <c r="B139" s="1">
        <v>755000</v>
      </c>
      <c r="C139" s="1">
        <v>144000</v>
      </c>
      <c r="D139" s="1">
        <v>212000</v>
      </c>
      <c r="E139" s="1">
        <v>410000</v>
      </c>
      <c r="F139" s="1">
        <f t="shared" si="8"/>
        <v>5.3666097103924297</v>
      </c>
      <c r="G139" s="1">
        <f t="shared" si="8"/>
        <v>5.8779469516291885</v>
      </c>
      <c r="H139" s="1">
        <f t="shared" si="8"/>
        <v>5.1583624920952493</v>
      </c>
      <c r="I139" s="1">
        <f t="shared" si="7"/>
        <v>5.3263358609287517</v>
      </c>
      <c r="J139" s="1">
        <f t="shared" si="6"/>
        <v>5.6127838567197355</v>
      </c>
    </row>
    <row r="140" spans="1:10" x14ac:dyDescent="0.25">
      <c r="A140">
        <v>147400</v>
      </c>
      <c r="B140" s="1">
        <v>302000</v>
      </c>
      <c r="C140" s="1">
        <v>130500</v>
      </c>
      <c r="D140" s="1">
        <v>127500</v>
      </c>
      <c r="E140" s="1">
        <v>149900</v>
      </c>
      <c r="F140" s="1">
        <f t="shared" si="8"/>
        <v>5.1684974835230326</v>
      </c>
      <c r="G140" s="1">
        <f t="shared" si="8"/>
        <v>5.480006942957151</v>
      </c>
      <c r="H140" s="1">
        <f t="shared" si="8"/>
        <v>5.1156105116742996</v>
      </c>
      <c r="I140" s="1">
        <f t="shared" si="7"/>
        <v>5.1055101847699742</v>
      </c>
      <c r="J140" s="1">
        <f t="shared" si="6"/>
        <v>5.1758016328482794</v>
      </c>
    </row>
    <row r="141" spans="1:10" x14ac:dyDescent="0.25">
      <c r="A141">
        <v>151000</v>
      </c>
      <c r="B141" s="1">
        <v>179540</v>
      </c>
      <c r="C141" s="1">
        <v>174900</v>
      </c>
      <c r="D141" s="1">
        <v>337000</v>
      </c>
      <c r="E141" s="1">
        <v>177500</v>
      </c>
      <c r="F141" s="1">
        <f t="shared" si="8"/>
        <v>5.1789769472931697</v>
      </c>
      <c r="G141" s="1">
        <f t="shared" si="8"/>
        <v>5.2541612208474264</v>
      </c>
      <c r="H141" s="1">
        <f t="shared" si="8"/>
        <v>5.2427898094786762</v>
      </c>
      <c r="I141" s="1">
        <f t="shared" si="7"/>
        <v>5.5276299008713385</v>
      </c>
      <c r="J141" s="1">
        <f t="shared" si="6"/>
        <v>5.249198357391113</v>
      </c>
    </row>
    <row r="142" spans="1:10" x14ac:dyDescent="0.25">
      <c r="A142">
        <v>215000</v>
      </c>
      <c r="B142" s="1">
        <v>187500</v>
      </c>
      <c r="C142" s="1">
        <v>147000</v>
      </c>
      <c r="D142" s="1">
        <v>134900</v>
      </c>
      <c r="E142" s="1">
        <v>216000</v>
      </c>
      <c r="F142" s="1">
        <f t="shared" si="8"/>
        <v>5.3324384599156049</v>
      </c>
      <c r="G142" s="1">
        <f t="shared" si="8"/>
        <v>5.2730012720637376</v>
      </c>
      <c r="H142" s="1">
        <f t="shared" si="8"/>
        <v>5.1673173347481764</v>
      </c>
      <c r="I142" s="1">
        <f t="shared" si="7"/>
        <v>5.1300119496719043</v>
      </c>
      <c r="J142" s="1">
        <f t="shared" si="6"/>
        <v>5.3344537511509307</v>
      </c>
    </row>
    <row r="143" spans="1:10" x14ac:dyDescent="0.25">
      <c r="A143">
        <v>170000</v>
      </c>
      <c r="B143" s="1">
        <v>108000</v>
      </c>
      <c r="C143" s="1">
        <v>250580</v>
      </c>
      <c r="D143" s="1">
        <v>162000</v>
      </c>
      <c r="E143" s="1">
        <v>232000</v>
      </c>
      <c r="F143" s="1">
        <f t="shared" si="8"/>
        <v>5.2304489213782741</v>
      </c>
      <c r="G143" s="1">
        <f t="shared" si="8"/>
        <v>5.0334237554869494</v>
      </c>
      <c r="H143" s="1">
        <f t="shared" si="8"/>
        <v>5.3989464049013067</v>
      </c>
      <c r="I143" s="1">
        <f t="shared" si="7"/>
        <v>5.2095150145426308</v>
      </c>
      <c r="J143" s="1">
        <f t="shared" si="6"/>
        <v>5.3654879848908994</v>
      </c>
    </row>
    <row r="144" spans="1:10" x14ac:dyDescent="0.25">
      <c r="A144">
        <v>250000</v>
      </c>
      <c r="B144" s="1">
        <v>179000</v>
      </c>
      <c r="C144" s="1">
        <v>116000</v>
      </c>
      <c r="D144" s="1">
        <v>187100</v>
      </c>
      <c r="E144" s="1">
        <v>160000</v>
      </c>
      <c r="F144" s="1">
        <f t="shared" si="8"/>
        <v>5.3979400086720375</v>
      </c>
      <c r="G144" s="1">
        <f t="shared" si="8"/>
        <v>5.2528530309798933</v>
      </c>
      <c r="H144" s="1">
        <f t="shared" si="8"/>
        <v>5.0644579892269181</v>
      </c>
      <c r="I144" s="1">
        <f t="shared" si="7"/>
        <v>5.2720737875000099</v>
      </c>
      <c r="J144" s="1">
        <f t="shared" si="6"/>
        <v>5.204119982655925</v>
      </c>
    </row>
    <row r="145" spans="1:10" x14ac:dyDescent="0.25">
      <c r="A145">
        <v>169000</v>
      </c>
      <c r="B145" s="1">
        <v>162000</v>
      </c>
      <c r="C145" s="1">
        <v>328900</v>
      </c>
      <c r="D145" s="1">
        <v>165500</v>
      </c>
      <c r="E145" s="1">
        <v>127500</v>
      </c>
      <c r="F145" s="1">
        <f t="shared" si="8"/>
        <v>5.2278867046136739</v>
      </c>
      <c r="G145" s="1">
        <f t="shared" si="8"/>
        <v>5.2095150145426308</v>
      </c>
      <c r="H145" s="1">
        <f t="shared" si="8"/>
        <v>5.5170638734826545</v>
      </c>
      <c r="I145" s="1">
        <f t="shared" si="7"/>
        <v>5.2187979981117376</v>
      </c>
      <c r="J145" s="1">
        <f t="shared" si="6"/>
        <v>5.1055101847699742</v>
      </c>
    </row>
    <row r="146" spans="1:10" x14ac:dyDescent="0.25">
      <c r="A146">
        <v>145000</v>
      </c>
      <c r="B146" s="1">
        <v>290000</v>
      </c>
      <c r="C146" s="1">
        <v>135500</v>
      </c>
      <c r="D146" s="1">
        <v>161500</v>
      </c>
      <c r="E146" s="1">
        <v>149700</v>
      </c>
      <c r="F146" s="1">
        <f t="shared" si="8"/>
        <v>5.1613680022349753</v>
      </c>
      <c r="G146" s="1">
        <f t="shared" si="8"/>
        <v>5.4623979978989565</v>
      </c>
      <c r="H146" s="1">
        <f t="shared" si="8"/>
        <v>5.1319392952104241</v>
      </c>
      <c r="I146" s="1">
        <f t="shared" si="7"/>
        <v>5.2081725266671217</v>
      </c>
      <c r="J146" s="1">
        <f t="shared" si="6"/>
        <v>5.1752218003430528</v>
      </c>
    </row>
    <row r="147" spans="1:10" x14ac:dyDescent="0.25">
      <c r="A147">
        <v>154500</v>
      </c>
      <c r="B147" s="1">
        <v>114500</v>
      </c>
      <c r="C147" s="1">
        <v>165000</v>
      </c>
      <c r="D147" s="1">
        <v>160200</v>
      </c>
      <c r="E147" s="1">
        <v>157900</v>
      </c>
      <c r="F147" s="1">
        <f t="shared" si="8"/>
        <v>5.1889284837608534</v>
      </c>
      <c r="G147" s="1">
        <f t="shared" si="8"/>
        <v>5.0588054866759071</v>
      </c>
      <c r="H147" s="1">
        <f t="shared" si="8"/>
        <v>5.2174839442139067</v>
      </c>
      <c r="I147" s="1">
        <f t="shared" si="7"/>
        <v>5.2046625117482188</v>
      </c>
      <c r="J147" s="1">
        <f t="shared" si="6"/>
        <v>5.1983821300082944</v>
      </c>
    </row>
    <row r="148" spans="1:10" x14ac:dyDescent="0.25">
      <c r="A148">
        <v>135000</v>
      </c>
      <c r="B148" s="1">
        <v>395000</v>
      </c>
      <c r="C148" s="1">
        <v>140000</v>
      </c>
      <c r="D148" s="1">
        <v>485000</v>
      </c>
      <c r="E148" s="1">
        <v>210000</v>
      </c>
      <c r="F148" s="1">
        <f t="shared" si="8"/>
        <v>5.1303337684950066</v>
      </c>
      <c r="G148" s="1">
        <f t="shared" si="8"/>
        <v>5.5965970956264606</v>
      </c>
      <c r="H148" s="1">
        <f t="shared" si="8"/>
        <v>5.1461280356782382</v>
      </c>
      <c r="I148" s="1">
        <f t="shared" si="7"/>
        <v>5.685741738602264</v>
      </c>
      <c r="J148" s="1">
        <f t="shared" si="6"/>
        <v>5.3222192947339195</v>
      </c>
    </row>
    <row r="149" spans="1:10" x14ac:dyDescent="0.25">
      <c r="A149">
        <v>180000</v>
      </c>
      <c r="B149" s="1">
        <v>144000</v>
      </c>
      <c r="C149" s="1">
        <v>176500</v>
      </c>
      <c r="D149" s="1">
        <v>582933</v>
      </c>
      <c r="E149" s="1">
        <v>142125</v>
      </c>
      <c r="F149" s="1">
        <f t="shared" si="8"/>
        <v>5.2552725051033065</v>
      </c>
      <c r="G149" s="1">
        <f t="shared" si="8"/>
        <v>5.1583624920952493</v>
      </c>
      <c r="H149" s="1">
        <f t="shared" si="8"/>
        <v>5.2467447097238411</v>
      </c>
      <c r="I149" s="1">
        <f t="shared" si="7"/>
        <v>5.7656186415473298</v>
      </c>
      <c r="J149" s="1">
        <f t="shared" si="6"/>
        <v>5.152670477695791</v>
      </c>
    </row>
    <row r="150" spans="1:10" x14ac:dyDescent="0.25">
      <c r="A150">
        <v>240000</v>
      </c>
      <c r="B150" s="1">
        <v>176000</v>
      </c>
      <c r="C150" s="1">
        <v>193000</v>
      </c>
      <c r="D150" s="1">
        <v>93000</v>
      </c>
      <c r="F150" s="1">
        <f t="shared" si="8"/>
        <v>5.3802112417116064</v>
      </c>
      <c r="G150" s="1">
        <f t="shared" si="8"/>
        <v>5.2455126678141495</v>
      </c>
      <c r="H150" s="1">
        <f t="shared" si="8"/>
        <v>5.2855573090077739</v>
      </c>
      <c r="I150" s="1">
        <f t="shared" si="7"/>
        <v>4.9684829485539348</v>
      </c>
      <c r="J150" s="1"/>
    </row>
    <row r="151" spans="1:10" x14ac:dyDescent="0.25">
      <c r="A151">
        <v>131000</v>
      </c>
      <c r="B151" s="1">
        <v>187500</v>
      </c>
      <c r="C151" s="1">
        <v>175000</v>
      </c>
      <c r="D151" s="1">
        <v>189000</v>
      </c>
      <c r="F151" s="1">
        <f t="shared" si="8"/>
        <v>5.1172712956557644</v>
      </c>
      <c r="G151" s="1">
        <f t="shared" si="8"/>
        <v>5.2730012720637376</v>
      </c>
      <c r="H151" s="1">
        <f t="shared" si="8"/>
        <v>5.2430380486862944</v>
      </c>
      <c r="I151" s="1">
        <f t="shared" si="7"/>
        <v>5.2764618041732438</v>
      </c>
      <c r="J151" s="1"/>
    </row>
    <row r="152" spans="1:10" x14ac:dyDescent="0.25">
      <c r="A152">
        <v>35311</v>
      </c>
      <c r="B152" s="1">
        <v>146800</v>
      </c>
      <c r="C152" s="1">
        <v>176000</v>
      </c>
      <c r="D152" s="1">
        <v>185000</v>
      </c>
      <c r="F152" s="1">
        <f t="shared" si="8"/>
        <v>4.5479100168644928</v>
      </c>
      <c r="G152" s="1">
        <f t="shared" si="8"/>
        <v>5.1667260555800514</v>
      </c>
      <c r="H152" s="1">
        <f t="shared" si="8"/>
        <v>5.2455126678141495</v>
      </c>
      <c r="I152" s="1">
        <f t="shared" si="7"/>
        <v>5.2671717284030137</v>
      </c>
      <c r="J152" s="1"/>
    </row>
    <row r="153" spans="1:10" x14ac:dyDescent="0.25">
      <c r="A153">
        <v>169990</v>
      </c>
      <c r="B153" s="1">
        <v>269790</v>
      </c>
      <c r="C153" s="1">
        <v>242000</v>
      </c>
      <c r="D153" s="1">
        <v>167000</v>
      </c>
      <c r="F153" s="1">
        <f t="shared" si="8"/>
        <v>5.2304233738926404</v>
      </c>
      <c r="G153" s="1">
        <f t="shared" si="8"/>
        <v>5.4310258481331219</v>
      </c>
      <c r="H153" s="1">
        <f t="shared" si="8"/>
        <v>5.3838153659804311</v>
      </c>
      <c r="I153" s="1">
        <f t="shared" si="7"/>
        <v>5.2227164711475833</v>
      </c>
      <c r="J153" s="1"/>
    </row>
    <row r="154" spans="1:10" x14ac:dyDescent="0.25">
      <c r="A154">
        <v>207500</v>
      </c>
      <c r="B154" s="1">
        <v>225000</v>
      </c>
      <c r="C154" s="1">
        <v>172000</v>
      </c>
      <c r="D154" s="1">
        <v>213000</v>
      </c>
      <c r="F154" s="1">
        <f t="shared" si="8"/>
        <v>5.3170181010481112</v>
      </c>
      <c r="G154" s="1">
        <f t="shared" si="8"/>
        <v>5.3521825181113627</v>
      </c>
      <c r="H154" s="1">
        <f t="shared" si="8"/>
        <v>5.2355284469075487</v>
      </c>
      <c r="I154" s="1">
        <f t="shared" si="7"/>
        <v>5.3283796034387381</v>
      </c>
      <c r="J154" s="1"/>
    </row>
    <row r="155" spans="1:10" x14ac:dyDescent="0.25">
      <c r="A155">
        <v>222000</v>
      </c>
      <c r="B155" s="1">
        <v>143500</v>
      </c>
      <c r="C155" s="1">
        <v>272000</v>
      </c>
      <c r="D155" s="1">
        <v>133500</v>
      </c>
      <c r="F155" s="1">
        <f t="shared" si="8"/>
        <v>5.3463529744506388</v>
      </c>
      <c r="G155" s="1">
        <f t="shared" si="8"/>
        <v>5.1568519010700111</v>
      </c>
      <c r="H155" s="1">
        <f t="shared" si="8"/>
        <v>5.4345689040341991</v>
      </c>
      <c r="I155" s="1">
        <f t="shared" si="7"/>
        <v>5.1254812657005937</v>
      </c>
      <c r="J155" s="1"/>
    </row>
    <row r="156" spans="1:10" x14ac:dyDescent="0.25">
      <c r="A156">
        <v>239799</v>
      </c>
      <c r="B156" s="1">
        <v>157900</v>
      </c>
      <c r="C156" s="1">
        <v>135000</v>
      </c>
      <c r="D156" s="1">
        <v>158000</v>
      </c>
      <c r="F156" s="1">
        <f t="shared" si="8"/>
        <v>5.3798473676894876</v>
      </c>
      <c r="G156" s="1">
        <f t="shared" si="8"/>
        <v>5.1983821300082944</v>
      </c>
      <c r="H156" s="1">
        <f t="shared" si="8"/>
        <v>5.1303337684950066</v>
      </c>
      <c r="I156" s="1">
        <f t="shared" si="7"/>
        <v>5.1986570869544222</v>
      </c>
      <c r="J156" s="1"/>
    </row>
    <row r="157" spans="1:10" x14ac:dyDescent="0.25">
      <c r="A157">
        <v>150900</v>
      </c>
      <c r="B157" s="1">
        <v>225000</v>
      </c>
      <c r="C157" s="1">
        <v>182000</v>
      </c>
      <c r="D157" s="1">
        <v>174000</v>
      </c>
      <c r="F157" s="1">
        <f t="shared" si="8"/>
        <v>5.1786892397755899</v>
      </c>
      <c r="G157" s="1">
        <f t="shared" si="8"/>
        <v>5.3521825181113627</v>
      </c>
      <c r="H157" s="1">
        <f t="shared" si="8"/>
        <v>5.2600713879850751</v>
      </c>
      <c r="I157" s="1">
        <f t="shared" si="7"/>
        <v>5.2405492482825995</v>
      </c>
      <c r="J157" s="1"/>
    </row>
    <row r="158" spans="1:10" x14ac:dyDescent="0.25">
      <c r="A158">
        <v>143000</v>
      </c>
      <c r="B158" s="1">
        <v>153500</v>
      </c>
      <c r="C158" s="1">
        <v>178400</v>
      </c>
      <c r="D158" s="1">
        <v>152000</v>
      </c>
      <c r="F158" s="1">
        <f t="shared" si="8"/>
        <v>5.1553360374650614</v>
      </c>
      <c r="G158" s="1">
        <f t="shared" si="8"/>
        <v>5.1861083798132057</v>
      </c>
      <c r="H158" s="1">
        <f t="shared" si="8"/>
        <v>5.2513948500401044</v>
      </c>
      <c r="I158" s="1">
        <f t="shared" si="7"/>
        <v>5.1818435879447726</v>
      </c>
      <c r="J158" s="1"/>
    </row>
    <row r="159" spans="1:10" x14ac:dyDescent="0.25">
      <c r="A159">
        <v>192500</v>
      </c>
      <c r="B159" s="1">
        <v>141000</v>
      </c>
      <c r="C159" s="1">
        <v>159895</v>
      </c>
      <c r="D159" s="1">
        <v>132500</v>
      </c>
      <c r="F159" s="1">
        <f t="shared" si="8"/>
        <v>5.2844307338445198</v>
      </c>
      <c r="G159" s="1">
        <f t="shared" si="8"/>
        <v>5.1492191126553797</v>
      </c>
      <c r="H159" s="1">
        <f t="shared" si="8"/>
        <v>5.2038348833437285</v>
      </c>
      <c r="I159" s="1">
        <f t="shared" si="7"/>
        <v>5.1222158782728267</v>
      </c>
      <c r="J159" s="1"/>
    </row>
    <row r="160" spans="1:10" x14ac:dyDescent="0.25">
      <c r="A160">
        <v>119900</v>
      </c>
      <c r="B160" s="1">
        <v>171000</v>
      </c>
      <c r="C160" s="1">
        <v>255900</v>
      </c>
      <c r="D160" s="1">
        <v>148500</v>
      </c>
      <c r="F160" s="1">
        <f t="shared" si="8"/>
        <v>5.0788191830988483</v>
      </c>
      <c r="G160" s="1">
        <f t="shared" si="8"/>
        <v>5.2329961103921541</v>
      </c>
      <c r="H160" s="1">
        <f t="shared" si="8"/>
        <v>5.4080702858871854</v>
      </c>
      <c r="I160" s="1">
        <f t="shared" si="7"/>
        <v>5.171726453653231</v>
      </c>
      <c r="J160" s="1"/>
    </row>
    <row r="161" spans="1:10" x14ac:dyDescent="0.25">
      <c r="A161">
        <v>127500</v>
      </c>
      <c r="B161" s="1">
        <v>187000</v>
      </c>
      <c r="C161" s="1">
        <v>125000</v>
      </c>
      <c r="D161" s="1">
        <v>109500</v>
      </c>
      <c r="F161" s="1">
        <f t="shared" si="8"/>
        <v>5.1055101847699742</v>
      </c>
      <c r="G161" s="1">
        <f t="shared" si="8"/>
        <v>5.2718416065364986</v>
      </c>
      <c r="H161" s="1">
        <f t="shared" si="8"/>
        <v>5.0969100130080562</v>
      </c>
      <c r="I161" s="1">
        <f t="shared" si="7"/>
        <v>5.0394141191761372</v>
      </c>
      <c r="J161" s="1"/>
    </row>
    <row r="162" spans="1:10" x14ac:dyDescent="0.25">
      <c r="A162">
        <v>140000</v>
      </c>
      <c r="B162" s="1">
        <v>131500</v>
      </c>
      <c r="C162" s="1">
        <v>232000</v>
      </c>
      <c r="D162" s="1">
        <v>133000</v>
      </c>
      <c r="F162" s="1">
        <f t="shared" si="8"/>
        <v>5.1461280356782382</v>
      </c>
      <c r="G162" s="1">
        <f t="shared" si="8"/>
        <v>5.1189257528257768</v>
      </c>
      <c r="H162" s="1">
        <f t="shared" si="8"/>
        <v>5.3654879848908994</v>
      </c>
      <c r="I162" s="1">
        <f t="shared" si="7"/>
        <v>5.1238516409670858</v>
      </c>
      <c r="J162" s="1"/>
    </row>
    <row r="163" spans="1:10" x14ac:dyDescent="0.25">
      <c r="A163">
        <v>135000</v>
      </c>
      <c r="B163" s="1">
        <v>248900</v>
      </c>
      <c r="C163" s="1">
        <v>149900</v>
      </c>
      <c r="D163" s="1">
        <v>350000</v>
      </c>
      <c r="F163" s="1">
        <f t="shared" si="8"/>
        <v>5.1303337684950066</v>
      </c>
      <c r="G163" s="1">
        <f t="shared" si="8"/>
        <v>5.3960248966085933</v>
      </c>
      <c r="H163" s="1">
        <f t="shared" si="8"/>
        <v>5.1758016328482794</v>
      </c>
      <c r="I163" s="1">
        <f t="shared" si="7"/>
        <v>5.5440680443502757</v>
      </c>
      <c r="J163" s="1"/>
    </row>
    <row r="164" spans="1:10" x14ac:dyDescent="0.25">
      <c r="A164">
        <v>165000</v>
      </c>
      <c r="B164" s="1">
        <v>129000</v>
      </c>
      <c r="C164" s="1">
        <v>135000</v>
      </c>
      <c r="D164" s="1">
        <v>136500</v>
      </c>
      <c r="F164" s="1">
        <f t="shared" si="8"/>
        <v>5.2174839442139067</v>
      </c>
      <c r="G164" s="1">
        <f t="shared" si="8"/>
        <v>5.1105897102992488</v>
      </c>
      <c r="H164" s="1">
        <f t="shared" si="8"/>
        <v>5.1303337684950066</v>
      </c>
      <c r="I164" s="1">
        <f t="shared" si="7"/>
        <v>5.1351326513767752</v>
      </c>
      <c r="J164" s="1"/>
    </row>
    <row r="165" spans="1:10" x14ac:dyDescent="0.25">
      <c r="A165">
        <v>197000</v>
      </c>
      <c r="B165" s="1">
        <v>303477</v>
      </c>
      <c r="C165" s="1">
        <v>176000</v>
      </c>
      <c r="D165" s="1">
        <v>178000</v>
      </c>
      <c r="F165" s="1">
        <f t="shared" si="8"/>
        <v>5.2944662261615933</v>
      </c>
      <c r="G165" s="1">
        <f t="shared" si="8"/>
        <v>5.4821257822264648</v>
      </c>
      <c r="H165" s="1">
        <f t="shared" si="8"/>
        <v>5.2455126678141495</v>
      </c>
      <c r="I165" s="1">
        <f t="shared" si="7"/>
        <v>5.2504200023088936</v>
      </c>
      <c r="J165" s="1"/>
    </row>
    <row r="166" spans="1:10" x14ac:dyDescent="0.25">
      <c r="A166">
        <v>348000</v>
      </c>
      <c r="B166" s="1">
        <v>132250</v>
      </c>
      <c r="C166" s="1">
        <v>191000</v>
      </c>
      <c r="D166" s="1">
        <v>100000</v>
      </c>
      <c r="F166" s="1">
        <f t="shared" si="8"/>
        <v>5.5415792439465807</v>
      </c>
      <c r="G166" s="1">
        <f t="shared" si="8"/>
        <v>5.1213956807072236</v>
      </c>
      <c r="H166" s="1">
        <f t="shared" si="8"/>
        <v>5.2810333672477272</v>
      </c>
      <c r="I166" s="1">
        <f t="shared" si="7"/>
        <v>5</v>
      </c>
      <c r="J166" s="1"/>
    </row>
    <row r="167" spans="1:10" x14ac:dyDescent="0.25">
      <c r="A167">
        <v>173900</v>
      </c>
      <c r="B167" s="1">
        <v>157000</v>
      </c>
      <c r="C167" s="1">
        <v>287000</v>
      </c>
      <c r="D167" s="1">
        <v>149500</v>
      </c>
      <c r="F167" s="1">
        <f t="shared" si="8"/>
        <v>5.2402995820027121</v>
      </c>
      <c r="G167" s="1">
        <f t="shared" si="8"/>
        <v>5.195899652409234</v>
      </c>
      <c r="H167" s="1">
        <f t="shared" si="8"/>
        <v>5.4578818967339924</v>
      </c>
      <c r="I167" s="1">
        <f t="shared" si="7"/>
        <v>5.1746411926604488</v>
      </c>
      <c r="J167" s="1"/>
    </row>
    <row r="168" spans="1:10" x14ac:dyDescent="0.25">
      <c r="A168">
        <v>121600</v>
      </c>
      <c r="B168" s="1">
        <v>187500</v>
      </c>
      <c r="C168" s="1">
        <v>293077</v>
      </c>
      <c r="D168" s="1">
        <v>172500</v>
      </c>
      <c r="F168" s="1">
        <f t="shared" si="8"/>
        <v>5.0849335749367164</v>
      </c>
      <c r="G168" s="1">
        <f t="shared" si="8"/>
        <v>5.2730012720637376</v>
      </c>
      <c r="H168" s="1">
        <f t="shared" si="8"/>
        <v>5.4669817373568206</v>
      </c>
      <c r="I168" s="1">
        <f t="shared" si="7"/>
        <v>5.2367890994092932</v>
      </c>
      <c r="J168" s="1"/>
    </row>
    <row r="169" spans="1:10" x14ac:dyDescent="0.25">
      <c r="A169">
        <v>136500</v>
      </c>
      <c r="B169" s="1">
        <v>268000</v>
      </c>
      <c r="C169" s="1">
        <v>287000</v>
      </c>
      <c r="D169" s="1">
        <v>118858</v>
      </c>
      <c r="F169" s="1">
        <f t="shared" si="8"/>
        <v>5.1351326513767752</v>
      </c>
      <c r="G169" s="1">
        <f t="shared" si="8"/>
        <v>5.4281347940287885</v>
      </c>
      <c r="H169" s="1">
        <f t="shared" si="8"/>
        <v>5.4578818967339924</v>
      </c>
      <c r="I169" s="1">
        <f t="shared" si="7"/>
        <v>5.0750284181965339</v>
      </c>
      <c r="J169" s="1"/>
    </row>
    <row r="170" spans="1:10" x14ac:dyDescent="0.25">
      <c r="A170">
        <v>213490</v>
      </c>
      <c r="B170" s="1">
        <v>122900</v>
      </c>
      <c r="C170" s="1">
        <v>173000</v>
      </c>
      <c r="D170" s="1">
        <v>142953</v>
      </c>
      <c r="F170" s="1">
        <f t="shared" si="8"/>
        <v>5.3293775372227268</v>
      </c>
      <c r="G170" s="1">
        <f t="shared" si="8"/>
        <v>5.0895518828864539</v>
      </c>
      <c r="H170" s="1">
        <f t="shared" si="8"/>
        <v>5.238046103128795</v>
      </c>
      <c r="I170" s="1">
        <f t="shared" si="7"/>
        <v>5.1551932738582229</v>
      </c>
      <c r="J170" s="1"/>
    </row>
    <row r="171" spans="1:10" x14ac:dyDescent="0.25">
      <c r="A171">
        <v>194000</v>
      </c>
      <c r="B171" s="1">
        <v>110000</v>
      </c>
      <c r="C171" s="1">
        <v>262280</v>
      </c>
      <c r="D171" s="1">
        <v>153000</v>
      </c>
      <c r="F171" s="1">
        <f t="shared" si="8"/>
        <v>5.2878017299302265</v>
      </c>
      <c r="G171" s="1">
        <f t="shared" si="8"/>
        <v>5.0413926851582254</v>
      </c>
      <c r="H171" s="1">
        <f t="shared" si="8"/>
        <v>5.4187651749944781</v>
      </c>
      <c r="I171" s="1">
        <f t="shared" si="7"/>
        <v>5.1846914308175984</v>
      </c>
      <c r="J171" s="1"/>
    </row>
    <row r="172" spans="1:10" x14ac:dyDescent="0.25">
      <c r="A172">
        <v>118000</v>
      </c>
      <c r="B172" s="1">
        <v>125500</v>
      </c>
      <c r="C172" s="1">
        <v>145000</v>
      </c>
      <c r="D172" s="1">
        <v>174000</v>
      </c>
      <c r="F172" s="1">
        <f t="shared" si="8"/>
        <v>5.071882007306125</v>
      </c>
      <c r="G172" s="1">
        <f t="shared" si="8"/>
        <v>5.0986437258170572</v>
      </c>
      <c r="H172" s="1">
        <f t="shared" si="8"/>
        <v>5.1613680022349753</v>
      </c>
      <c r="I172" s="1">
        <f t="shared" si="7"/>
        <v>5.2405492482825995</v>
      </c>
      <c r="J172" s="1"/>
    </row>
    <row r="173" spans="1:10" x14ac:dyDescent="0.25">
      <c r="A173">
        <v>310000</v>
      </c>
      <c r="B173" s="1">
        <v>255000</v>
      </c>
      <c r="C173" s="1">
        <v>180000</v>
      </c>
      <c r="D173" s="1">
        <v>143500</v>
      </c>
      <c r="F173" s="1">
        <f t="shared" si="8"/>
        <v>5.4913616938342731</v>
      </c>
      <c r="G173" s="1">
        <f t="shared" si="8"/>
        <v>5.4065401804339555</v>
      </c>
      <c r="H173" s="1">
        <f t="shared" si="8"/>
        <v>5.2552725051033065</v>
      </c>
      <c r="I173" s="1">
        <f t="shared" si="7"/>
        <v>5.1568519010700111</v>
      </c>
      <c r="J173" s="1"/>
    </row>
    <row r="174" spans="1:10" x14ac:dyDescent="0.25">
      <c r="A174">
        <v>230000</v>
      </c>
      <c r="B174" s="1">
        <v>145000</v>
      </c>
      <c r="C174" s="1">
        <v>167900</v>
      </c>
      <c r="D174" s="1">
        <v>173733</v>
      </c>
      <c r="F174" s="1">
        <f t="shared" si="8"/>
        <v>5.3617278360175931</v>
      </c>
      <c r="G174" s="1">
        <f t="shared" si="8"/>
        <v>5.1613680022349753</v>
      </c>
      <c r="H174" s="1">
        <f t="shared" si="8"/>
        <v>5.225050696138049</v>
      </c>
      <c r="I174" s="1">
        <f t="shared" si="7"/>
        <v>5.2398823190612944</v>
      </c>
      <c r="J174" s="1"/>
    </row>
    <row r="175" spans="1:10" x14ac:dyDescent="0.25">
      <c r="A175">
        <v>155000</v>
      </c>
      <c r="B175" s="1">
        <v>75000</v>
      </c>
      <c r="C175" s="1">
        <v>145000</v>
      </c>
      <c r="D175" s="1">
        <v>135000</v>
      </c>
      <c r="F175" s="1">
        <f t="shared" si="8"/>
        <v>5.1903316981702918</v>
      </c>
      <c r="G175" s="1">
        <f t="shared" si="8"/>
        <v>4.8750612633917001</v>
      </c>
      <c r="H175" s="1">
        <f t="shared" si="8"/>
        <v>5.1613680022349753</v>
      </c>
      <c r="I175" s="1">
        <f t="shared" si="7"/>
        <v>5.1303337684950066</v>
      </c>
      <c r="J175" s="1"/>
    </row>
    <row r="176" spans="1:10" x14ac:dyDescent="0.25">
      <c r="A176">
        <v>556581</v>
      </c>
      <c r="B176" s="1">
        <v>238000</v>
      </c>
      <c r="C176" s="1">
        <v>160000</v>
      </c>
      <c r="D176" s="1">
        <v>236500</v>
      </c>
      <c r="F176" s="1">
        <f t="shared" si="8"/>
        <v>5.7455283767447058</v>
      </c>
      <c r="G176" s="1">
        <f t="shared" si="8"/>
        <v>5.3765769570565123</v>
      </c>
      <c r="H176" s="1">
        <f t="shared" si="8"/>
        <v>5.204119982655925</v>
      </c>
      <c r="I176" s="1">
        <f t="shared" si="7"/>
        <v>5.3738311450738303</v>
      </c>
      <c r="J176" s="1"/>
    </row>
    <row r="177" spans="1:10" x14ac:dyDescent="0.25">
      <c r="A177">
        <v>255000</v>
      </c>
      <c r="B177" s="1">
        <v>201000</v>
      </c>
      <c r="C177" s="1">
        <v>188000</v>
      </c>
      <c r="D177" s="1">
        <v>201000</v>
      </c>
      <c r="F177" s="1">
        <f t="shared" si="8"/>
        <v>5.4065401804339555</v>
      </c>
      <c r="G177" s="1">
        <f t="shared" si="8"/>
        <v>5.3031960574204886</v>
      </c>
      <c r="H177" s="1">
        <f t="shared" si="8"/>
        <v>5.2741578492636796</v>
      </c>
      <c r="I177" s="1">
        <f t="shared" si="7"/>
        <v>5.3031960574204886</v>
      </c>
      <c r="J177" s="1"/>
    </row>
    <row r="178" spans="1:10" x14ac:dyDescent="0.25">
      <c r="A178">
        <v>185850</v>
      </c>
      <c r="B178" s="1">
        <v>285000</v>
      </c>
      <c r="C178" s="1">
        <v>205000</v>
      </c>
      <c r="D178" s="1">
        <v>117500</v>
      </c>
      <c r="F178" s="1">
        <f t="shared" si="8"/>
        <v>5.2691625654317447</v>
      </c>
      <c r="G178" s="1">
        <f t="shared" si="8"/>
        <v>5.4548448600085102</v>
      </c>
      <c r="H178" s="1">
        <f t="shared" si="8"/>
        <v>5.3117538610557542</v>
      </c>
      <c r="I178" s="1">
        <f t="shared" si="7"/>
        <v>5.0700378666077555</v>
      </c>
      <c r="J178" s="1"/>
    </row>
    <row r="179" spans="1:10" x14ac:dyDescent="0.25">
      <c r="A179">
        <v>151400</v>
      </c>
      <c r="B179" s="1">
        <v>320000</v>
      </c>
      <c r="C179" s="1">
        <v>130000</v>
      </c>
      <c r="D179" s="1">
        <v>190000</v>
      </c>
      <c r="F179" s="1">
        <f t="shared" si="8"/>
        <v>5.1801258751640535</v>
      </c>
      <c r="G179" s="1">
        <f t="shared" si="8"/>
        <v>5.5051499783199063</v>
      </c>
      <c r="H179" s="1">
        <f t="shared" si="8"/>
        <v>5.1139433523068369</v>
      </c>
      <c r="I179" s="1">
        <f t="shared" si="7"/>
        <v>5.2787536009528289</v>
      </c>
      <c r="J179" s="1"/>
    </row>
    <row r="180" spans="1:10" x14ac:dyDescent="0.25">
      <c r="A180">
        <v>91500</v>
      </c>
      <c r="B180" s="1">
        <v>150000</v>
      </c>
      <c r="C180" s="1">
        <v>140000</v>
      </c>
      <c r="D180" s="1">
        <v>184900</v>
      </c>
      <c r="F180" s="1">
        <f t="shared" si="8"/>
        <v>4.9614210940664485</v>
      </c>
      <c r="G180" s="1">
        <f t="shared" si="8"/>
        <v>5.1760912590556813</v>
      </c>
      <c r="H180" s="1">
        <f t="shared" si="8"/>
        <v>5.1461280356782382</v>
      </c>
      <c r="I180" s="1">
        <f t="shared" si="7"/>
        <v>5.2669369111591733</v>
      </c>
      <c r="J180" s="1"/>
    </row>
    <row r="181" spans="1:10" x14ac:dyDescent="0.25">
      <c r="A181">
        <v>138800</v>
      </c>
      <c r="B181" s="1">
        <v>143000</v>
      </c>
      <c r="C181" s="1">
        <v>119000</v>
      </c>
      <c r="D181" s="1">
        <v>253000</v>
      </c>
      <c r="F181" s="1">
        <f t="shared" si="8"/>
        <v>5.1423894661188365</v>
      </c>
      <c r="G181" s="1">
        <f t="shared" si="8"/>
        <v>5.1553360374650614</v>
      </c>
      <c r="H181" s="1">
        <f t="shared" si="8"/>
        <v>5.075546961392531</v>
      </c>
      <c r="I181" s="1">
        <f t="shared" si="7"/>
        <v>5.4031205211758175</v>
      </c>
      <c r="J181" s="1"/>
    </row>
    <row r="182" spans="1:10" x14ac:dyDescent="0.25">
      <c r="A182">
        <v>155900</v>
      </c>
      <c r="B182" s="1">
        <v>270000</v>
      </c>
      <c r="C182" s="1">
        <v>139000</v>
      </c>
      <c r="D182" s="1">
        <v>214000</v>
      </c>
      <c r="F182" s="1">
        <f t="shared" si="8"/>
        <v>5.1928461151888419</v>
      </c>
      <c r="G182" s="1">
        <f t="shared" si="8"/>
        <v>5.4313637641589869</v>
      </c>
      <c r="H182" s="1">
        <f t="shared" si="8"/>
        <v>5.143014800254095</v>
      </c>
      <c r="I182" s="1">
        <f t="shared" si="7"/>
        <v>5.330413773349191</v>
      </c>
      <c r="J182" s="1"/>
    </row>
    <row r="183" spans="1:10" x14ac:dyDescent="0.25">
      <c r="A183">
        <v>160000</v>
      </c>
      <c r="B183" s="1">
        <v>129000</v>
      </c>
      <c r="C183" s="1">
        <v>80000</v>
      </c>
      <c r="D183" s="1">
        <v>137500</v>
      </c>
      <c r="F183" s="1">
        <f t="shared" si="8"/>
        <v>5.204119982655925</v>
      </c>
      <c r="G183" s="1">
        <f t="shared" si="8"/>
        <v>5.1105897102992488</v>
      </c>
      <c r="H183" s="1">
        <f t="shared" si="8"/>
        <v>4.9030899869919438</v>
      </c>
      <c r="I183" s="1">
        <f t="shared" si="7"/>
        <v>5.1383026981662816</v>
      </c>
      <c r="J183" s="1"/>
    </row>
    <row r="184" spans="1:10" x14ac:dyDescent="0.25">
      <c r="A184">
        <v>187500</v>
      </c>
      <c r="B184" s="1">
        <v>145000</v>
      </c>
      <c r="C184" s="1">
        <v>201800</v>
      </c>
      <c r="D184" s="1">
        <v>133900</v>
      </c>
      <c r="F184" s="1">
        <f t="shared" si="8"/>
        <v>5.2730012720637376</v>
      </c>
      <c r="G184" s="1">
        <f t="shared" si="8"/>
        <v>5.1613680022349753</v>
      </c>
      <c r="H184" s="1">
        <f t="shared" si="8"/>
        <v>5.304921161900892</v>
      </c>
      <c r="I184" s="1">
        <f t="shared" si="7"/>
        <v>5.126780577012009</v>
      </c>
      <c r="J184" s="1"/>
    </row>
    <row r="185" spans="1:10" x14ac:dyDescent="0.25">
      <c r="A185">
        <v>137500</v>
      </c>
      <c r="B185" s="1">
        <v>132000</v>
      </c>
      <c r="C185" s="1">
        <v>179900</v>
      </c>
      <c r="D185" s="1">
        <v>124000</v>
      </c>
      <c r="F185" s="1">
        <f t="shared" si="8"/>
        <v>5.1383026981662816</v>
      </c>
      <c r="G185" s="1">
        <f t="shared" si="8"/>
        <v>5.1205739312058496</v>
      </c>
      <c r="H185" s="1">
        <f t="shared" si="8"/>
        <v>5.2550311633455511</v>
      </c>
      <c r="I185" s="1">
        <f t="shared" si="7"/>
        <v>5.0934216851622347</v>
      </c>
      <c r="J185" s="1"/>
    </row>
    <row r="186" spans="1:10" x14ac:dyDescent="0.25">
      <c r="A186">
        <v>197000</v>
      </c>
      <c r="B186" s="1">
        <v>185000</v>
      </c>
      <c r="C186" s="1">
        <v>235128</v>
      </c>
      <c r="D186" s="1">
        <v>239000</v>
      </c>
      <c r="F186" s="1">
        <f t="shared" si="8"/>
        <v>5.2944662261615933</v>
      </c>
      <c r="G186" s="1">
        <f t="shared" si="8"/>
        <v>5.2671717284030137</v>
      </c>
      <c r="H186" s="1">
        <f t="shared" si="8"/>
        <v>5.3713043497604938</v>
      </c>
      <c r="I186" s="1">
        <f t="shared" si="7"/>
        <v>5.378397900948138</v>
      </c>
      <c r="J186" s="1"/>
    </row>
    <row r="187" spans="1:10" x14ac:dyDescent="0.25">
      <c r="A187">
        <v>146000</v>
      </c>
      <c r="B187" s="1">
        <v>155000</v>
      </c>
      <c r="C187" s="1">
        <v>185000</v>
      </c>
      <c r="D187" s="1">
        <v>173000</v>
      </c>
      <c r="F187" s="1">
        <f t="shared" si="8"/>
        <v>5.1643528557844371</v>
      </c>
      <c r="G187" s="1">
        <f t="shared" si="8"/>
        <v>5.1903316981702918</v>
      </c>
      <c r="H187" s="1">
        <f t="shared" si="8"/>
        <v>5.2671717284030137</v>
      </c>
      <c r="I187" s="1">
        <f t="shared" si="7"/>
        <v>5.238046103128795</v>
      </c>
      <c r="J187" s="1"/>
    </row>
    <row r="188" spans="1:10" x14ac:dyDescent="0.25">
      <c r="A188">
        <v>159500</v>
      </c>
      <c r="B188" s="1">
        <v>178900</v>
      </c>
      <c r="C188" s="1">
        <v>224000</v>
      </c>
      <c r="D188" s="1">
        <v>139000</v>
      </c>
      <c r="F188" s="1">
        <f t="shared" si="8"/>
        <v>5.2027606873931997</v>
      </c>
      <c r="G188" s="1">
        <f t="shared" si="8"/>
        <v>5.2526103405673732</v>
      </c>
      <c r="H188" s="1">
        <f t="shared" si="8"/>
        <v>5.3502480183341632</v>
      </c>
      <c r="I188" s="1">
        <f t="shared" si="7"/>
        <v>5.143014800254095</v>
      </c>
      <c r="J188" s="1"/>
    </row>
    <row r="189" spans="1:10" x14ac:dyDescent="0.25">
      <c r="A189">
        <v>274725</v>
      </c>
      <c r="B189" s="1">
        <v>199900</v>
      </c>
      <c r="C189" s="1">
        <v>108959</v>
      </c>
      <c r="D189" s="1">
        <v>336000</v>
      </c>
      <c r="F189" s="1">
        <f t="shared" si="8"/>
        <v>5.4388981820562448</v>
      </c>
      <c r="G189" s="1">
        <f t="shared" si="8"/>
        <v>5.3008127941181167</v>
      </c>
      <c r="H189" s="1">
        <f t="shared" si="8"/>
        <v>5.03726310873469</v>
      </c>
      <c r="I189" s="1">
        <f t="shared" si="7"/>
        <v>5.5263392773898437</v>
      </c>
      <c r="J189" s="1"/>
    </row>
    <row r="190" spans="1:10" x14ac:dyDescent="0.25">
      <c r="A190">
        <v>129900</v>
      </c>
      <c r="B190" s="1">
        <v>110000</v>
      </c>
      <c r="C190" s="1">
        <v>171000</v>
      </c>
      <c r="D190" s="1">
        <v>126000</v>
      </c>
      <c r="F190" s="1">
        <f t="shared" si="8"/>
        <v>5.1136091510730282</v>
      </c>
      <c r="G190" s="1">
        <f t="shared" si="8"/>
        <v>5.0413926851582254</v>
      </c>
      <c r="H190" s="1">
        <f t="shared" si="8"/>
        <v>5.2329961103921541</v>
      </c>
      <c r="I190" s="1">
        <f t="shared" si="7"/>
        <v>5.1003705451175625</v>
      </c>
      <c r="J190" s="1"/>
    </row>
    <row r="191" spans="1:10" x14ac:dyDescent="0.25">
      <c r="A191">
        <v>117000</v>
      </c>
      <c r="B191" s="1">
        <v>195000</v>
      </c>
      <c r="C191" s="1">
        <v>163000</v>
      </c>
      <c r="D191" s="1">
        <v>337500</v>
      </c>
      <c r="F191" s="1">
        <f t="shared" si="8"/>
        <v>5.0681858617461613</v>
      </c>
      <c r="G191" s="1">
        <f t="shared" si="8"/>
        <v>5.2900346113625183</v>
      </c>
      <c r="H191" s="1">
        <f t="shared" si="8"/>
        <v>5.2121876044039581</v>
      </c>
      <c r="I191" s="1">
        <f t="shared" si="7"/>
        <v>5.528273777167044</v>
      </c>
      <c r="J191" s="1"/>
    </row>
    <row r="192" spans="1:10" x14ac:dyDescent="0.25">
      <c r="A192">
        <v>133700</v>
      </c>
      <c r="B192" s="1">
        <v>187000</v>
      </c>
      <c r="C192" s="1">
        <v>171900</v>
      </c>
      <c r="D192" s="1">
        <v>185000</v>
      </c>
      <c r="F192" s="1">
        <f t="shared" si="8"/>
        <v>5.1261314072619841</v>
      </c>
      <c r="G192" s="1">
        <f t="shared" si="8"/>
        <v>5.2718416065364986</v>
      </c>
      <c r="H192" s="1">
        <f t="shared" si="8"/>
        <v>5.2352758766870524</v>
      </c>
      <c r="I192" s="1">
        <f t="shared" si="7"/>
        <v>5.2671717284030137</v>
      </c>
      <c r="J192" s="1"/>
    </row>
    <row r="193" spans="1:10" x14ac:dyDescent="0.25">
      <c r="A193">
        <v>212900</v>
      </c>
      <c r="B193" s="1">
        <v>136905</v>
      </c>
      <c r="C193" s="1">
        <v>119500</v>
      </c>
      <c r="D193" s="1">
        <v>82000</v>
      </c>
      <c r="F193" s="1">
        <f t="shared" si="8"/>
        <v>5.3281756614383227</v>
      </c>
      <c r="G193" s="1">
        <f t="shared" si="8"/>
        <v>5.1364193095858246</v>
      </c>
      <c r="H193" s="1">
        <f t="shared" si="8"/>
        <v>5.0773679052841567</v>
      </c>
      <c r="I193" s="1">
        <f t="shared" si="7"/>
        <v>4.9138138523837167</v>
      </c>
      <c r="J193" s="1"/>
    </row>
    <row r="194" spans="1:10" x14ac:dyDescent="0.25">
      <c r="A194">
        <v>180000</v>
      </c>
      <c r="B194" s="1">
        <v>163500</v>
      </c>
      <c r="C194" s="1">
        <v>392500</v>
      </c>
      <c r="D194" s="1">
        <v>181000</v>
      </c>
      <c r="F194" s="1">
        <f t="shared" si="8"/>
        <v>5.2552725051033065</v>
      </c>
      <c r="G194" s="1">
        <f t="shared" si="8"/>
        <v>5.2135177569963052</v>
      </c>
      <c r="H194" s="1">
        <f t="shared" si="8"/>
        <v>5.5938396610812715</v>
      </c>
      <c r="I194" s="1">
        <f t="shared" si="8"/>
        <v>5.2576785748691846</v>
      </c>
      <c r="J194" s="1"/>
    </row>
    <row r="195" spans="1:10" x14ac:dyDescent="0.25">
      <c r="A195">
        <v>149900</v>
      </c>
      <c r="B195" s="1">
        <v>119200</v>
      </c>
      <c r="C195" s="1">
        <v>176000</v>
      </c>
      <c r="D195" s="1">
        <v>88000</v>
      </c>
      <c r="F195" s="1">
        <f t="shared" ref="F195:I258" si="9">LOG10(A195)</f>
        <v>5.1758016328482794</v>
      </c>
      <c r="G195" s="1">
        <f t="shared" si="9"/>
        <v>5.0762762554042178</v>
      </c>
      <c r="H195" s="1">
        <f t="shared" si="9"/>
        <v>5.2455126678141495</v>
      </c>
      <c r="I195" s="1">
        <f t="shared" si="9"/>
        <v>4.9444826721501682</v>
      </c>
      <c r="J195" s="1"/>
    </row>
    <row r="196" spans="1:10" x14ac:dyDescent="0.25">
      <c r="A196">
        <v>230000</v>
      </c>
      <c r="B196" s="1">
        <v>160000</v>
      </c>
      <c r="C196" s="1">
        <v>140000</v>
      </c>
      <c r="D196" s="1">
        <v>240000</v>
      </c>
      <c r="F196" s="1">
        <f t="shared" si="9"/>
        <v>5.3617278360175931</v>
      </c>
      <c r="G196" s="1">
        <f t="shared" si="9"/>
        <v>5.204119982655925</v>
      </c>
      <c r="H196" s="1">
        <f t="shared" si="9"/>
        <v>5.1461280356782382</v>
      </c>
      <c r="I196" s="1">
        <f t="shared" si="9"/>
        <v>5.3802112417116064</v>
      </c>
      <c r="J196" s="1"/>
    </row>
    <row r="197" spans="1:10" x14ac:dyDescent="0.25">
      <c r="A197">
        <v>173000</v>
      </c>
      <c r="B197" s="1">
        <v>112500</v>
      </c>
      <c r="C197" s="1">
        <v>134000</v>
      </c>
      <c r="D197" s="1">
        <v>227000</v>
      </c>
      <c r="F197" s="1">
        <f t="shared" si="9"/>
        <v>5.238046103128795</v>
      </c>
      <c r="G197" s="1">
        <f t="shared" si="9"/>
        <v>5.0511525224473814</v>
      </c>
      <c r="H197" s="1">
        <f t="shared" si="9"/>
        <v>5.1271047983648073</v>
      </c>
      <c r="I197" s="1">
        <f t="shared" si="9"/>
        <v>5.3560258571931225</v>
      </c>
      <c r="J197" s="1"/>
    </row>
    <row r="198" spans="1:10" x14ac:dyDescent="0.25">
      <c r="A198">
        <v>625000</v>
      </c>
      <c r="B198" s="1">
        <v>176485</v>
      </c>
      <c r="C198" s="1">
        <v>184000</v>
      </c>
      <c r="D198" s="1">
        <v>203000</v>
      </c>
      <c r="F198" s="1">
        <f t="shared" si="9"/>
        <v>5.795880017344075</v>
      </c>
      <c r="G198" s="1">
        <f t="shared" si="9"/>
        <v>5.2467077992759048</v>
      </c>
      <c r="H198" s="1">
        <f t="shared" si="9"/>
        <v>5.2648178230095368</v>
      </c>
      <c r="I198" s="1">
        <f t="shared" si="9"/>
        <v>5.3074960379132126</v>
      </c>
      <c r="J198" s="1"/>
    </row>
    <row r="199" spans="1:10" x14ac:dyDescent="0.25">
      <c r="A199">
        <v>93000</v>
      </c>
      <c r="B199" s="1">
        <v>200141</v>
      </c>
      <c r="C199" s="1">
        <v>214000</v>
      </c>
      <c r="D199" s="1">
        <v>187500</v>
      </c>
      <c r="F199" s="1">
        <f t="shared" si="9"/>
        <v>4.9684829485539348</v>
      </c>
      <c r="G199" s="1">
        <f t="shared" si="9"/>
        <v>5.3013360653968151</v>
      </c>
      <c r="H199" s="1">
        <f t="shared" si="9"/>
        <v>5.330413773349191</v>
      </c>
      <c r="I199" s="1">
        <f t="shared" si="9"/>
        <v>5.2730012720637376</v>
      </c>
      <c r="J199" s="1"/>
    </row>
    <row r="200" spans="1:10" x14ac:dyDescent="0.25">
      <c r="A200">
        <v>250000</v>
      </c>
      <c r="B200" s="1">
        <v>165000</v>
      </c>
      <c r="C200" s="1">
        <v>147000</v>
      </c>
      <c r="D200" s="1">
        <v>84000</v>
      </c>
      <c r="F200" s="1">
        <f t="shared" si="9"/>
        <v>5.3979400086720375</v>
      </c>
      <c r="G200" s="1">
        <f t="shared" si="9"/>
        <v>5.2174839442139067</v>
      </c>
      <c r="H200" s="1">
        <f t="shared" si="9"/>
        <v>5.1673173347481764</v>
      </c>
      <c r="I200" s="1">
        <f t="shared" si="9"/>
        <v>4.924279286061882</v>
      </c>
      <c r="J200" s="1"/>
    </row>
    <row r="201" spans="1:10" x14ac:dyDescent="0.25">
      <c r="A201">
        <v>262000</v>
      </c>
      <c r="B201" s="1">
        <v>135000</v>
      </c>
      <c r="C201" s="1">
        <v>367294</v>
      </c>
      <c r="D201" s="1">
        <v>315500</v>
      </c>
      <c r="F201" s="1">
        <f t="shared" si="9"/>
        <v>5.4183012913197457</v>
      </c>
      <c r="G201" s="1">
        <f t="shared" si="9"/>
        <v>5.1303337684950066</v>
      </c>
      <c r="H201" s="1">
        <f t="shared" si="9"/>
        <v>5.565013833904306</v>
      </c>
      <c r="I201" s="1">
        <f t="shared" si="9"/>
        <v>5.4989993635801531</v>
      </c>
      <c r="J201" s="1"/>
    </row>
    <row r="202" spans="1:10" x14ac:dyDescent="0.25">
      <c r="A202">
        <v>219210</v>
      </c>
      <c r="B202" s="1">
        <v>135000</v>
      </c>
      <c r="C202" s="1">
        <v>127000</v>
      </c>
      <c r="D202" s="1">
        <v>97000</v>
      </c>
      <c r="F202" s="1">
        <f t="shared" si="9"/>
        <v>5.3408603620648796</v>
      </c>
      <c r="G202" s="1">
        <f t="shared" si="9"/>
        <v>5.1303337684950066</v>
      </c>
      <c r="H202" s="1">
        <f t="shared" si="9"/>
        <v>5.1038037209559572</v>
      </c>
      <c r="I202" s="1">
        <f t="shared" si="9"/>
        <v>4.9867717342662452</v>
      </c>
      <c r="J202" s="1"/>
    </row>
    <row r="203" spans="1:10" x14ac:dyDescent="0.25">
      <c r="A203">
        <v>148000</v>
      </c>
      <c r="B203" s="1">
        <v>194000</v>
      </c>
      <c r="C203" s="1">
        <v>224900</v>
      </c>
      <c r="D203" s="1">
        <v>80000</v>
      </c>
      <c r="F203" s="1">
        <f t="shared" si="9"/>
        <v>5.1702617153949575</v>
      </c>
      <c r="G203" s="1">
        <f t="shared" si="9"/>
        <v>5.2878017299302265</v>
      </c>
      <c r="H203" s="1">
        <f t="shared" si="9"/>
        <v>5.351989455435632</v>
      </c>
      <c r="I203" s="1">
        <f t="shared" si="9"/>
        <v>4.9030899869919438</v>
      </c>
      <c r="J203" s="1"/>
    </row>
    <row r="204" spans="1:10" x14ac:dyDescent="0.25">
      <c r="A204">
        <v>116050</v>
      </c>
      <c r="B204" s="1">
        <v>126000</v>
      </c>
      <c r="C204" s="1">
        <v>165400</v>
      </c>
      <c r="D204" s="1">
        <v>196000</v>
      </c>
      <c r="F204" s="1">
        <f t="shared" si="9"/>
        <v>5.0646451447919363</v>
      </c>
      <c r="G204" s="1">
        <f t="shared" si="9"/>
        <v>5.1003705451175625</v>
      </c>
      <c r="H204" s="1">
        <f t="shared" si="9"/>
        <v>5.2185355052165274</v>
      </c>
      <c r="I204" s="1">
        <f t="shared" si="9"/>
        <v>5.2922560713564764</v>
      </c>
      <c r="J204" s="1"/>
    </row>
    <row r="205" spans="1:10" x14ac:dyDescent="0.25">
      <c r="A205">
        <v>153500</v>
      </c>
      <c r="B205" s="1">
        <v>192000</v>
      </c>
      <c r="C205" s="1">
        <v>301500</v>
      </c>
      <c r="D205" s="1">
        <v>278000</v>
      </c>
      <c r="F205" s="1">
        <f t="shared" si="9"/>
        <v>5.1861083798132057</v>
      </c>
      <c r="G205" s="1">
        <f t="shared" si="9"/>
        <v>5.2833012287035492</v>
      </c>
      <c r="H205" s="1">
        <f t="shared" si="9"/>
        <v>5.47928731647617</v>
      </c>
      <c r="I205" s="1">
        <f t="shared" si="9"/>
        <v>5.4440447959180762</v>
      </c>
      <c r="J205" s="1"/>
    </row>
    <row r="206" spans="1:10" x14ac:dyDescent="0.25">
      <c r="A206">
        <v>107000</v>
      </c>
      <c r="B206" s="1">
        <v>176432</v>
      </c>
      <c r="C206" s="1">
        <v>190000</v>
      </c>
      <c r="D206" s="1">
        <v>139600</v>
      </c>
      <c r="F206" s="1">
        <f t="shared" si="9"/>
        <v>5.0293837776852097</v>
      </c>
      <c r="G206" s="1">
        <f t="shared" si="9"/>
        <v>5.2465773572302457</v>
      </c>
      <c r="H206" s="1">
        <f t="shared" si="9"/>
        <v>5.2787536009528289</v>
      </c>
      <c r="I206" s="1">
        <f t="shared" si="9"/>
        <v>5.1448854182871422</v>
      </c>
      <c r="J206" s="1"/>
    </row>
    <row r="207" spans="1:10" x14ac:dyDescent="0.25">
      <c r="A207">
        <v>200000</v>
      </c>
      <c r="B207" s="1">
        <v>170000</v>
      </c>
      <c r="C207" s="1">
        <v>151000</v>
      </c>
      <c r="D207" s="1">
        <v>115000</v>
      </c>
      <c r="F207" s="1">
        <f t="shared" si="9"/>
        <v>5.3010299956639813</v>
      </c>
      <c r="G207" s="1">
        <f t="shared" si="9"/>
        <v>5.2304489213782741</v>
      </c>
      <c r="H207" s="1">
        <f t="shared" si="9"/>
        <v>5.1789769472931697</v>
      </c>
      <c r="I207" s="1">
        <f t="shared" si="9"/>
        <v>5.0606978403536118</v>
      </c>
      <c r="J207" s="1"/>
    </row>
    <row r="208" spans="1:10" x14ac:dyDescent="0.25">
      <c r="A208">
        <v>290000</v>
      </c>
      <c r="B208" s="1">
        <v>119500</v>
      </c>
      <c r="C208" s="1">
        <v>181000</v>
      </c>
      <c r="D208" s="1">
        <v>248000</v>
      </c>
      <c r="F208" s="1">
        <f t="shared" si="9"/>
        <v>5.4623979978989565</v>
      </c>
      <c r="G208" s="1">
        <f t="shared" si="9"/>
        <v>5.0773679052841567</v>
      </c>
      <c r="H208" s="1">
        <f t="shared" si="9"/>
        <v>5.2576785748691846</v>
      </c>
      <c r="I208" s="1">
        <f t="shared" si="9"/>
        <v>5.394451680826216</v>
      </c>
      <c r="J208" s="1"/>
    </row>
    <row r="209" spans="1:10" x14ac:dyDescent="0.25">
      <c r="A209">
        <v>145000</v>
      </c>
      <c r="B209" s="1">
        <v>135000</v>
      </c>
      <c r="C209" s="1">
        <v>177000</v>
      </c>
      <c r="D209" s="1">
        <v>335000</v>
      </c>
      <c r="F209" s="1">
        <f t="shared" si="9"/>
        <v>5.1613680022349753</v>
      </c>
      <c r="G209" s="1">
        <f t="shared" si="9"/>
        <v>5.1303337684950066</v>
      </c>
      <c r="H209" s="1">
        <f t="shared" si="9"/>
        <v>5.2479732663618064</v>
      </c>
      <c r="I209" s="1">
        <f t="shared" si="9"/>
        <v>5.5250448070368456</v>
      </c>
      <c r="J209" s="1"/>
    </row>
    <row r="210" spans="1:10" x14ac:dyDescent="0.25">
      <c r="A210">
        <v>134500</v>
      </c>
      <c r="B210" s="1">
        <v>106000</v>
      </c>
      <c r="C210" s="1">
        <v>237000</v>
      </c>
      <c r="D210" s="1">
        <v>154000</v>
      </c>
      <c r="F210" s="1">
        <f t="shared" si="9"/>
        <v>5.1287222843384264</v>
      </c>
      <c r="G210" s="1">
        <f t="shared" si="9"/>
        <v>5.0253058652647704</v>
      </c>
      <c r="H210" s="1">
        <f t="shared" si="9"/>
        <v>5.3747483460101035</v>
      </c>
      <c r="I210" s="1">
        <f t="shared" si="9"/>
        <v>5.1875207208364627</v>
      </c>
      <c r="J210" s="1"/>
    </row>
    <row r="211" spans="1:10" x14ac:dyDescent="0.25">
      <c r="A211">
        <v>80500</v>
      </c>
      <c r="B211" s="1">
        <v>179900</v>
      </c>
      <c r="C211" s="1">
        <v>155000</v>
      </c>
      <c r="D211" s="1">
        <v>178000</v>
      </c>
      <c r="F211" s="1">
        <f t="shared" si="9"/>
        <v>4.9057958803678687</v>
      </c>
      <c r="G211" s="1">
        <f t="shared" si="9"/>
        <v>5.2550311633455511</v>
      </c>
      <c r="H211" s="1">
        <f t="shared" si="9"/>
        <v>5.1903316981702918</v>
      </c>
      <c r="I211" s="1">
        <f t="shared" si="9"/>
        <v>5.2504200023088936</v>
      </c>
      <c r="J211" s="1"/>
    </row>
    <row r="212" spans="1:10" x14ac:dyDescent="0.25">
      <c r="A212">
        <v>91500</v>
      </c>
      <c r="B212" s="1">
        <v>181000</v>
      </c>
      <c r="C212" s="1">
        <v>160000</v>
      </c>
      <c r="D212" s="1">
        <v>154000</v>
      </c>
      <c r="F212" s="1">
        <f t="shared" si="9"/>
        <v>4.9614210940664485</v>
      </c>
      <c r="G212" s="1">
        <f t="shared" si="9"/>
        <v>5.2576785748691846</v>
      </c>
      <c r="H212" s="1">
        <f t="shared" si="9"/>
        <v>5.204119982655925</v>
      </c>
      <c r="I212" s="1">
        <f t="shared" si="9"/>
        <v>5.1875207208364627</v>
      </c>
      <c r="J212" s="1"/>
    </row>
    <row r="213" spans="1:10" x14ac:dyDescent="0.25">
      <c r="A213">
        <v>115000</v>
      </c>
      <c r="B213" s="1">
        <v>134500</v>
      </c>
      <c r="C213" s="1">
        <v>147000</v>
      </c>
      <c r="D213" s="1">
        <v>159500</v>
      </c>
      <c r="F213" s="1">
        <f t="shared" si="9"/>
        <v>5.0606978403536118</v>
      </c>
      <c r="G213" s="1">
        <f t="shared" si="9"/>
        <v>5.1287222843384264</v>
      </c>
      <c r="H213" s="1">
        <f t="shared" si="9"/>
        <v>5.1673173347481764</v>
      </c>
      <c r="I213" s="1">
        <f t="shared" si="9"/>
        <v>5.2027606873931997</v>
      </c>
      <c r="J213" s="1"/>
    </row>
    <row r="214" spans="1:10" x14ac:dyDescent="0.25">
      <c r="A214">
        <v>137900</v>
      </c>
      <c r="B214" s="1">
        <v>318000</v>
      </c>
      <c r="C214" s="1">
        <v>179200</v>
      </c>
      <c r="D214" s="1">
        <v>252000</v>
      </c>
      <c r="F214" s="1">
        <f t="shared" si="9"/>
        <v>5.1395642661758494</v>
      </c>
      <c r="G214" s="1">
        <f t="shared" si="9"/>
        <v>5.502427119984433</v>
      </c>
      <c r="H214" s="1">
        <f t="shared" si="9"/>
        <v>5.2533380053261061</v>
      </c>
      <c r="I214" s="1">
        <f t="shared" si="9"/>
        <v>5.4014005407815437</v>
      </c>
      <c r="J214" s="1"/>
    </row>
    <row r="215" spans="1:10" x14ac:dyDescent="0.25">
      <c r="A215">
        <v>132500</v>
      </c>
      <c r="B215" s="1">
        <v>163900</v>
      </c>
      <c r="C215" s="1">
        <v>206900</v>
      </c>
      <c r="D215" s="1">
        <v>92900</v>
      </c>
      <c r="F215" s="1">
        <f t="shared" si="9"/>
        <v>5.1222158782728267</v>
      </c>
      <c r="G215" s="1">
        <f t="shared" si="9"/>
        <v>5.2145789535704994</v>
      </c>
      <c r="H215" s="1">
        <f t="shared" si="9"/>
        <v>5.3157604906657347</v>
      </c>
      <c r="I215" s="1">
        <f t="shared" si="9"/>
        <v>4.9680157139936414</v>
      </c>
      <c r="J215" s="1"/>
    </row>
    <row r="216" spans="1:10" x14ac:dyDescent="0.25">
      <c r="A216">
        <v>195000</v>
      </c>
      <c r="B216" s="1">
        <v>259000</v>
      </c>
      <c r="C216" s="1">
        <v>72500</v>
      </c>
      <c r="D216" s="1">
        <v>157000</v>
      </c>
      <c r="F216" s="1">
        <f t="shared" si="9"/>
        <v>5.2900346113625183</v>
      </c>
      <c r="G216" s="1">
        <f t="shared" si="9"/>
        <v>5.4132997640812519</v>
      </c>
      <c r="H216" s="1">
        <f t="shared" si="9"/>
        <v>4.860338006570994</v>
      </c>
      <c r="I216" s="1">
        <f t="shared" si="9"/>
        <v>5.195899652409234</v>
      </c>
      <c r="J216" s="1"/>
    </row>
    <row r="217" spans="1:10" x14ac:dyDescent="0.25">
      <c r="A217">
        <v>142500</v>
      </c>
      <c r="B217" s="1">
        <v>215000</v>
      </c>
      <c r="C217" s="1">
        <v>130500</v>
      </c>
      <c r="D217" s="1">
        <v>280000</v>
      </c>
      <c r="F217" s="1">
        <f t="shared" si="9"/>
        <v>5.153814864344529</v>
      </c>
      <c r="G217" s="1">
        <f t="shared" si="9"/>
        <v>5.3324384599156049</v>
      </c>
      <c r="H217" s="1">
        <f t="shared" si="9"/>
        <v>5.1156105116742996</v>
      </c>
      <c r="I217" s="1">
        <f t="shared" si="9"/>
        <v>5.4471580313422194</v>
      </c>
      <c r="J217" s="1"/>
    </row>
    <row r="218" spans="1:10" x14ac:dyDescent="0.25">
      <c r="A218">
        <v>465000</v>
      </c>
      <c r="B218" s="1">
        <v>140000</v>
      </c>
      <c r="C218" s="1">
        <v>135000</v>
      </c>
      <c r="D218" s="1">
        <v>184100</v>
      </c>
      <c r="F218" s="1">
        <f t="shared" si="9"/>
        <v>5.6674529528899535</v>
      </c>
      <c r="G218" s="1">
        <f t="shared" si="9"/>
        <v>5.1461280356782382</v>
      </c>
      <c r="H218" s="1">
        <f t="shared" si="9"/>
        <v>5.1303337684950066</v>
      </c>
      <c r="I218" s="1">
        <f t="shared" si="9"/>
        <v>5.265053788504015</v>
      </c>
      <c r="J218" s="1"/>
    </row>
    <row r="219" spans="1:10" x14ac:dyDescent="0.25">
      <c r="A219">
        <v>186500</v>
      </c>
      <c r="B219" s="1">
        <v>93500</v>
      </c>
      <c r="C219" s="1">
        <v>155000</v>
      </c>
      <c r="D219" s="1">
        <v>112000</v>
      </c>
      <c r="F219" s="1">
        <f t="shared" si="9"/>
        <v>5.2706788361447066</v>
      </c>
      <c r="G219" s="1">
        <f t="shared" si="9"/>
        <v>4.9708116108725182</v>
      </c>
      <c r="H219" s="1">
        <f t="shared" si="9"/>
        <v>5.1903316981702918</v>
      </c>
      <c r="I219" s="1">
        <f t="shared" si="9"/>
        <v>5.0492180226701819</v>
      </c>
      <c r="J219" s="1"/>
    </row>
    <row r="220" spans="1:10" x14ac:dyDescent="0.25">
      <c r="A220">
        <v>171750</v>
      </c>
      <c r="B220" s="1">
        <v>169000</v>
      </c>
      <c r="C220" s="1">
        <v>171000</v>
      </c>
      <c r="D220" s="1">
        <v>118000</v>
      </c>
      <c r="F220" s="1">
        <f t="shared" si="9"/>
        <v>5.2348967457315885</v>
      </c>
      <c r="G220" s="1">
        <f t="shared" si="9"/>
        <v>5.2278867046136739</v>
      </c>
      <c r="H220" s="1">
        <f t="shared" si="9"/>
        <v>5.2329961103921541</v>
      </c>
      <c r="I220" s="1">
        <f t="shared" si="9"/>
        <v>5.071882007306125</v>
      </c>
      <c r="J220" s="1"/>
    </row>
    <row r="221" spans="1:10" x14ac:dyDescent="0.25">
      <c r="A221">
        <v>183900</v>
      </c>
      <c r="B221" s="1">
        <v>424870</v>
      </c>
      <c r="C221" s="1">
        <v>235000</v>
      </c>
      <c r="D221" s="1">
        <v>115000</v>
      </c>
      <c r="F221" s="1">
        <f t="shared" si="9"/>
        <v>5.2645817292380777</v>
      </c>
      <c r="G221" s="1">
        <f t="shared" si="9"/>
        <v>5.628256066711006</v>
      </c>
      <c r="H221" s="1">
        <f t="shared" si="9"/>
        <v>5.3710678622717358</v>
      </c>
      <c r="I221" s="1">
        <f t="shared" si="9"/>
        <v>5.0606978403536118</v>
      </c>
      <c r="J221" s="1"/>
    </row>
    <row r="222" spans="1:10" x14ac:dyDescent="0.25">
      <c r="A222">
        <v>137000</v>
      </c>
      <c r="B222" s="1">
        <v>124000</v>
      </c>
      <c r="C222" s="1">
        <v>110000</v>
      </c>
      <c r="D222" s="1">
        <v>174000</v>
      </c>
      <c r="F222" s="1">
        <f t="shared" si="9"/>
        <v>5.1367205671564067</v>
      </c>
      <c r="G222" s="1">
        <f t="shared" si="9"/>
        <v>5.0934216851622347</v>
      </c>
      <c r="H222" s="1">
        <f t="shared" si="9"/>
        <v>5.0413926851582254</v>
      </c>
      <c r="I222" s="1">
        <f t="shared" si="9"/>
        <v>5.2405492482825995</v>
      </c>
      <c r="J222" s="1"/>
    </row>
    <row r="223" spans="1:10" x14ac:dyDescent="0.25">
      <c r="A223">
        <v>180000</v>
      </c>
      <c r="B223" s="1">
        <v>218000</v>
      </c>
      <c r="C223" s="1">
        <v>193000</v>
      </c>
      <c r="D223" s="1">
        <v>239500</v>
      </c>
      <c r="F223" s="1">
        <f t="shared" si="9"/>
        <v>5.2552725051033065</v>
      </c>
      <c r="G223" s="1">
        <f t="shared" si="9"/>
        <v>5.3384564936046051</v>
      </c>
      <c r="H223" s="1">
        <f t="shared" si="9"/>
        <v>5.2855573090077739</v>
      </c>
      <c r="I223" s="1">
        <f t="shared" si="9"/>
        <v>5.3793055177505824</v>
      </c>
      <c r="J223" s="1"/>
    </row>
    <row r="224" spans="1:10" x14ac:dyDescent="0.25">
      <c r="A224">
        <v>190000</v>
      </c>
      <c r="B224" s="1">
        <v>129000</v>
      </c>
      <c r="C224" s="1">
        <v>165500</v>
      </c>
      <c r="D224" s="1">
        <v>196000</v>
      </c>
      <c r="F224" s="1">
        <f t="shared" si="9"/>
        <v>5.2787536009528289</v>
      </c>
      <c r="G224" s="1">
        <f t="shared" si="9"/>
        <v>5.1105897102992488</v>
      </c>
      <c r="H224" s="1">
        <f t="shared" si="9"/>
        <v>5.2187979981117376</v>
      </c>
      <c r="I224" s="1">
        <f t="shared" si="9"/>
        <v>5.2922560713564764</v>
      </c>
      <c r="J224" s="1"/>
    </row>
    <row r="225" spans="1:10" x14ac:dyDescent="0.25">
      <c r="A225">
        <v>281000</v>
      </c>
      <c r="B225" s="1">
        <v>194000</v>
      </c>
      <c r="C225" s="1">
        <v>250000</v>
      </c>
      <c r="D225" s="1">
        <v>197500</v>
      </c>
      <c r="F225" s="1">
        <f t="shared" si="9"/>
        <v>5.4487063199050798</v>
      </c>
      <c r="G225" s="1">
        <f t="shared" si="9"/>
        <v>5.2878017299302265</v>
      </c>
      <c r="H225" s="1">
        <f t="shared" si="9"/>
        <v>5.3979400086720375</v>
      </c>
      <c r="I225" s="1">
        <f t="shared" si="9"/>
        <v>5.2955670999624793</v>
      </c>
      <c r="J225" s="1"/>
    </row>
    <row r="226" spans="1:10" x14ac:dyDescent="0.25">
      <c r="A226">
        <v>162900</v>
      </c>
      <c r="B226" s="1">
        <v>200500</v>
      </c>
      <c r="C226" s="1">
        <v>167500</v>
      </c>
      <c r="D226" s="1">
        <v>230000</v>
      </c>
      <c r="F226" s="1">
        <f t="shared" si="9"/>
        <v>5.2119210843085098</v>
      </c>
      <c r="G226" s="1">
        <f t="shared" si="9"/>
        <v>5.3021143769562009</v>
      </c>
      <c r="H226" s="1">
        <f t="shared" si="9"/>
        <v>5.2240148113728644</v>
      </c>
      <c r="I226" s="1">
        <f t="shared" si="9"/>
        <v>5.3617278360175931</v>
      </c>
      <c r="J226" s="1"/>
    </row>
    <row r="227" spans="1:10" x14ac:dyDescent="0.25">
      <c r="A227">
        <v>115000</v>
      </c>
      <c r="B227" s="1">
        <v>285000</v>
      </c>
      <c r="C227" s="1">
        <v>237500</v>
      </c>
      <c r="D227" s="1">
        <v>233170</v>
      </c>
      <c r="F227" s="1">
        <f t="shared" si="9"/>
        <v>5.0606978403536118</v>
      </c>
      <c r="G227" s="1">
        <f t="shared" si="9"/>
        <v>5.4548448600085102</v>
      </c>
      <c r="H227" s="1">
        <f t="shared" si="9"/>
        <v>5.3756636139608851</v>
      </c>
      <c r="I227" s="1">
        <f t="shared" si="9"/>
        <v>5.3676726727054334</v>
      </c>
      <c r="J227" s="1"/>
    </row>
    <row r="228" spans="1:10" x14ac:dyDescent="0.25">
      <c r="A228">
        <v>138500</v>
      </c>
      <c r="B228" s="1">
        <v>745000</v>
      </c>
      <c r="C228" s="1">
        <v>193000</v>
      </c>
      <c r="D228" s="1">
        <v>195000</v>
      </c>
      <c r="F228" s="1">
        <f t="shared" si="9"/>
        <v>5.1414497734004669</v>
      </c>
      <c r="G228" s="1">
        <f t="shared" si="9"/>
        <v>5.8721562727482928</v>
      </c>
      <c r="H228" s="1">
        <f t="shared" si="9"/>
        <v>5.2855573090077739</v>
      </c>
      <c r="I228" s="1">
        <f t="shared" si="9"/>
        <v>5.2900346113625183</v>
      </c>
      <c r="J228" s="1"/>
    </row>
    <row r="229" spans="1:10" x14ac:dyDescent="0.25">
      <c r="A229">
        <v>140000</v>
      </c>
      <c r="B229" s="1">
        <v>186700</v>
      </c>
      <c r="C229" s="1">
        <v>275000</v>
      </c>
      <c r="D229" s="1">
        <v>165000</v>
      </c>
      <c r="F229" s="1">
        <f t="shared" si="9"/>
        <v>5.1461280356782382</v>
      </c>
      <c r="G229" s="1">
        <f t="shared" si="9"/>
        <v>5.2711443179490782</v>
      </c>
      <c r="H229" s="1">
        <f t="shared" si="9"/>
        <v>5.4393326938302629</v>
      </c>
      <c r="I229" s="1">
        <f t="shared" si="9"/>
        <v>5.2174839442139067</v>
      </c>
      <c r="J229" s="1"/>
    </row>
    <row r="230" spans="1:10" x14ac:dyDescent="0.25">
      <c r="A230">
        <v>290000</v>
      </c>
      <c r="B230" s="1">
        <v>168000</v>
      </c>
      <c r="C230" s="1">
        <v>215000</v>
      </c>
      <c r="D230" s="1">
        <v>178000</v>
      </c>
      <c r="F230" s="1">
        <f t="shared" si="9"/>
        <v>5.4623979978989565</v>
      </c>
      <c r="G230" s="1">
        <f t="shared" si="9"/>
        <v>5.2253092817258633</v>
      </c>
      <c r="H230" s="1">
        <f t="shared" si="9"/>
        <v>5.3324384599156049</v>
      </c>
      <c r="I230" s="1">
        <f t="shared" si="9"/>
        <v>5.2504200023088936</v>
      </c>
      <c r="J230" s="1"/>
    </row>
    <row r="231" spans="1:10" x14ac:dyDescent="0.25">
      <c r="A231">
        <v>232000</v>
      </c>
      <c r="B231" s="1">
        <v>174000</v>
      </c>
      <c r="C231" s="1">
        <v>124000</v>
      </c>
      <c r="D231" s="1">
        <v>197900</v>
      </c>
      <c r="F231" s="1">
        <f t="shared" si="9"/>
        <v>5.3654879848908994</v>
      </c>
      <c r="G231" s="1">
        <f t="shared" si="9"/>
        <v>5.2405492482825995</v>
      </c>
      <c r="H231" s="1">
        <f t="shared" si="9"/>
        <v>5.0934216851622347</v>
      </c>
      <c r="I231" s="1">
        <f t="shared" si="9"/>
        <v>5.2964457942063961</v>
      </c>
      <c r="J231" s="1"/>
    </row>
    <row r="232" spans="1:10" x14ac:dyDescent="0.25">
      <c r="A232">
        <v>130000</v>
      </c>
      <c r="B232" s="1">
        <v>125000</v>
      </c>
      <c r="C232" s="1">
        <v>136500</v>
      </c>
      <c r="D232" s="1">
        <v>213000</v>
      </c>
      <c r="F232" s="1">
        <f t="shared" si="9"/>
        <v>5.1139433523068369</v>
      </c>
      <c r="G232" s="1">
        <f t="shared" si="9"/>
        <v>5.0969100130080562</v>
      </c>
      <c r="H232" s="1">
        <f t="shared" si="9"/>
        <v>5.1351326513767752</v>
      </c>
      <c r="I232" s="1">
        <f t="shared" si="9"/>
        <v>5.3283796034387381</v>
      </c>
      <c r="J232" s="1"/>
    </row>
    <row r="233" spans="1:10" x14ac:dyDescent="0.25">
      <c r="A233">
        <v>202500</v>
      </c>
      <c r="B233" s="1">
        <v>143000</v>
      </c>
      <c r="C233" s="1">
        <v>142000</v>
      </c>
      <c r="D233" s="1">
        <v>271900</v>
      </c>
      <c r="F233" s="1">
        <f t="shared" si="9"/>
        <v>5.306425027550687</v>
      </c>
      <c r="G233" s="1">
        <f t="shared" si="9"/>
        <v>5.1553360374650614</v>
      </c>
      <c r="H233" s="1">
        <f t="shared" si="9"/>
        <v>5.1522883443830567</v>
      </c>
      <c r="I233" s="1">
        <f t="shared" si="9"/>
        <v>5.4344092075874997</v>
      </c>
      <c r="J233" s="1"/>
    </row>
    <row r="234" spans="1:10" x14ac:dyDescent="0.25">
      <c r="A234">
        <v>275000</v>
      </c>
      <c r="B234" s="1">
        <v>145000</v>
      </c>
      <c r="C234" s="1">
        <v>271000</v>
      </c>
      <c r="D234" s="1">
        <v>229456</v>
      </c>
      <c r="F234" s="1">
        <f t="shared" si="9"/>
        <v>5.4393326938302629</v>
      </c>
      <c r="G234" s="1">
        <f t="shared" si="9"/>
        <v>5.1613680022349753</v>
      </c>
      <c r="H234" s="1">
        <f t="shared" si="9"/>
        <v>5.4329692908744054</v>
      </c>
      <c r="I234" s="1">
        <f t="shared" si="9"/>
        <v>5.3606994184604986</v>
      </c>
      <c r="J234" s="1"/>
    </row>
    <row r="235" spans="1:10" x14ac:dyDescent="0.25">
      <c r="A235">
        <v>176500</v>
      </c>
      <c r="B235" s="1">
        <v>190000</v>
      </c>
      <c r="C235" s="1">
        <v>186500</v>
      </c>
      <c r="D235" s="1">
        <v>130000</v>
      </c>
      <c r="F235" s="1">
        <f t="shared" si="9"/>
        <v>5.2467447097238411</v>
      </c>
      <c r="G235" s="1">
        <f t="shared" si="9"/>
        <v>5.2787536009528289</v>
      </c>
      <c r="H235" s="1">
        <f t="shared" si="9"/>
        <v>5.2706788361447066</v>
      </c>
      <c r="I235" s="1">
        <f t="shared" si="9"/>
        <v>5.1139433523068369</v>
      </c>
      <c r="J235" s="1"/>
    </row>
    <row r="236" spans="1:10" x14ac:dyDescent="0.25">
      <c r="A236">
        <v>132500</v>
      </c>
      <c r="B236" s="1">
        <v>101800</v>
      </c>
      <c r="C236" s="1">
        <v>174000</v>
      </c>
      <c r="D236" s="1">
        <v>181000</v>
      </c>
      <c r="F236" s="1">
        <f t="shared" si="9"/>
        <v>5.1222158782728267</v>
      </c>
      <c r="G236" s="1">
        <f t="shared" si="9"/>
        <v>5.0077477780007396</v>
      </c>
      <c r="H236" s="1">
        <f t="shared" si="9"/>
        <v>5.2405492482825995</v>
      </c>
      <c r="I236" s="1">
        <f t="shared" si="9"/>
        <v>5.2576785748691846</v>
      </c>
      <c r="J236" s="1"/>
    </row>
    <row r="237" spans="1:10" x14ac:dyDescent="0.25">
      <c r="A237">
        <v>200000</v>
      </c>
      <c r="B237" s="1">
        <v>265900</v>
      </c>
      <c r="C237" s="1">
        <v>394617</v>
      </c>
      <c r="D237" s="1">
        <v>128900</v>
      </c>
      <c r="F237" s="1">
        <f t="shared" si="9"/>
        <v>5.3010299956639813</v>
      </c>
      <c r="G237" s="1">
        <f t="shared" si="9"/>
        <v>5.4247183373315666</v>
      </c>
      <c r="H237" s="1">
        <f t="shared" si="9"/>
        <v>5.5961757906150096</v>
      </c>
      <c r="I237" s="1">
        <f t="shared" si="9"/>
        <v>5.110252917353403</v>
      </c>
      <c r="J237" s="1"/>
    </row>
    <row r="238" spans="1:10" x14ac:dyDescent="0.25">
      <c r="A238">
        <v>128500</v>
      </c>
      <c r="B238" s="1">
        <v>248328</v>
      </c>
      <c r="C238" s="1">
        <v>149300</v>
      </c>
      <c r="D238" s="1">
        <v>161500</v>
      </c>
      <c r="F238" s="1">
        <f t="shared" si="9"/>
        <v>5.1089031276673129</v>
      </c>
      <c r="G238" s="1">
        <f t="shared" si="9"/>
        <v>5.3950256907986596</v>
      </c>
      <c r="H238" s="1">
        <f t="shared" si="9"/>
        <v>5.1740598077250253</v>
      </c>
      <c r="I238" s="1">
        <f t="shared" si="9"/>
        <v>5.2081725266671217</v>
      </c>
      <c r="J238" s="1"/>
    </row>
    <row r="239" spans="1:10" x14ac:dyDescent="0.25">
      <c r="A239">
        <v>262500</v>
      </c>
      <c r="B239" s="1">
        <v>178000</v>
      </c>
      <c r="C239" s="1">
        <v>147500</v>
      </c>
      <c r="D239" s="1">
        <v>185750</v>
      </c>
      <c r="F239" s="1">
        <f t="shared" si="9"/>
        <v>5.4191293077419758</v>
      </c>
      <c r="G239" s="1">
        <f t="shared" si="9"/>
        <v>5.2504200023088936</v>
      </c>
      <c r="H239" s="1">
        <f t="shared" si="9"/>
        <v>5.1687920203141822</v>
      </c>
      <c r="I239" s="1">
        <f t="shared" si="9"/>
        <v>5.2689288224326125</v>
      </c>
      <c r="J239" s="1"/>
    </row>
    <row r="240" spans="1:10" x14ac:dyDescent="0.25">
      <c r="A240">
        <v>170000</v>
      </c>
      <c r="B240" s="1">
        <v>119000</v>
      </c>
      <c r="D240" s="1">
        <v>162000</v>
      </c>
      <c r="F240" s="1">
        <f t="shared" si="9"/>
        <v>5.2304489213782741</v>
      </c>
      <c r="G240" s="1">
        <f t="shared" si="9"/>
        <v>5.075546961392531</v>
      </c>
      <c r="H240" s="1"/>
      <c r="I240" s="1">
        <f t="shared" si="9"/>
        <v>5.2095150145426308</v>
      </c>
      <c r="J240" s="1"/>
    </row>
    <row r="241" spans="1:10" x14ac:dyDescent="0.25">
      <c r="A241">
        <v>315000</v>
      </c>
      <c r="B241" s="1">
        <v>294000</v>
      </c>
      <c r="D241" s="1">
        <v>197900</v>
      </c>
      <c r="F241" s="1">
        <f t="shared" si="9"/>
        <v>5.4983105537896009</v>
      </c>
      <c r="G241" s="1">
        <f t="shared" si="9"/>
        <v>5.4683473304121577</v>
      </c>
      <c r="H241" s="1"/>
      <c r="I241" s="1">
        <f t="shared" si="9"/>
        <v>5.2964457942063961</v>
      </c>
      <c r="J241" s="1"/>
    </row>
    <row r="242" spans="1:10" x14ac:dyDescent="0.25">
      <c r="A242">
        <v>144152</v>
      </c>
      <c r="B242" s="1">
        <v>144000</v>
      </c>
      <c r="D242" s="1">
        <v>227000</v>
      </c>
      <c r="F242" s="1">
        <f t="shared" si="9"/>
        <v>5.1588206722735732</v>
      </c>
      <c r="G242" s="1">
        <f t="shared" si="9"/>
        <v>5.1583624920952493</v>
      </c>
      <c r="H242" s="1"/>
      <c r="I242" s="1">
        <f t="shared" si="9"/>
        <v>5.3560258571931225</v>
      </c>
      <c r="J242" s="1"/>
    </row>
    <row r="243" spans="1:10" x14ac:dyDescent="0.25">
      <c r="A243">
        <v>127000</v>
      </c>
      <c r="B243" s="1">
        <v>137000</v>
      </c>
      <c r="D243" s="1">
        <v>150500</v>
      </c>
      <c r="F243" s="1">
        <f t="shared" si="9"/>
        <v>5.1038037209559572</v>
      </c>
      <c r="G243" s="1">
        <f t="shared" si="9"/>
        <v>5.1367205671564067</v>
      </c>
      <c r="H243" s="1"/>
      <c r="I243" s="1">
        <f t="shared" si="9"/>
        <v>5.1775364999298619</v>
      </c>
      <c r="J243" s="1"/>
    </row>
    <row r="244" spans="1:10" x14ac:dyDescent="0.25">
      <c r="A244">
        <v>274300</v>
      </c>
      <c r="B244" s="1">
        <v>203000</v>
      </c>
      <c r="D244" s="1">
        <v>278000</v>
      </c>
      <c r="F244" s="1">
        <f t="shared" si="9"/>
        <v>5.4382258076045291</v>
      </c>
      <c r="G244" s="1">
        <f t="shared" si="9"/>
        <v>5.3074960379132126</v>
      </c>
      <c r="H244" s="1"/>
      <c r="I244" s="1">
        <f t="shared" si="9"/>
        <v>5.4440447959180762</v>
      </c>
      <c r="J244" s="1"/>
    </row>
    <row r="245" spans="1:10" x14ac:dyDescent="0.25">
      <c r="A245">
        <v>83000</v>
      </c>
      <c r="B245" s="1">
        <v>302000</v>
      </c>
      <c r="D245" s="1">
        <v>119500</v>
      </c>
      <c r="F245" s="1">
        <f t="shared" si="9"/>
        <v>4.9190780923760737</v>
      </c>
      <c r="G245" s="1">
        <f t="shared" si="9"/>
        <v>5.480006942957151</v>
      </c>
      <c r="H245" s="1"/>
      <c r="I245" s="1">
        <f t="shared" si="9"/>
        <v>5.0773679052841567</v>
      </c>
      <c r="J245" s="1"/>
    </row>
    <row r="246" spans="1:10" x14ac:dyDescent="0.25">
      <c r="A246">
        <v>250000</v>
      </c>
      <c r="B246" s="1">
        <v>119000</v>
      </c>
      <c r="D246" s="1">
        <v>225000</v>
      </c>
      <c r="F246" s="1">
        <f t="shared" si="9"/>
        <v>5.3979400086720375</v>
      </c>
      <c r="G246" s="1">
        <f t="shared" si="9"/>
        <v>5.075546961392531</v>
      </c>
      <c r="H246" s="1"/>
      <c r="I246" s="1">
        <f t="shared" si="9"/>
        <v>5.3521825181113627</v>
      </c>
      <c r="J246" s="1"/>
    </row>
    <row r="247" spans="1:10" x14ac:dyDescent="0.25">
      <c r="A247">
        <v>235000</v>
      </c>
      <c r="B247" s="1">
        <v>208900</v>
      </c>
      <c r="D247" s="1">
        <v>325000</v>
      </c>
      <c r="F247" s="1">
        <f t="shared" si="9"/>
        <v>5.3710678622717358</v>
      </c>
      <c r="G247" s="1">
        <f t="shared" si="9"/>
        <v>5.3199384399803087</v>
      </c>
      <c r="H247" s="1"/>
      <c r="I247" s="1">
        <f t="shared" si="9"/>
        <v>5.5118833609788744</v>
      </c>
      <c r="J247" s="1"/>
    </row>
    <row r="248" spans="1:10" x14ac:dyDescent="0.25">
      <c r="A248">
        <v>123000</v>
      </c>
      <c r="B248" s="1">
        <v>111000</v>
      </c>
      <c r="D248" s="1">
        <v>138000</v>
      </c>
      <c r="F248" s="1">
        <f t="shared" si="9"/>
        <v>5.0899051114393981</v>
      </c>
      <c r="G248" s="1">
        <f t="shared" si="9"/>
        <v>5.0453229787866576</v>
      </c>
      <c r="H248" s="1"/>
      <c r="I248" s="1">
        <f t="shared" si="9"/>
        <v>5.1398790864012369</v>
      </c>
      <c r="J248" s="1"/>
    </row>
    <row r="249" spans="1:10" x14ac:dyDescent="0.25">
      <c r="A249">
        <v>246578</v>
      </c>
      <c r="B249" s="1">
        <v>147000</v>
      </c>
      <c r="D249" s="1">
        <v>295493</v>
      </c>
      <c r="F249" s="1">
        <f t="shared" si="9"/>
        <v>5.3919543256870428</v>
      </c>
      <c r="G249" s="1">
        <f t="shared" si="9"/>
        <v>5.1673173347481764</v>
      </c>
      <c r="H249" s="1"/>
      <c r="I249" s="1">
        <f t="shared" si="9"/>
        <v>5.4705471972396724</v>
      </c>
      <c r="J249" s="1"/>
    </row>
    <row r="250" spans="1:10" x14ac:dyDescent="0.25">
      <c r="A250">
        <v>193879</v>
      </c>
      <c r="B250" s="1">
        <v>227000</v>
      </c>
      <c r="D250" s="1">
        <v>156500</v>
      </c>
      <c r="F250" s="1">
        <f t="shared" si="9"/>
        <v>5.2875307710280177</v>
      </c>
      <c r="G250" s="1">
        <f t="shared" si="9"/>
        <v>5.3560258571931225</v>
      </c>
      <c r="H250" s="1"/>
      <c r="I250" s="1">
        <f t="shared" si="9"/>
        <v>5.1945143418824671</v>
      </c>
      <c r="J250" s="1"/>
    </row>
    <row r="251" spans="1:10" x14ac:dyDescent="0.25">
      <c r="A251">
        <v>223000</v>
      </c>
      <c r="B251" s="1">
        <v>123000</v>
      </c>
      <c r="D251" s="1">
        <v>125000</v>
      </c>
      <c r="F251" s="1">
        <f t="shared" si="9"/>
        <v>5.3483048630481607</v>
      </c>
      <c r="G251" s="1">
        <f t="shared" si="9"/>
        <v>5.0899051114393981</v>
      </c>
      <c r="H251" s="1"/>
      <c r="I251" s="1">
        <f t="shared" si="9"/>
        <v>5.0969100130080562</v>
      </c>
      <c r="J251" s="1"/>
    </row>
    <row r="252" spans="1:10" x14ac:dyDescent="0.25">
      <c r="A252">
        <v>179900</v>
      </c>
      <c r="B252" s="1">
        <v>228500</v>
      </c>
      <c r="D252" s="1">
        <v>167900</v>
      </c>
      <c r="F252" s="1">
        <f t="shared" si="9"/>
        <v>5.2550311633455511</v>
      </c>
      <c r="G252" s="1">
        <f t="shared" si="9"/>
        <v>5.3588862044058692</v>
      </c>
      <c r="H252" s="1"/>
      <c r="I252" s="1">
        <f t="shared" si="9"/>
        <v>5.225050696138049</v>
      </c>
      <c r="J252" s="1"/>
    </row>
    <row r="253" spans="1:10" x14ac:dyDescent="0.25">
      <c r="A253">
        <v>274970</v>
      </c>
      <c r="B253" s="1">
        <v>155835</v>
      </c>
      <c r="D253" s="1">
        <v>200000</v>
      </c>
      <c r="F253" s="1">
        <f t="shared" si="9"/>
        <v>5.4392853136659989</v>
      </c>
      <c r="G253" s="1">
        <f t="shared" si="9"/>
        <v>5.1926650053248045</v>
      </c>
      <c r="H253" s="1"/>
      <c r="I253" s="1">
        <f t="shared" si="9"/>
        <v>5.3010299956639813</v>
      </c>
      <c r="J253" s="1"/>
    </row>
    <row r="254" spans="1:10" x14ac:dyDescent="0.25">
      <c r="A254">
        <v>192140</v>
      </c>
      <c r="B254" s="1">
        <v>283463</v>
      </c>
      <c r="D254" s="1">
        <v>260000</v>
      </c>
      <c r="F254" s="1">
        <f t="shared" si="9"/>
        <v>5.2836177863656433</v>
      </c>
      <c r="G254" s="1">
        <f t="shared" si="9"/>
        <v>5.4524963791213095</v>
      </c>
      <c r="H254" s="1"/>
      <c r="I254" s="1">
        <f t="shared" si="9"/>
        <v>5.4149733479708182</v>
      </c>
      <c r="J254" s="1"/>
    </row>
    <row r="255" spans="1:10" x14ac:dyDescent="0.25">
      <c r="A255">
        <v>160000</v>
      </c>
      <c r="B255" s="1">
        <v>215000</v>
      </c>
      <c r="D255" s="1">
        <v>144000</v>
      </c>
      <c r="F255" s="1">
        <f t="shared" si="9"/>
        <v>5.204119982655925</v>
      </c>
      <c r="G255" s="1">
        <f t="shared" si="9"/>
        <v>5.3324384599156049</v>
      </c>
      <c r="H255" s="1"/>
      <c r="I255" s="1">
        <f t="shared" si="9"/>
        <v>5.1583624920952493</v>
      </c>
      <c r="J255" s="1"/>
    </row>
    <row r="256" spans="1:10" x14ac:dyDescent="0.25">
      <c r="A256">
        <v>92000</v>
      </c>
      <c r="B256" s="1">
        <v>156932</v>
      </c>
      <c r="D256" s="1">
        <v>377500</v>
      </c>
      <c r="F256" s="1">
        <f t="shared" si="9"/>
        <v>4.9637878273455556</v>
      </c>
      <c r="G256" s="1">
        <f t="shared" si="9"/>
        <v>5.1957115095933926</v>
      </c>
      <c r="H256" s="1"/>
      <c r="I256" s="1">
        <f t="shared" si="9"/>
        <v>5.5769169559652072</v>
      </c>
      <c r="J256" s="1"/>
    </row>
    <row r="257" spans="1:10" x14ac:dyDescent="0.25">
      <c r="A257">
        <v>145000</v>
      </c>
      <c r="B257" s="1">
        <v>466500</v>
      </c>
      <c r="D257" s="1">
        <v>124000</v>
      </c>
      <c r="F257" s="1">
        <f t="shared" si="9"/>
        <v>5.1613680022349753</v>
      </c>
      <c r="G257" s="1">
        <f t="shared" si="9"/>
        <v>5.6688516480825184</v>
      </c>
      <c r="H257" s="1"/>
      <c r="I257" s="1">
        <f t="shared" si="9"/>
        <v>5.0934216851622347</v>
      </c>
      <c r="J257" s="1"/>
    </row>
    <row r="258" spans="1:10" x14ac:dyDescent="0.25">
      <c r="A258">
        <v>84500</v>
      </c>
      <c r="B258" s="1">
        <v>239000</v>
      </c>
      <c r="D258" s="1">
        <v>138000</v>
      </c>
      <c r="F258" s="1">
        <f t="shared" si="9"/>
        <v>4.9268567089496926</v>
      </c>
      <c r="G258" s="1">
        <f t="shared" si="9"/>
        <v>5.378397900948138</v>
      </c>
      <c r="H258" s="1"/>
      <c r="I258" s="1">
        <f t="shared" ref="I258:I271" si="10">LOG10(D258)</f>
        <v>5.1398790864012369</v>
      </c>
      <c r="J258" s="1"/>
    </row>
    <row r="259" spans="1:10" x14ac:dyDescent="0.25">
      <c r="B259" s="1">
        <v>281213</v>
      </c>
      <c r="D259" s="1">
        <v>133000</v>
      </c>
      <c r="F259" s="1"/>
      <c r="G259" s="1">
        <f t="shared" ref="G259:G268" si="11">LOG10(B259)</f>
        <v>5.44903539350911</v>
      </c>
      <c r="H259" s="1"/>
      <c r="I259" s="1">
        <f t="shared" si="10"/>
        <v>5.1238516409670858</v>
      </c>
      <c r="J259" s="1"/>
    </row>
    <row r="260" spans="1:10" x14ac:dyDescent="0.25">
      <c r="B260" s="1">
        <v>282922</v>
      </c>
      <c r="D260" s="1">
        <v>112000</v>
      </c>
      <c r="F260" s="1"/>
      <c r="G260" s="1">
        <f t="shared" si="11"/>
        <v>5.4516667194863802</v>
      </c>
      <c r="H260" s="1"/>
      <c r="I260" s="1">
        <f t="shared" si="10"/>
        <v>5.0492180226701819</v>
      </c>
      <c r="J260" s="1"/>
    </row>
    <row r="261" spans="1:10" x14ac:dyDescent="0.25">
      <c r="B261" s="1">
        <v>144000</v>
      </c>
      <c r="D261" s="1">
        <v>230000</v>
      </c>
      <c r="F261" s="1"/>
      <c r="G261" s="1">
        <f t="shared" si="11"/>
        <v>5.1583624920952493</v>
      </c>
      <c r="H261" s="1"/>
      <c r="I261" s="1">
        <f t="shared" si="10"/>
        <v>5.3617278360175931</v>
      </c>
      <c r="J261" s="1"/>
    </row>
    <row r="262" spans="1:10" x14ac:dyDescent="0.25">
      <c r="B262" s="1">
        <v>182900</v>
      </c>
      <c r="D262" s="1">
        <v>140000</v>
      </c>
      <c r="F262" s="1"/>
      <c r="G262" s="1">
        <f t="shared" si="11"/>
        <v>5.2622137054764169</v>
      </c>
      <c r="H262" s="1"/>
      <c r="I262" s="1">
        <f t="shared" si="10"/>
        <v>5.1461280356782382</v>
      </c>
      <c r="J262" s="1"/>
    </row>
    <row r="263" spans="1:10" x14ac:dyDescent="0.25">
      <c r="B263" s="1">
        <v>120500</v>
      </c>
      <c r="D263" s="1">
        <v>90000</v>
      </c>
      <c r="F263" s="1"/>
      <c r="G263" s="1">
        <f t="shared" si="11"/>
        <v>5.0809870469108871</v>
      </c>
      <c r="H263" s="1"/>
      <c r="I263" s="1">
        <f t="shared" si="10"/>
        <v>4.9542425094393252</v>
      </c>
      <c r="J263" s="1"/>
    </row>
    <row r="264" spans="1:10" x14ac:dyDescent="0.25">
      <c r="B264" s="1">
        <v>197000</v>
      </c>
      <c r="D264" s="1">
        <v>257000</v>
      </c>
      <c r="F264" s="1"/>
      <c r="G264" s="1">
        <f t="shared" si="11"/>
        <v>5.2944662261615933</v>
      </c>
      <c r="H264" s="1"/>
      <c r="I264" s="1">
        <f t="shared" si="10"/>
        <v>5.4099331233312942</v>
      </c>
      <c r="J264" s="1"/>
    </row>
    <row r="265" spans="1:10" x14ac:dyDescent="0.25">
      <c r="B265" s="1">
        <v>179600</v>
      </c>
      <c r="D265" s="1">
        <v>175900</v>
      </c>
      <c r="F265" s="1"/>
      <c r="G265" s="1">
        <f t="shared" si="11"/>
        <v>5.2543063323312857</v>
      </c>
      <c r="H265" s="1"/>
      <c r="I265" s="1">
        <f t="shared" si="10"/>
        <v>5.2452658394574616</v>
      </c>
      <c r="J265" s="1"/>
    </row>
    <row r="266" spans="1:10" x14ac:dyDescent="0.25">
      <c r="B266" s="1">
        <v>129000</v>
      </c>
      <c r="D266" s="1">
        <v>340000</v>
      </c>
      <c r="F266" s="1"/>
      <c r="G266" s="1">
        <f t="shared" si="11"/>
        <v>5.1105897102992488</v>
      </c>
      <c r="H266" s="1"/>
      <c r="I266" s="1">
        <f t="shared" si="10"/>
        <v>5.5314789170422554</v>
      </c>
      <c r="J266" s="1"/>
    </row>
    <row r="267" spans="1:10" x14ac:dyDescent="0.25">
      <c r="B267" s="1">
        <v>240000</v>
      </c>
      <c r="D267" s="1">
        <v>143750</v>
      </c>
      <c r="F267" s="1"/>
      <c r="G267" s="1">
        <f t="shared" si="11"/>
        <v>5.3802112417116064</v>
      </c>
      <c r="H267" s="1"/>
      <c r="I267" s="1">
        <f t="shared" si="10"/>
        <v>5.157607853361668</v>
      </c>
      <c r="J267" s="1"/>
    </row>
    <row r="268" spans="1:10" x14ac:dyDescent="0.25">
      <c r="B268" s="1">
        <v>175000</v>
      </c>
      <c r="D268" s="1">
        <v>310000</v>
      </c>
      <c r="F268" s="1"/>
      <c r="G268" s="1">
        <f t="shared" si="11"/>
        <v>5.2430380486862944</v>
      </c>
      <c r="H268" s="1"/>
      <c r="I268" s="1">
        <f t="shared" si="10"/>
        <v>5.4913616938342731</v>
      </c>
      <c r="J268" s="1"/>
    </row>
    <row r="269" spans="1:10" x14ac:dyDescent="0.25">
      <c r="D269" s="1">
        <v>136000</v>
      </c>
      <c r="F269" s="1"/>
      <c r="G269" s="1"/>
      <c r="H269" s="1"/>
      <c r="I269" s="1">
        <f t="shared" si="10"/>
        <v>5.1335389083702179</v>
      </c>
      <c r="J269" s="1"/>
    </row>
    <row r="270" spans="1:10" x14ac:dyDescent="0.25">
      <c r="D270" s="1">
        <v>287090</v>
      </c>
      <c r="F270" s="1"/>
      <c r="G270" s="1"/>
      <c r="H270" s="1"/>
      <c r="I270" s="1">
        <f t="shared" si="10"/>
        <v>5.4580180652918546</v>
      </c>
      <c r="J270" s="1"/>
    </row>
    <row r="271" spans="1:10" x14ac:dyDescent="0.25">
      <c r="D271" s="1">
        <v>185000</v>
      </c>
      <c r="F271" s="1"/>
      <c r="G271" s="1"/>
      <c r="H271" s="1"/>
      <c r="I271" s="1">
        <f t="shared" si="10"/>
        <v>5.2671717284030137</v>
      </c>
      <c r="J271" s="1"/>
    </row>
    <row r="272" spans="1:10" x14ac:dyDescent="0.25"/>
  </sheetData>
  <sheetProtection sheet="1" objects="1" scenarios="1"/>
  <mergeCells count="9">
    <mergeCell ref="P58:Q58"/>
    <mergeCell ref="L70:R70"/>
    <mergeCell ref="L2:U2"/>
    <mergeCell ref="L21:M21"/>
    <mergeCell ref="N21:O21"/>
    <mergeCell ref="P21:Q21"/>
    <mergeCell ref="R21:S21"/>
    <mergeCell ref="T21:U21"/>
    <mergeCell ref="L20:U2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modified data</vt:lpstr>
      <vt:lpstr>tables</vt:lpstr>
      <vt:lpstr>descriptive stats</vt:lpstr>
      <vt:lpstr>AB testing</vt:lpstr>
      <vt:lpstr>charts</vt:lpstr>
      <vt:lpstr>ANOVA.Q</vt:lpstr>
      <vt:lpstr>ANOVA.Y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Delretobey</dc:creator>
  <cp:lastModifiedBy>Michael Delretobey</cp:lastModifiedBy>
  <dcterms:created xsi:type="dcterms:W3CDTF">2020-10-29T22:17:31Z</dcterms:created>
  <dcterms:modified xsi:type="dcterms:W3CDTF">2020-11-04T17:07:42Z</dcterms:modified>
</cp:coreProperties>
</file>