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OV" sheetId="1" r:id="rId4"/>
    <sheet state="visible" name="ISOM" sheetId="2" r:id="rId5"/>
    <sheet state="visible" name="Szablon" sheetId="3" r:id="rId6"/>
    <sheet state="visible" name="All material and calculations" sheetId="4" r:id="rId7"/>
  </sheets>
  <definedNames/>
  <calcPr/>
  <extLst>
    <ext uri="GoogleSheetsCustomDataVersion1">
      <go:sheetsCustomData xmlns:go="http://customooxmlschemas.google.com/" r:id="rId8" roundtripDataSignature="AMtx7mhu/uRJlU4RUTgVeIUHUgMOfYbIo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ID#AAAALHipq64
mardem    (2021-01-18 10:34:52)
nadanie tych samych numerów dla dwóch wierszy spowoduje wykluczenie wybrania tych dwóch opcji jednocześnie</t>
      </text>
    </comment>
  </commentList>
  <extLst>
    <ext uri="GoogleSheetsCustomDataVersion1">
      <go:sheetsCustomData xmlns:go="http://customooxmlschemas.google.com/" r:id="rId1" roundtripDataSignature="AMtx7mhkgCPPIsszDmQJJx6DUoG/QqoAxw=="/>
    </ext>
  </extLst>
</comments>
</file>

<file path=xl/sharedStrings.xml><?xml version="1.0" encoding="utf-8"?>
<sst xmlns="http://schemas.openxmlformats.org/spreadsheetml/2006/main" count="741" uniqueCount="204">
  <si>
    <t>field</t>
  </si>
  <si>
    <t>angularName</t>
  </si>
  <si>
    <t>defaultSetting</t>
  </si>
  <si>
    <t>price</t>
  </si>
  <si>
    <t>supplement</t>
  </si>
  <si>
    <t>exclusions</t>
  </si>
  <si>
    <t>namePL</t>
  </si>
  <si>
    <t>nameEN</t>
  </si>
  <si>
    <t>nameDE</t>
  </si>
  <si>
    <t>nameFR</t>
  </si>
  <si>
    <t>nameIT</t>
  </si>
  <si>
    <t>material</t>
  </si>
  <si>
    <t>wood</t>
  </si>
  <si>
    <t>drewno</t>
  </si>
  <si>
    <t>Holz</t>
  </si>
  <si>
    <t>bois</t>
  </si>
  <si>
    <t>legna</t>
  </si>
  <si>
    <t>openingType</t>
  </si>
  <si>
    <t>cenrtePivot</t>
  </si>
  <si>
    <t>obrotowe</t>
  </si>
  <si>
    <t>centre pivot</t>
  </si>
  <si>
    <t>schwenken</t>
  </si>
  <si>
    <t>pivotant</t>
  </si>
  <si>
    <t>girevole</t>
  </si>
  <si>
    <t>dimensions</t>
  </si>
  <si>
    <t>maxWidth</t>
  </si>
  <si>
    <t>minWidth</t>
  </si>
  <si>
    <t>maxHeight</t>
  </si>
  <si>
    <t>minHeight</t>
  </si>
  <si>
    <t>fixedHeight</t>
  </si>
  <si>
    <t>x</t>
  </si>
  <si>
    <t>maxSurfaceTriple</t>
  </si>
  <si>
    <t>innerColor</t>
  </si>
  <si>
    <t>natural</t>
  </si>
  <si>
    <t>naturlane drewno</t>
  </si>
  <si>
    <t>natural wood</t>
  </si>
  <si>
    <t>Naturholz</t>
  </si>
  <si>
    <t>white</t>
  </si>
  <si>
    <t>malowane na biało</t>
  </si>
  <si>
    <t>white painted</t>
  </si>
  <si>
    <t>weiß gestrichen</t>
  </si>
  <si>
    <t>outerColor</t>
  </si>
  <si>
    <t>RALPalette - JSON</t>
  </si>
  <si>
    <t>fileName</t>
  </si>
  <si>
    <t>glazing</t>
  </si>
  <si>
    <t>doubleglazed</t>
  </si>
  <si>
    <t>dwuszybowy</t>
  </si>
  <si>
    <t>double glazing</t>
  </si>
  <si>
    <t>doppelt verglast</t>
  </si>
  <si>
    <t>double vitrage</t>
  </si>
  <si>
    <t>doppi vetri</t>
  </si>
  <si>
    <t>tripleglazed</t>
  </si>
  <si>
    <t>trzyszybowy</t>
  </si>
  <si>
    <t>triple glazing</t>
  </si>
  <si>
    <t>dreifach verglast</t>
  </si>
  <si>
    <t>triple vitrage</t>
  </si>
  <si>
    <t>tripli vetri</t>
  </si>
  <si>
    <t>coats</t>
  </si>
  <si>
    <t>toughenedOuter</t>
  </si>
  <si>
    <t>zewnętrzna szyba hartowana</t>
  </si>
  <si>
    <t>outer toughened glass</t>
  </si>
  <si>
    <t>externes gehärtetes Glas</t>
  </si>
  <si>
    <t>verre trempé extérieur</t>
  </si>
  <si>
    <t>vetro temperato esterno</t>
  </si>
  <si>
    <t>toughenedInner</t>
  </si>
  <si>
    <t>wewnętrzna szyba hartowana</t>
  </si>
  <si>
    <t>inner toughened glass</t>
  </si>
  <si>
    <t>internes gehärtetes Glas</t>
  </si>
  <si>
    <t>verre intérieur trempé</t>
  </si>
  <si>
    <t>vetro interno temperato</t>
  </si>
  <si>
    <t>sunGuard</t>
  </si>
  <si>
    <t>powłoka SunGuard</t>
  </si>
  <si>
    <t>SunGuard coat</t>
  </si>
  <si>
    <t>SunGuard Schale</t>
  </si>
  <si>
    <t>coquille SunGuard</t>
  </si>
  <si>
    <t>conchiglia SunGuard</t>
  </si>
  <si>
    <t>bioClean</t>
  </si>
  <si>
    <t>powłoka BioClean</t>
  </si>
  <si>
    <t>BioClean coat</t>
  </si>
  <si>
    <t>BioClean Schale</t>
  </si>
  <si>
    <t>coquille BioClean</t>
  </si>
  <si>
    <t>conchiglia BioClean</t>
  </si>
  <si>
    <t>mat</t>
  </si>
  <si>
    <t>szyba matowa</t>
  </si>
  <si>
    <t>mat glass</t>
  </si>
  <si>
    <t>gefrorenes Glas</t>
  </si>
  <si>
    <t>verre gelé</t>
  </si>
  <si>
    <t>vetro smerigliato</t>
  </si>
  <si>
    <t>soundReduction</t>
  </si>
  <si>
    <t>redukcja hałasu</t>
  </si>
  <si>
    <t>sound reduction</t>
  </si>
  <si>
    <t>Lärmreduzierung</t>
  </si>
  <si>
    <t>réduction de bruit</t>
  </si>
  <si>
    <t>riduzione del rumore</t>
  </si>
  <si>
    <t>safetyLaminateP1</t>
  </si>
  <si>
    <t>szyba laminowana P1</t>
  </si>
  <si>
    <t>laminated glass P1</t>
  </si>
  <si>
    <t>Verbundglas P1</t>
  </si>
  <si>
    <t>verre feuilleté P1</t>
  </si>
  <si>
    <t>vetro stratificato P1</t>
  </si>
  <si>
    <t>safetyLaminateP2</t>
  </si>
  <si>
    <t>szyba laminowana P2</t>
  </si>
  <si>
    <t>laminated glass P2</t>
  </si>
  <si>
    <t>Verbundglas P2</t>
  </si>
  <si>
    <t>verre feuilleté P2</t>
  </si>
  <si>
    <t>vetro stratificato P2</t>
  </si>
  <si>
    <t>safetyLaminateP4</t>
  </si>
  <si>
    <t>szyba laminowana P4</t>
  </si>
  <si>
    <t>laminated glass P4</t>
  </si>
  <si>
    <t>Verbundglas P4</t>
  </si>
  <si>
    <t>verre feuilleté P3</t>
  </si>
  <si>
    <t>vetro stratificato P3</t>
  </si>
  <si>
    <t>extras</t>
  </si>
  <si>
    <t>handleSecureWhite</t>
  </si>
  <si>
    <t>ExtraSecure kolor biały</t>
  </si>
  <si>
    <t>ExtraSecure color white</t>
  </si>
  <si>
    <t>ExtraSecure Farbe Weiß</t>
  </si>
  <si>
    <t>ExtraSecure couleur blanc</t>
  </si>
  <si>
    <t>ExtraSecure colore blanc</t>
  </si>
  <si>
    <t>handleUnoWhite</t>
  </si>
  <si>
    <t>UNO kolor biały</t>
  </si>
  <si>
    <t>UNO color white</t>
  </si>
  <si>
    <t>UNO Farbe Weiß</t>
  </si>
  <si>
    <t>UNO couleur blanc</t>
  </si>
  <si>
    <t>UNO colore blanc</t>
  </si>
  <si>
    <t>handleSecure7048</t>
  </si>
  <si>
    <t>ExtraSecure kolor RAL7048</t>
  </si>
  <si>
    <t>ExtraSecure color RAL7048</t>
  </si>
  <si>
    <t>ExtraSecure Farbe RAL7048</t>
  </si>
  <si>
    <t>ExtraSecure couleur RAL7048</t>
  </si>
  <si>
    <t>ExtraSecure colore RAL7048</t>
  </si>
  <si>
    <t>handleUno7048</t>
  </si>
  <si>
    <t>UNO kolor RAL7048</t>
  </si>
  <si>
    <t>UNO color RAL7048</t>
  </si>
  <si>
    <t>UNO Farbe RAL7048</t>
  </si>
  <si>
    <t>UNO couleur RAL7048</t>
  </si>
  <si>
    <t>UNO colore RAL7048</t>
  </si>
  <si>
    <t>solarMotor</t>
  </si>
  <si>
    <t>napęd solarny</t>
  </si>
  <si>
    <t>solar drive</t>
  </si>
  <si>
    <t>Solarantrieb</t>
  </si>
  <si>
    <t>entraînement solaire</t>
  </si>
  <si>
    <t>azionamento solare</t>
  </si>
  <si>
    <t>ventilationNeoVent</t>
  </si>
  <si>
    <t>nawiewnik NeoVent</t>
  </si>
  <si>
    <t>ventilation NeoVent</t>
  </si>
  <si>
    <t>Belüftung NeoVent</t>
  </si>
  <si>
    <t>ventilateur NeoVent</t>
  </si>
  <si>
    <t>ventilazione NeoVent</t>
  </si>
  <si>
    <t>ventilationNeoCover</t>
  </si>
  <si>
    <t>maskownica brak wentylacji</t>
  </si>
  <si>
    <t>cover - no-ventilation</t>
  </si>
  <si>
    <t>Abdeckung - keine Belüftung</t>
  </si>
  <si>
    <t>grill - pas de ventilation</t>
  </si>
  <si>
    <t>cornice di mascheratura - nessuna ventilazione</t>
  </si>
  <si>
    <t>noVentilation</t>
  </si>
  <si>
    <t>brak wentylacji</t>
  </si>
  <si>
    <t>no-ventilation</t>
  </si>
  <si>
    <t>mangelnde Belüftung</t>
  </si>
  <si>
    <t>manque de ventilation</t>
  </si>
  <si>
    <t>mancanza di ventilazione</t>
  </si>
  <si>
    <t>hardware</t>
  </si>
  <si>
    <t>AKP</t>
  </si>
  <si>
    <t>UTB</t>
  </si>
  <si>
    <t>ISOM</t>
  </si>
  <si>
    <t>height/width</t>
  </si>
  <si>
    <t>for ISK ok.</t>
  </si>
  <si>
    <t>glazingCorectionWidth</t>
  </si>
  <si>
    <t>glazingCorectionHeight</t>
  </si>
  <si>
    <t>pvc</t>
  </si>
  <si>
    <t>topHung</t>
  </si>
  <si>
    <t>fix</t>
  </si>
  <si>
    <t>lShaped</t>
  </si>
  <si>
    <t>electric</t>
  </si>
  <si>
    <t>highAxle</t>
  </si>
  <si>
    <t>ugParameters</t>
  </si>
  <si>
    <t>antiFog</t>
  </si>
  <si>
    <t>korekta na szerokości</t>
  </si>
  <si>
    <t>korekta na wysokości</t>
  </si>
  <si>
    <t>mnożnik dla okna z szybą dwuko</t>
  </si>
  <si>
    <t>mnożnik dla okna z szybą trzyko</t>
  </si>
  <si>
    <t>Obwód szyby</t>
  </si>
  <si>
    <t>Obwód okna</t>
  </si>
  <si>
    <t>55X78</t>
  </si>
  <si>
    <t>55X98</t>
  </si>
  <si>
    <t>66X98</t>
  </si>
  <si>
    <t>66X118</t>
  </si>
  <si>
    <t>66X140</t>
  </si>
  <si>
    <t>78X98</t>
  </si>
  <si>
    <t>78X118</t>
  </si>
  <si>
    <t>78X140</t>
  </si>
  <si>
    <t>78X160</t>
  </si>
  <si>
    <t>94X118</t>
  </si>
  <si>
    <t>94X140</t>
  </si>
  <si>
    <t>94X160</t>
  </si>
  <si>
    <t>114X118</t>
  </si>
  <si>
    <t>114X140</t>
  </si>
  <si>
    <t>134X98</t>
  </si>
  <si>
    <t>koszty szyby e2</t>
  </si>
  <si>
    <t>koszt okna z szybą E2</t>
  </si>
  <si>
    <t>koszt okna bez szyby</t>
  </si>
  <si>
    <t>różnica kosztów</t>
  </si>
  <si>
    <t>koszty szyby I22</t>
  </si>
  <si>
    <t>koszt okna z szybą I22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</si>
</sst>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_-* #,##0\ &quot;zł&quot;_-;\-* #,##0\ &quot;zł&quot;_-;_-* &quot;-&quot;??\ &quot;zł&quot;_-;_-@"/>
  </numFmts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D8D8D8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1" numFmtId="164" xfId="0" applyFont="1" applyNumberFormat="1"/>
    <xf borderId="0" fillId="0" fontId="2" numFmtId="0" xfId="0" applyAlignment="1" applyFont="1">
      <alignment horizontal="center"/>
    </xf>
    <xf borderId="1" fillId="2" fontId="2" numFmtId="0" xfId="0" applyBorder="1" applyFill="1" applyFont="1"/>
    <xf borderId="1" fillId="2" fontId="2" numFmtId="165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6.38"/>
    <col customWidth="1" min="3" max="3" width="11.38"/>
    <col customWidth="1" min="4" max="4" width="5.5"/>
    <col customWidth="1" min="5" max="5" width="9.88"/>
    <col customWidth="1" min="6" max="6" width="8.13"/>
    <col customWidth="1" min="7" max="11" width="22.5"/>
    <col customWidth="1" min="12" max="13" width="7.63"/>
    <col customWidth="1" min="14" max="14" width="13.38"/>
    <col customWidth="1" min="15" max="15" width="7.63"/>
    <col customWidth="1" min="16" max="16" width="8.13"/>
    <col customWidth="1" min="17" max="17" width="4.38"/>
    <col customWidth="1" min="18" max="26" width="7.6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 t="s">
        <v>11</v>
      </c>
      <c r="B2" s="1" t="s">
        <v>12</v>
      </c>
      <c r="C2" s="1">
        <v>1.0</v>
      </c>
      <c r="D2" s="1">
        <v>0.0</v>
      </c>
      <c r="E2" s="1">
        <v>0.0</v>
      </c>
      <c r="G2" s="1" t="s">
        <v>13</v>
      </c>
      <c r="H2" s="1" t="s">
        <v>12</v>
      </c>
      <c r="I2" s="1" t="s">
        <v>14</v>
      </c>
      <c r="J2" s="1" t="s">
        <v>15</v>
      </c>
      <c r="K2" s="1" t="s">
        <v>16</v>
      </c>
    </row>
    <row r="3" ht="14.25" customHeight="1">
      <c r="A3" s="1" t="s">
        <v>17</v>
      </c>
      <c r="B3" s="1" t="s">
        <v>18</v>
      </c>
      <c r="C3" s="1">
        <v>1.0</v>
      </c>
      <c r="D3" s="1">
        <v>0.0</v>
      </c>
      <c r="E3" s="1">
        <v>0.0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</row>
    <row r="4" ht="14.25" customHeight="1">
      <c r="A4" s="1" t="s">
        <v>24</v>
      </c>
      <c r="B4" s="1" t="s">
        <v>25</v>
      </c>
      <c r="C4" s="1">
        <v>78.0</v>
      </c>
      <c r="D4" s="1">
        <v>0.0</v>
      </c>
      <c r="E4" s="1">
        <v>0.0</v>
      </c>
      <c r="G4" s="1">
        <v>134.0</v>
      </c>
      <c r="H4" s="1">
        <v>134.0</v>
      </c>
      <c r="I4" s="1">
        <v>134.0</v>
      </c>
      <c r="J4" s="1">
        <v>134.0</v>
      </c>
      <c r="K4" s="1">
        <v>134.0</v>
      </c>
    </row>
    <row r="5" ht="14.25" customHeight="1">
      <c r="A5" s="1" t="s">
        <v>24</v>
      </c>
      <c r="B5" s="1" t="s">
        <v>26</v>
      </c>
      <c r="C5" s="1">
        <v>0.0</v>
      </c>
      <c r="D5" s="1">
        <v>0.0</v>
      </c>
      <c r="E5" s="1">
        <v>0.0</v>
      </c>
      <c r="G5" s="1">
        <v>55.0</v>
      </c>
      <c r="H5" s="1">
        <v>55.0</v>
      </c>
      <c r="I5" s="1">
        <v>55.0</v>
      </c>
      <c r="J5" s="1">
        <v>55.0</v>
      </c>
      <c r="K5" s="1">
        <v>55.0</v>
      </c>
    </row>
    <row r="6" ht="14.25" customHeight="1">
      <c r="A6" s="1" t="s">
        <v>24</v>
      </c>
      <c r="B6" s="1" t="s">
        <v>27</v>
      </c>
      <c r="C6" s="1">
        <v>118.0</v>
      </c>
      <c r="D6" s="1">
        <v>0.0</v>
      </c>
      <c r="E6" s="1">
        <v>0.0</v>
      </c>
      <c r="G6" s="1">
        <v>160.0</v>
      </c>
      <c r="H6" s="1">
        <v>160.0</v>
      </c>
      <c r="I6" s="1">
        <v>160.0</v>
      </c>
      <c r="J6" s="1">
        <v>160.0</v>
      </c>
      <c r="K6" s="1">
        <v>160.0</v>
      </c>
    </row>
    <row r="7" ht="14.25" customHeight="1">
      <c r="A7" s="1" t="s">
        <v>24</v>
      </c>
      <c r="B7" s="1" t="s">
        <v>28</v>
      </c>
      <c r="C7" s="1">
        <v>0.0</v>
      </c>
      <c r="D7" s="1">
        <v>0.0</v>
      </c>
      <c r="E7" s="1">
        <v>0.0</v>
      </c>
      <c r="G7" s="1">
        <v>78.0</v>
      </c>
      <c r="H7" s="1">
        <v>78.0</v>
      </c>
      <c r="I7" s="1">
        <v>78.0</v>
      </c>
      <c r="J7" s="1">
        <v>78.0</v>
      </c>
      <c r="K7" s="1">
        <v>78.0</v>
      </c>
    </row>
    <row r="8" ht="14.25" customHeight="1">
      <c r="A8" s="1" t="s">
        <v>24</v>
      </c>
      <c r="B8" s="1" t="s">
        <v>29</v>
      </c>
      <c r="C8" s="1">
        <v>0.0</v>
      </c>
      <c r="D8" s="1">
        <v>0.0</v>
      </c>
      <c r="E8" s="1">
        <v>0.0</v>
      </c>
      <c r="G8" s="3" t="s">
        <v>30</v>
      </c>
      <c r="H8" s="3" t="s">
        <v>30</v>
      </c>
      <c r="I8" s="3" t="s">
        <v>30</v>
      </c>
      <c r="J8" s="3" t="s">
        <v>30</v>
      </c>
      <c r="K8" s="3" t="s">
        <v>30</v>
      </c>
    </row>
    <row r="9" ht="14.25" customHeight="1">
      <c r="A9" s="1" t="s">
        <v>24</v>
      </c>
      <c r="B9" s="1" t="s">
        <v>31</v>
      </c>
      <c r="C9" s="1">
        <v>0.0</v>
      </c>
      <c r="D9" s="1">
        <v>0.0</v>
      </c>
      <c r="E9" s="1">
        <v>0.0</v>
      </c>
      <c r="G9" s="1">
        <v>1.51</v>
      </c>
      <c r="H9" s="1">
        <v>1.51</v>
      </c>
      <c r="I9" s="1">
        <v>1.51</v>
      </c>
      <c r="J9" s="1">
        <v>1.51</v>
      </c>
      <c r="K9" s="1">
        <v>1.51</v>
      </c>
    </row>
    <row r="10" ht="14.25" customHeight="1">
      <c r="A10" s="1" t="s">
        <v>32</v>
      </c>
      <c r="B10" s="1" t="s">
        <v>33</v>
      </c>
      <c r="C10" s="1">
        <v>1.0</v>
      </c>
      <c r="D10" s="1">
        <v>0.0</v>
      </c>
      <c r="E10" s="1">
        <v>0.0</v>
      </c>
      <c r="G10" s="1" t="s">
        <v>34</v>
      </c>
      <c r="H10" s="1" t="s">
        <v>35</v>
      </c>
      <c r="I10" s="1" t="s">
        <v>36</v>
      </c>
      <c r="J10" s="1">
        <v>1.0</v>
      </c>
      <c r="K10" s="1">
        <v>1.0</v>
      </c>
    </row>
    <row r="11" ht="14.25" customHeight="1">
      <c r="A11" s="1" t="s">
        <v>32</v>
      </c>
      <c r="B11" s="1" t="s">
        <v>37</v>
      </c>
      <c r="C11" s="1">
        <v>0.0</v>
      </c>
      <c r="D11" s="1">
        <v>300.0</v>
      </c>
      <c r="E11" s="1">
        <v>0.0</v>
      </c>
      <c r="G11" s="1" t="s">
        <v>38</v>
      </c>
      <c r="H11" s="1" t="s">
        <v>39</v>
      </c>
      <c r="I11" s="1" t="s">
        <v>40</v>
      </c>
      <c r="J11" s="1">
        <v>1.0</v>
      </c>
      <c r="K11" s="1">
        <v>1.0</v>
      </c>
    </row>
    <row r="12" ht="14.25" customHeight="1">
      <c r="A12" s="1" t="s">
        <v>41</v>
      </c>
      <c r="B12" s="1" t="s">
        <v>42</v>
      </c>
      <c r="C12" s="1">
        <v>7022.0</v>
      </c>
      <c r="D12" s="1">
        <v>500.0</v>
      </c>
      <c r="E12" s="1">
        <v>0.0</v>
      </c>
      <c r="G12" s="1" t="s">
        <v>43</v>
      </c>
      <c r="H12" s="1" t="s">
        <v>43</v>
      </c>
      <c r="I12" s="1" t="s">
        <v>43</v>
      </c>
      <c r="J12" s="1" t="s">
        <v>43</v>
      </c>
      <c r="K12" s="1" t="s">
        <v>43</v>
      </c>
    </row>
    <row r="13" ht="14.25" customHeight="1">
      <c r="A13" s="1" t="s">
        <v>44</v>
      </c>
      <c r="B13" s="1" t="s">
        <v>45</v>
      </c>
      <c r="C13" s="1">
        <v>1.0</v>
      </c>
      <c r="D13" s="1">
        <v>0.0</v>
      </c>
      <c r="E13" s="2">
        <v>3.4</v>
      </c>
      <c r="G13" s="1" t="s">
        <v>46</v>
      </c>
      <c r="H13" s="1" t="s">
        <v>47</v>
      </c>
      <c r="I13" s="1" t="s">
        <v>48</v>
      </c>
      <c r="J13" s="1" t="s">
        <v>49</v>
      </c>
      <c r="K13" s="1" t="s">
        <v>50</v>
      </c>
    </row>
    <row r="14" ht="14.25" customHeight="1">
      <c r="A14" s="1" t="s">
        <v>44</v>
      </c>
      <c r="B14" s="1" t="s">
        <v>51</v>
      </c>
      <c r="C14" s="1">
        <v>0.0</v>
      </c>
      <c r="D14" s="1">
        <v>600.0</v>
      </c>
      <c r="E14" s="2">
        <v>4.6</v>
      </c>
      <c r="G14" s="1" t="s">
        <v>52</v>
      </c>
      <c r="H14" s="1" t="s">
        <v>53</v>
      </c>
      <c r="I14" s="1" t="s">
        <v>54</v>
      </c>
      <c r="J14" s="1" t="s">
        <v>55</v>
      </c>
      <c r="K14" s="1" t="s">
        <v>56</v>
      </c>
    </row>
    <row r="15" ht="14.25" customHeight="1">
      <c r="A15" s="1" t="s">
        <v>57</v>
      </c>
      <c r="B15" s="4" t="s">
        <v>58</v>
      </c>
      <c r="C15" s="1">
        <v>1.0</v>
      </c>
      <c r="D15" s="1">
        <v>0.0</v>
      </c>
      <c r="E15" s="1">
        <v>0.0</v>
      </c>
      <c r="G15" s="1" t="s">
        <v>59</v>
      </c>
      <c r="H15" s="1" t="s">
        <v>60</v>
      </c>
      <c r="I15" s="1" t="s">
        <v>61</v>
      </c>
      <c r="J15" s="1" t="s">
        <v>62</v>
      </c>
      <c r="K15" s="1" t="s">
        <v>63</v>
      </c>
    </row>
    <row r="16" ht="14.25" customHeight="1">
      <c r="A16" s="1" t="s">
        <v>57</v>
      </c>
      <c r="B16" s="1" t="s">
        <v>64</v>
      </c>
      <c r="C16" s="1">
        <v>0.0</v>
      </c>
      <c r="D16" s="1">
        <v>200.0</v>
      </c>
      <c r="E16" s="1">
        <v>0.0</v>
      </c>
      <c r="G16" s="1" t="s">
        <v>65</v>
      </c>
      <c r="H16" s="1" t="s">
        <v>66</v>
      </c>
      <c r="I16" s="1" t="s">
        <v>67</v>
      </c>
      <c r="J16" s="1" t="s">
        <v>68</v>
      </c>
      <c r="K16" s="1" t="s">
        <v>69</v>
      </c>
    </row>
    <row r="17" ht="14.25" customHeight="1">
      <c r="A17" s="1" t="s">
        <v>57</v>
      </c>
      <c r="B17" s="1" t="s">
        <v>70</v>
      </c>
      <c r="C17" s="1">
        <v>0.0</v>
      </c>
      <c r="D17" s="1">
        <v>1000.0</v>
      </c>
      <c r="E17" s="1">
        <v>0.0</v>
      </c>
      <c r="G17" s="1" t="s">
        <v>71</v>
      </c>
      <c r="H17" s="1" t="s">
        <v>72</v>
      </c>
      <c r="I17" s="1" t="s">
        <v>73</v>
      </c>
      <c r="J17" s="1" t="s">
        <v>74</v>
      </c>
      <c r="K17" s="1" t="s">
        <v>75</v>
      </c>
    </row>
    <row r="18" ht="14.25" customHeight="1">
      <c r="A18" s="1" t="s">
        <v>57</v>
      </c>
      <c r="B18" s="1" t="s">
        <v>76</v>
      </c>
      <c r="C18" s="1">
        <v>0.0</v>
      </c>
      <c r="D18" s="1">
        <v>300.0</v>
      </c>
      <c r="E18" s="1">
        <v>0.0</v>
      </c>
      <c r="G18" s="1" t="s">
        <v>77</v>
      </c>
      <c r="H18" s="1" t="s">
        <v>78</v>
      </c>
      <c r="I18" s="1" t="s">
        <v>79</v>
      </c>
      <c r="J18" s="1" t="s">
        <v>80</v>
      </c>
      <c r="K18" s="1" t="s">
        <v>81</v>
      </c>
    </row>
    <row r="19" ht="14.25" customHeight="1">
      <c r="A19" s="1" t="s">
        <v>57</v>
      </c>
      <c r="B19" s="1" t="s">
        <v>82</v>
      </c>
      <c r="C19" s="1">
        <v>0.0</v>
      </c>
      <c r="D19" s="1">
        <v>100.0</v>
      </c>
      <c r="E19" s="1">
        <v>0.0</v>
      </c>
      <c r="G19" s="1" t="s">
        <v>83</v>
      </c>
      <c r="H19" s="1" t="s">
        <v>84</v>
      </c>
      <c r="I19" s="1" t="s">
        <v>85</v>
      </c>
      <c r="J19" s="1" t="s">
        <v>86</v>
      </c>
      <c r="K19" s="1" t="s">
        <v>87</v>
      </c>
    </row>
    <row r="20" ht="14.25" customHeight="1">
      <c r="A20" s="1" t="s">
        <v>57</v>
      </c>
      <c r="B20" s="1" t="s">
        <v>88</v>
      </c>
      <c r="C20" s="1">
        <v>0.0</v>
      </c>
      <c r="D20" s="1">
        <v>500.0</v>
      </c>
      <c r="E20" s="1">
        <v>0.0</v>
      </c>
      <c r="G20" s="1" t="s">
        <v>89</v>
      </c>
      <c r="H20" s="1" t="s">
        <v>90</v>
      </c>
      <c r="I20" s="1" t="s">
        <v>91</v>
      </c>
      <c r="J20" s="1" t="s">
        <v>92</v>
      </c>
      <c r="K20" s="1" t="s">
        <v>93</v>
      </c>
    </row>
    <row r="21" ht="14.25" customHeight="1">
      <c r="A21" s="1" t="s">
        <v>57</v>
      </c>
      <c r="B21" s="1" t="s">
        <v>94</v>
      </c>
      <c r="C21" s="1">
        <v>0.0</v>
      </c>
      <c r="D21" s="1">
        <v>350.0</v>
      </c>
      <c r="E21" s="1">
        <v>0.0</v>
      </c>
      <c r="G21" s="1" t="s">
        <v>95</v>
      </c>
      <c r="H21" s="1" t="s">
        <v>96</v>
      </c>
      <c r="I21" s="1" t="s">
        <v>97</v>
      </c>
      <c r="J21" s="1" t="s">
        <v>98</v>
      </c>
      <c r="K21" s="1" t="s">
        <v>99</v>
      </c>
    </row>
    <row r="22" ht="14.25" customHeight="1">
      <c r="A22" s="1" t="s">
        <v>57</v>
      </c>
      <c r="B22" s="1" t="s">
        <v>100</v>
      </c>
      <c r="C22" s="1">
        <v>0.0</v>
      </c>
      <c r="D22" s="1">
        <v>450.0</v>
      </c>
      <c r="E22" s="1">
        <v>0.0</v>
      </c>
      <c r="G22" s="1" t="s">
        <v>101</v>
      </c>
      <c r="H22" s="1" t="s">
        <v>102</v>
      </c>
      <c r="I22" s="1" t="s">
        <v>103</v>
      </c>
      <c r="J22" s="1" t="s">
        <v>104</v>
      </c>
      <c r="K22" s="1" t="s">
        <v>105</v>
      </c>
    </row>
    <row r="23" ht="14.25" customHeight="1">
      <c r="A23" s="1" t="s">
        <v>57</v>
      </c>
      <c r="B23" s="1" t="s">
        <v>106</v>
      </c>
      <c r="C23" s="1">
        <v>0.0</v>
      </c>
      <c r="D23" s="1">
        <v>550.0</v>
      </c>
      <c r="E23" s="1">
        <v>0.0</v>
      </c>
      <c r="G23" s="1" t="s">
        <v>107</v>
      </c>
      <c r="H23" s="1" t="s">
        <v>108</v>
      </c>
      <c r="I23" s="1" t="s">
        <v>109</v>
      </c>
      <c r="J23" s="1" t="s">
        <v>110</v>
      </c>
      <c r="K23" s="1" t="s">
        <v>111</v>
      </c>
    </row>
    <row r="24" ht="14.25" customHeight="1">
      <c r="A24" s="1" t="s">
        <v>112</v>
      </c>
      <c r="B24" s="1" t="s">
        <v>113</v>
      </c>
      <c r="C24" s="1">
        <v>0.0</v>
      </c>
      <c r="D24" s="1">
        <v>0.0</v>
      </c>
      <c r="E24" s="1">
        <v>0.0</v>
      </c>
      <c r="G24" s="1" t="s">
        <v>114</v>
      </c>
      <c r="H24" s="1" t="s">
        <v>115</v>
      </c>
      <c r="I24" s="1" t="s">
        <v>116</v>
      </c>
      <c r="J24" s="1" t="s">
        <v>117</v>
      </c>
      <c r="K24" s="1" t="s">
        <v>118</v>
      </c>
    </row>
    <row r="25" ht="14.25" customHeight="1">
      <c r="A25" s="1" t="s">
        <v>112</v>
      </c>
      <c r="B25" s="1" t="s">
        <v>119</v>
      </c>
      <c r="C25" s="1">
        <v>0.0</v>
      </c>
      <c r="D25" s="1">
        <v>0.0</v>
      </c>
      <c r="E25" s="1">
        <v>0.0</v>
      </c>
      <c r="G25" s="1" t="s">
        <v>120</v>
      </c>
      <c r="H25" s="1" t="s">
        <v>121</v>
      </c>
      <c r="I25" s="1" t="s">
        <v>122</v>
      </c>
      <c r="J25" s="1" t="s">
        <v>123</v>
      </c>
      <c r="K25" s="1" t="s">
        <v>124</v>
      </c>
    </row>
    <row r="26" ht="14.25" customHeight="1">
      <c r="A26" s="1" t="s">
        <v>112</v>
      </c>
      <c r="B26" s="1" t="s">
        <v>125</v>
      </c>
      <c r="C26" s="1">
        <v>1.0</v>
      </c>
      <c r="D26" s="1">
        <v>0.0</v>
      </c>
      <c r="E26" s="1">
        <v>0.0</v>
      </c>
      <c r="G26" s="1" t="s">
        <v>126</v>
      </c>
      <c r="H26" s="1" t="s">
        <v>127</v>
      </c>
      <c r="I26" s="1" t="s">
        <v>128</v>
      </c>
      <c r="J26" s="1" t="s">
        <v>129</v>
      </c>
      <c r="K26" s="1" t="s">
        <v>130</v>
      </c>
    </row>
    <row r="27" ht="14.25" customHeight="1">
      <c r="A27" s="1" t="s">
        <v>112</v>
      </c>
      <c r="B27" s="1" t="s">
        <v>131</v>
      </c>
      <c r="C27" s="1">
        <v>0.0</v>
      </c>
      <c r="D27" s="1">
        <v>0.0</v>
      </c>
      <c r="E27" s="1">
        <v>0.0</v>
      </c>
      <c r="G27" s="1" t="s">
        <v>132</v>
      </c>
      <c r="H27" s="1" t="s">
        <v>133</v>
      </c>
      <c r="I27" s="1" t="s">
        <v>134</v>
      </c>
      <c r="J27" s="1" t="s">
        <v>135</v>
      </c>
      <c r="K27" s="1" t="s">
        <v>136</v>
      </c>
    </row>
    <row r="28" ht="14.25" customHeight="1">
      <c r="A28" s="1" t="s">
        <v>112</v>
      </c>
      <c r="B28" s="1" t="s">
        <v>137</v>
      </c>
      <c r="C28" s="1">
        <v>0.0</v>
      </c>
      <c r="D28" s="1">
        <v>1000.0</v>
      </c>
      <c r="E28" s="1">
        <v>0.0</v>
      </c>
      <c r="G28" s="1" t="s">
        <v>138</v>
      </c>
      <c r="H28" s="1" t="s">
        <v>139</v>
      </c>
      <c r="I28" s="1" t="s">
        <v>140</v>
      </c>
      <c r="J28" s="1" t="s">
        <v>141</v>
      </c>
      <c r="K28" s="1" t="s">
        <v>142</v>
      </c>
    </row>
    <row r="29" ht="14.25" customHeight="1">
      <c r="A29" s="1" t="s">
        <v>112</v>
      </c>
      <c r="B29" s="1" t="s">
        <v>143</v>
      </c>
      <c r="C29" s="1">
        <v>1.0</v>
      </c>
      <c r="D29" s="1">
        <v>0.0</v>
      </c>
      <c r="E29" s="1">
        <v>0.0</v>
      </c>
      <c r="G29" s="1" t="s">
        <v>144</v>
      </c>
      <c r="H29" s="1" t="s">
        <v>145</v>
      </c>
      <c r="I29" s="1" t="s">
        <v>146</v>
      </c>
      <c r="J29" s="1" t="s">
        <v>147</v>
      </c>
      <c r="K29" s="1" t="s">
        <v>148</v>
      </c>
    </row>
    <row r="30" ht="14.25" customHeight="1">
      <c r="A30" s="1" t="s">
        <v>112</v>
      </c>
      <c r="B30" s="1" t="s">
        <v>149</v>
      </c>
      <c r="C30" s="1">
        <v>0.0</v>
      </c>
      <c r="D30" s="1">
        <v>0.0</v>
      </c>
      <c r="E30" s="1">
        <v>0.0</v>
      </c>
      <c r="G30" s="1" t="s">
        <v>150</v>
      </c>
      <c r="H30" s="1" t="s">
        <v>151</v>
      </c>
      <c r="I30" s="1" t="s">
        <v>152</v>
      </c>
      <c r="J30" s="1" t="s">
        <v>153</v>
      </c>
      <c r="K30" s="1" t="s">
        <v>154</v>
      </c>
    </row>
    <row r="31" ht="14.25" customHeight="1">
      <c r="A31" s="1" t="s">
        <v>112</v>
      </c>
      <c r="B31" s="1" t="s">
        <v>155</v>
      </c>
      <c r="C31" s="1">
        <v>0.0</v>
      </c>
      <c r="D31" s="1">
        <v>200.0</v>
      </c>
      <c r="E31" s="1">
        <v>0.0</v>
      </c>
      <c r="G31" s="1" t="s">
        <v>156</v>
      </c>
      <c r="H31" s="1" t="s">
        <v>157</v>
      </c>
      <c r="I31" s="1" t="s">
        <v>158</v>
      </c>
      <c r="J31" s="1" t="s">
        <v>159</v>
      </c>
      <c r="K31" s="1" t="s">
        <v>160</v>
      </c>
    </row>
    <row r="32" ht="14.25" customHeight="1">
      <c r="A32" s="1" t="s">
        <v>112</v>
      </c>
      <c r="B32" s="1" t="s">
        <v>161</v>
      </c>
      <c r="C32" s="1">
        <v>0.0</v>
      </c>
      <c r="D32" s="1">
        <v>0.0</v>
      </c>
      <c r="E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</row>
    <row r="33" ht="14.25" customHeight="1">
      <c r="A33" s="1" t="s">
        <v>112</v>
      </c>
      <c r="B33" s="1" t="s">
        <v>162</v>
      </c>
      <c r="C33" s="1">
        <v>0.0</v>
      </c>
      <c r="D33" s="1">
        <v>125.0</v>
      </c>
      <c r="E33" s="1">
        <v>0.0</v>
      </c>
      <c r="G33" s="1" t="s">
        <v>162</v>
      </c>
      <c r="H33" s="1" t="s">
        <v>162</v>
      </c>
      <c r="I33" s="1" t="s">
        <v>162</v>
      </c>
      <c r="J33" s="1" t="s">
        <v>162</v>
      </c>
      <c r="K33" s="1" t="s">
        <v>162</v>
      </c>
    </row>
    <row r="34" ht="14.25" customHeight="1">
      <c r="A34" s="1" t="s">
        <v>112</v>
      </c>
      <c r="B34" s="1" t="s">
        <v>163</v>
      </c>
      <c r="C34" s="1">
        <v>0.0</v>
      </c>
      <c r="D34" s="1">
        <v>175.0</v>
      </c>
      <c r="E34" s="1">
        <v>0.0</v>
      </c>
      <c r="G34" s="1" t="s">
        <v>163</v>
      </c>
      <c r="H34" s="1" t="s">
        <v>163</v>
      </c>
      <c r="I34" s="1" t="s">
        <v>163</v>
      </c>
      <c r="J34" s="1" t="s">
        <v>163</v>
      </c>
      <c r="K34" s="1" t="s">
        <v>163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6.38"/>
    <col customWidth="1" min="3" max="3" width="10.75"/>
    <col customWidth="1" min="4" max="4" width="4.38"/>
    <col customWidth="1" min="5" max="5" width="9.13"/>
    <col customWidth="1" min="6" max="6" width="8.13"/>
    <col customWidth="1" min="7" max="11" width="22.5"/>
    <col customWidth="1" min="12" max="13" width="7.63"/>
    <col customWidth="1" min="14" max="14" width="13.38"/>
    <col customWidth="1" min="15" max="15" width="7.63"/>
    <col customWidth="1" min="16" max="16" width="8.13"/>
    <col customWidth="1" min="17" max="17" width="4.38"/>
    <col customWidth="1" min="18" max="26" width="7.63"/>
  </cols>
  <sheetData>
    <row r="1" ht="14.25" customHeight="1">
      <c r="A1" s="1" t="s">
        <v>164</v>
      </c>
    </row>
    <row r="2" ht="14.25" hidden="1" customHeight="1">
      <c r="B2" s="1" t="s">
        <v>165</v>
      </c>
      <c r="C2" s="1">
        <v>78.0</v>
      </c>
      <c r="D2" s="1">
        <v>98.0</v>
      </c>
      <c r="E2" s="1">
        <v>118.0</v>
      </c>
      <c r="F2" s="1">
        <v>140.0</v>
      </c>
      <c r="G2" s="1">
        <v>160.0</v>
      </c>
    </row>
    <row r="3" ht="14.25" hidden="1" customHeight="1">
      <c r="B3" s="1">
        <v>55.0</v>
      </c>
      <c r="C3" s="1">
        <v>775.0</v>
      </c>
      <c r="D3" s="1">
        <v>830.0</v>
      </c>
    </row>
    <row r="4" ht="14.25" hidden="1" customHeight="1">
      <c r="B4" s="1">
        <v>66.0</v>
      </c>
      <c r="D4" s="1">
        <v>876.0</v>
      </c>
      <c r="E4" s="1">
        <v>916.0</v>
      </c>
      <c r="F4" s="1">
        <v>1007.0</v>
      </c>
      <c r="N4" s="5" t="s">
        <v>31</v>
      </c>
      <c r="O4" s="5"/>
      <c r="P4" s="5" t="s">
        <v>166</v>
      </c>
      <c r="Q4" s="5">
        <v>0.85</v>
      </c>
    </row>
    <row r="5" ht="14.25" hidden="1" customHeight="1">
      <c r="B5" s="1">
        <v>78.0</v>
      </c>
      <c r="D5" s="1">
        <v>916.0</v>
      </c>
      <c r="E5" s="1">
        <v>977.0</v>
      </c>
      <c r="F5" s="1">
        <v>1077.0</v>
      </c>
      <c r="G5" s="1">
        <v>1218.0</v>
      </c>
    </row>
    <row r="6" ht="14.25" hidden="1" customHeight="1">
      <c r="B6" s="1">
        <v>94.0</v>
      </c>
      <c r="E6" s="1">
        <v>1147.0</v>
      </c>
      <c r="F6" s="1">
        <v>1230.0</v>
      </c>
      <c r="G6" s="1">
        <v>1370.0</v>
      </c>
    </row>
    <row r="7" ht="14.25" hidden="1" customHeight="1">
      <c r="B7" s="1">
        <v>114.0</v>
      </c>
      <c r="E7" s="1">
        <v>1230.0</v>
      </c>
      <c r="F7" s="1">
        <v>1370.0</v>
      </c>
    </row>
    <row r="8" ht="14.25" hidden="1" customHeight="1">
      <c r="B8" s="1">
        <v>134.0</v>
      </c>
      <c r="D8" s="1">
        <v>1230.0</v>
      </c>
    </row>
    <row r="9" ht="14.25" hidden="1" customHeight="1"/>
    <row r="10" ht="14.25" customHeight="1">
      <c r="A10" s="1" t="s">
        <v>167</v>
      </c>
      <c r="C10" s="1">
        <v>145.0</v>
      </c>
    </row>
    <row r="11" ht="14.25" customHeight="1">
      <c r="A11" s="1" t="s">
        <v>168</v>
      </c>
      <c r="C11" s="1">
        <v>142.0</v>
      </c>
    </row>
    <row r="12" ht="14.25" customHeight="1">
      <c r="A12" s="1" t="s">
        <v>0</v>
      </c>
      <c r="C12" s="1" t="s">
        <v>2</v>
      </c>
      <c r="D12" s="1" t="s">
        <v>3</v>
      </c>
      <c r="E12" s="1" t="s">
        <v>4</v>
      </c>
      <c r="F12" s="6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</row>
    <row r="13" ht="14.25" customHeight="1">
      <c r="A13" s="1" t="s">
        <v>11</v>
      </c>
      <c r="B13" s="1" t="s">
        <v>12</v>
      </c>
      <c r="C13" s="1">
        <v>1.0</v>
      </c>
      <c r="D13" s="1">
        <v>0.0</v>
      </c>
      <c r="E13" s="1">
        <v>0.0</v>
      </c>
      <c r="G13" s="1" t="s">
        <v>13</v>
      </c>
      <c r="H13" s="1" t="s">
        <v>12</v>
      </c>
      <c r="I13" s="1" t="s">
        <v>14</v>
      </c>
      <c r="J13" s="1" t="s">
        <v>15</v>
      </c>
      <c r="K13" s="1" t="s">
        <v>16</v>
      </c>
    </row>
    <row r="14" ht="14.25" customHeight="1">
      <c r="A14" s="1" t="s">
        <v>17</v>
      </c>
      <c r="B14" s="1" t="s">
        <v>18</v>
      </c>
      <c r="C14" s="1">
        <v>1.0</v>
      </c>
      <c r="D14" s="1">
        <v>0.0</v>
      </c>
      <c r="E14" s="1">
        <v>0.0</v>
      </c>
      <c r="G14" s="1" t="s">
        <v>19</v>
      </c>
      <c r="H14" s="1" t="s">
        <v>20</v>
      </c>
      <c r="I14" s="1" t="s">
        <v>21</v>
      </c>
      <c r="J14" s="1" t="s">
        <v>22</v>
      </c>
      <c r="K14" s="1" t="s">
        <v>23</v>
      </c>
    </row>
    <row r="15" ht="14.25" customHeight="1">
      <c r="A15" s="1" t="s">
        <v>24</v>
      </c>
      <c r="B15" s="1" t="s">
        <v>25</v>
      </c>
      <c r="C15" s="1">
        <v>78.0</v>
      </c>
      <c r="D15" s="1">
        <v>0.0</v>
      </c>
      <c r="E15" s="1">
        <v>0.0</v>
      </c>
      <c r="G15" s="1">
        <v>134.0</v>
      </c>
      <c r="H15" s="1">
        <v>134.0</v>
      </c>
      <c r="I15" s="1">
        <v>134.0</v>
      </c>
      <c r="J15" s="1">
        <v>134.0</v>
      </c>
      <c r="K15" s="1">
        <v>134.0</v>
      </c>
    </row>
    <row r="16" ht="14.25" customHeight="1">
      <c r="A16" s="1" t="s">
        <v>24</v>
      </c>
      <c r="B16" s="1" t="s">
        <v>26</v>
      </c>
      <c r="C16" s="1">
        <v>0.0</v>
      </c>
      <c r="D16" s="1">
        <v>0.0</v>
      </c>
      <c r="E16" s="1">
        <v>0.0</v>
      </c>
      <c r="G16" s="1">
        <v>55.0</v>
      </c>
      <c r="H16" s="1">
        <v>55.0</v>
      </c>
      <c r="I16" s="1">
        <v>55.0</v>
      </c>
      <c r="J16" s="1">
        <v>55.0</v>
      </c>
      <c r="K16" s="1">
        <v>55.0</v>
      </c>
    </row>
    <row r="17" ht="14.25" customHeight="1">
      <c r="A17" s="1" t="s">
        <v>24</v>
      </c>
      <c r="B17" s="1" t="s">
        <v>27</v>
      </c>
      <c r="C17" s="1">
        <v>118.0</v>
      </c>
      <c r="D17" s="1">
        <v>0.0</v>
      </c>
      <c r="E17" s="1">
        <v>0.0</v>
      </c>
      <c r="G17" s="1">
        <v>160.0</v>
      </c>
      <c r="H17" s="1">
        <v>160.0</v>
      </c>
      <c r="I17" s="1">
        <v>160.0</v>
      </c>
      <c r="J17" s="1">
        <v>160.0</v>
      </c>
      <c r="K17" s="1">
        <v>160.0</v>
      </c>
    </row>
    <row r="18" ht="14.25" customHeight="1">
      <c r="A18" s="1" t="s">
        <v>24</v>
      </c>
      <c r="B18" s="1" t="s">
        <v>28</v>
      </c>
      <c r="C18" s="1">
        <v>0.0</v>
      </c>
      <c r="D18" s="1">
        <v>0.0</v>
      </c>
      <c r="E18" s="1">
        <v>0.0</v>
      </c>
      <c r="G18" s="1">
        <v>78.0</v>
      </c>
      <c r="H18" s="1">
        <v>78.0</v>
      </c>
      <c r="I18" s="1">
        <v>78.0</v>
      </c>
      <c r="J18" s="1">
        <v>78.0</v>
      </c>
      <c r="K18" s="1">
        <v>78.0</v>
      </c>
    </row>
    <row r="19" ht="14.25" customHeight="1">
      <c r="A19" s="1" t="s">
        <v>24</v>
      </c>
      <c r="B19" s="1" t="s">
        <v>29</v>
      </c>
      <c r="C19" s="1">
        <v>0.0</v>
      </c>
      <c r="D19" s="1">
        <v>0.0</v>
      </c>
      <c r="E19" s="1">
        <v>0.0</v>
      </c>
      <c r="G19" s="3" t="s">
        <v>30</v>
      </c>
      <c r="H19" s="3" t="s">
        <v>30</v>
      </c>
      <c r="I19" s="3" t="s">
        <v>30</v>
      </c>
      <c r="J19" s="3" t="s">
        <v>30</v>
      </c>
      <c r="K19" s="3" t="s">
        <v>30</v>
      </c>
    </row>
    <row r="20" ht="14.25" customHeight="1">
      <c r="A20" s="1" t="s">
        <v>24</v>
      </c>
      <c r="B20" s="1" t="s">
        <v>31</v>
      </c>
      <c r="C20" s="1">
        <v>0.0</v>
      </c>
      <c r="D20" s="1">
        <v>0.0</v>
      </c>
      <c r="E20" s="1">
        <v>0.0</v>
      </c>
      <c r="G20" s="1">
        <v>1.51</v>
      </c>
      <c r="H20" s="1">
        <v>1.51</v>
      </c>
      <c r="I20" s="1">
        <v>1.51</v>
      </c>
      <c r="J20" s="1">
        <v>1.51</v>
      </c>
      <c r="K20" s="1">
        <v>1.51</v>
      </c>
    </row>
    <row r="21" ht="14.25" customHeight="1">
      <c r="A21" s="1" t="s">
        <v>32</v>
      </c>
      <c r="B21" s="1" t="s">
        <v>33</v>
      </c>
      <c r="C21" s="1">
        <v>1.0</v>
      </c>
      <c r="D21" s="1">
        <v>0.0</v>
      </c>
      <c r="E21" s="1">
        <v>0.0</v>
      </c>
      <c r="G21" s="1" t="s">
        <v>34</v>
      </c>
      <c r="H21" s="1" t="s">
        <v>35</v>
      </c>
      <c r="I21" s="1" t="s">
        <v>36</v>
      </c>
      <c r="J21" s="1">
        <v>1.0</v>
      </c>
      <c r="K21" s="1">
        <v>1.0</v>
      </c>
    </row>
    <row r="22" ht="14.25" customHeight="1">
      <c r="A22" s="1" t="s">
        <v>32</v>
      </c>
      <c r="B22" s="1" t="s">
        <v>37</v>
      </c>
      <c r="C22" s="1">
        <v>0.0</v>
      </c>
      <c r="D22" s="1">
        <v>300.0</v>
      </c>
      <c r="E22" s="1">
        <v>0.0</v>
      </c>
      <c r="G22" s="1" t="s">
        <v>38</v>
      </c>
      <c r="H22" s="1" t="s">
        <v>39</v>
      </c>
      <c r="I22" s="1" t="s">
        <v>40</v>
      </c>
      <c r="J22" s="1">
        <v>1.0</v>
      </c>
      <c r="K22" s="1">
        <v>1.0</v>
      </c>
    </row>
    <row r="23" ht="14.25" customHeight="1">
      <c r="A23" s="1" t="s">
        <v>41</v>
      </c>
      <c r="B23" s="1" t="s">
        <v>42</v>
      </c>
      <c r="C23" s="1">
        <v>7022.0</v>
      </c>
      <c r="D23" s="1">
        <v>500.0</v>
      </c>
      <c r="E23" s="1">
        <v>0.0</v>
      </c>
      <c r="G23" s="1" t="s">
        <v>43</v>
      </c>
      <c r="H23" s="1" t="s">
        <v>43</v>
      </c>
      <c r="I23" s="1" t="s">
        <v>43</v>
      </c>
      <c r="J23" s="1" t="s">
        <v>43</v>
      </c>
      <c r="K23" s="1" t="s">
        <v>43</v>
      </c>
    </row>
    <row r="24" ht="14.25" customHeight="1">
      <c r="A24" s="1" t="s">
        <v>44</v>
      </c>
      <c r="B24" s="1" t="s">
        <v>45</v>
      </c>
      <c r="C24" s="1">
        <v>1.0</v>
      </c>
      <c r="D24" s="1">
        <v>0.0</v>
      </c>
      <c r="E24" s="2">
        <v>3.4</v>
      </c>
      <c r="G24" s="1" t="s">
        <v>46</v>
      </c>
      <c r="H24" s="1" t="s">
        <v>47</v>
      </c>
      <c r="I24" s="1" t="s">
        <v>48</v>
      </c>
      <c r="J24" s="1" t="s">
        <v>49</v>
      </c>
      <c r="K24" s="1" t="s">
        <v>50</v>
      </c>
    </row>
    <row r="25" ht="14.25" customHeight="1">
      <c r="A25" s="1" t="s">
        <v>44</v>
      </c>
      <c r="B25" s="1" t="s">
        <v>51</v>
      </c>
      <c r="C25" s="1">
        <v>0.0</v>
      </c>
      <c r="D25" s="1">
        <v>600.0</v>
      </c>
      <c r="E25" s="2">
        <v>4.6</v>
      </c>
      <c r="G25" s="1" t="s">
        <v>52</v>
      </c>
      <c r="H25" s="1" t="s">
        <v>53</v>
      </c>
      <c r="I25" s="1" t="s">
        <v>54</v>
      </c>
      <c r="J25" s="1" t="s">
        <v>55</v>
      </c>
      <c r="K25" s="1" t="s">
        <v>56</v>
      </c>
    </row>
    <row r="26" ht="14.25" customHeight="1">
      <c r="A26" s="1" t="s">
        <v>57</v>
      </c>
      <c r="B26" s="4" t="s">
        <v>58</v>
      </c>
      <c r="C26" s="1">
        <v>1.0</v>
      </c>
      <c r="D26" s="1">
        <v>0.0</v>
      </c>
      <c r="E26" s="1">
        <v>0.0</v>
      </c>
      <c r="G26" s="1" t="s">
        <v>59</v>
      </c>
      <c r="H26" s="1" t="s">
        <v>60</v>
      </c>
      <c r="I26" s="1" t="s">
        <v>61</v>
      </c>
      <c r="J26" s="1" t="s">
        <v>62</v>
      </c>
      <c r="K26" s="1" t="s">
        <v>63</v>
      </c>
    </row>
    <row r="27" ht="14.25" customHeight="1">
      <c r="A27" s="1" t="s">
        <v>57</v>
      </c>
      <c r="B27" s="1" t="s">
        <v>64</v>
      </c>
      <c r="C27" s="1">
        <v>0.0</v>
      </c>
      <c r="D27" s="1">
        <v>200.0</v>
      </c>
      <c r="E27" s="1">
        <v>0.0</v>
      </c>
      <c r="G27" s="1" t="s">
        <v>65</v>
      </c>
      <c r="H27" s="1" t="s">
        <v>66</v>
      </c>
      <c r="I27" s="1" t="s">
        <v>67</v>
      </c>
      <c r="J27" s="1" t="s">
        <v>68</v>
      </c>
      <c r="K27" s="1" t="s">
        <v>69</v>
      </c>
    </row>
    <row r="28" ht="14.25" customHeight="1">
      <c r="A28" s="1" t="s">
        <v>57</v>
      </c>
      <c r="B28" s="1" t="s">
        <v>70</v>
      </c>
      <c r="C28" s="1">
        <v>0.0</v>
      </c>
      <c r="D28" s="1">
        <v>1000.0</v>
      </c>
      <c r="E28" s="1">
        <v>0.0</v>
      </c>
      <c r="G28" s="1" t="s">
        <v>71</v>
      </c>
      <c r="H28" s="1" t="s">
        <v>72</v>
      </c>
      <c r="I28" s="1" t="s">
        <v>73</v>
      </c>
      <c r="J28" s="1" t="s">
        <v>74</v>
      </c>
      <c r="K28" s="1" t="s">
        <v>75</v>
      </c>
    </row>
    <row r="29" ht="14.25" customHeight="1">
      <c r="A29" s="1" t="s">
        <v>57</v>
      </c>
      <c r="B29" s="1" t="s">
        <v>76</v>
      </c>
      <c r="C29" s="1">
        <v>0.0</v>
      </c>
      <c r="D29" s="1">
        <v>300.0</v>
      </c>
      <c r="E29" s="1">
        <v>0.0</v>
      </c>
      <c r="G29" s="1" t="s">
        <v>77</v>
      </c>
      <c r="H29" s="1" t="s">
        <v>78</v>
      </c>
      <c r="I29" s="1" t="s">
        <v>79</v>
      </c>
      <c r="J29" s="1" t="s">
        <v>80</v>
      </c>
      <c r="K29" s="1" t="s">
        <v>81</v>
      </c>
    </row>
    <row r="30" ht="14.25" customHeight="1">
      <c r="A30" s="1" t="s">
        <v>57</v>
      </c>
      <c r="B30" s="1" t="s">
        <v>82</v>
      </c>
      <c r="C30" s="1">
        <v>0.0</v>
      </c>
      <c r="D30" s="1">
        <v>100.0</v>
      </c>
      <c r="E30" s="1">
        <v>0.0</v>
      </c>
      <c r="G30" s="1" t="s">
        <v>83</v>
      </c>
      <c r="H30" s="1" t="s">
        <v>84</v>
      </c>
      <c r="I30" s="1" t="s">
        <v>85</v>
      </c>
      <c r="J30" s="1" t="s">
        <v>86</v>
      </c>
      <c r="K30" s="1" t="s">
        <v>87</v>
      </c>
    </row>
    <row r="31" ht="14.25" customHeight="1">
      <c r="A31" s="1" t="s">
        <v>57</v>
      </c>
      <c r="B31" s="1" t="s">
        <v>88</v>
      </c>
      <c r="C31" s="1">
        <v>0.0</v>
      </c>
      <c r="D31" s="1">
        <v>500.0</v>
      </c>
      <c r="E31" s="1">
        <v>0.0</v>
      </c>
      <c r="G31" s="1" t="s">
        <v>89</v>
      </c>
      <c r="H31" s="1" t="s">
        <v>90</v>
      </c>
      <c r="I31" s="1" t="s">
        <v>91</v>
      </c>
      <c r="J31" s="1" t="s">
        <v>92</v>
      </c>
      <c r="K31" s="1" t="s">
        <v>93</v>
      </c>
    </row>
    <row r="32" ht="14.25" customHeight="1">
      <c r="A32" s="1" t="s">
        <v>57</v>
      </c>
      <c r="B32" s="1" t="s">
        <v>94</v>
      </c>
      <c r="C32" s="1">
        <v>0.0</v>
      </c>
      <c r="D32" s="1">
        <v>350.0</v>
      </c>
      <c r="E32" s="1">
        <v>0.0</v>
      </c>
      <c r="G32" s="1" t="s">
        <v>95</v>
      </c>
      <c r="H32" s="1" t="s">
        <v>96</v>
      </c>
      <c r="I32" s="1" t="s">
        <v>97</v>
      </c>
      <c r="J32" s="1" t="s">
        <v>98</v>
      </c>
      <c r="K32" s="1" t="s">
        <v>99</v>
      </c>
    </row>
    <row r="33" ht="14.25" customHeight="1">
      <c r="A33" s="1" t="s">
        <v>57</v>
      </c>
      <c r="B33" s="1" t="s">
        <v>100</v>
      </c>
      <c r="C33" s="1">
        <v>0.0</v>
      </c>
      <c r="D33" s="1">
        <v>450.0</v>
      </c>
      <c r="E33" s="1">
        <v>0.0</v>
      </c>
      <c r="G33" s="1" t="s">
        <v>101</v>
      </c>
      <c r="H33" s="1" t="s">
        <v>102</v>
      </c>
      <c r="I33" s="1" t="s">
        <v>103</v>
      </c>
      <c r="J33" s="1" t="s">
        <v>104</v>
      </c>
      <c r="K33" s="1" t="s">
        <v>105</v>
      </c>
    </row>
    <row r="34" ht="14.25" customHeight="1">
      <c r="A34" s="1" t="s">
        <v>57</v>
      </c>
      <c r="B34" s="1" t="s">
        <v>106</v>
      </c>
      <c r="C34" s="1">
        <v>0.0</v>
      </c>
      <c r="D34" s="1">
        <v>550.0</v>
      </c>
      <c r="E34" s="1">
        <v>0.0</v>
      </c>
      <c r="G34" s="1" t="s">
        <v>107</v>
      </c>
      <c r="H34" s="1" t="s">
        <v>108</v>
      </c>
      <c r="I34" s="1" t="s">
        <v>109</v>
      </c>
      <c r="J34" s="1" t="s">
        <v>110</v>
      </c>
      <c r="K34" s="1" t="s">
        <v>111</v>
      </c>
    </row>
    <row r="35" ht="14.25" customHeight="1">
      <c r="A35" s="1" t="s">
        <v>112</v>
      </c>
      <c r="B35" s="1" t="s">
        <v>113</v>
      </c>
      <c r="C35" s="1">
        <v>0.0</v>
      </c>
      <c r="D35" s="1">
        <v>0.0</v>
      </c>
      <c r="E35" s="1">
        <v>0.0</v>
      </c>
      <c r="G35" s="1" t="s">
        <v>114</v>
      </c>
      <c r="H35" s="1" t="s">
        <v>115</v>
      </c>
      <c r="I35" s="1" t="s">
        <v>116</v>
      </c>
      <c r="J35" s="1" t="s">
        <v>117</v>
      </c>
      <c r="K35" s="1" t="s">
        <v>118</v>
      </c>
    </row>
    <row r="36" ht="14.25" customHeight="1">
      <c r="A36" s="1" t="s">
        <v>112</v>
      </c>
      <c r="B36" s="1" t="s">
        <v>119</v>
      </c>
      <c r="C36" s="1">
        <v>0.0</v>
      </c>
      <c r="D36" s="1">
        <v>0.0</v>
      </c>
      <c r="E36" s="1">
        <v>0.0</v>
      </c>
      <c r="G36" s="1" t="s">
        <v>120</v>
      </c>
      <c r="H36" s="1" t="s">
        <v>121</v>
      </c>
      <c r="I36" s="1" t="s">
        <v>122</v>
      </c>
      <c r="J36" s="1" t="s">
        <v>123</v>
      </c>
      <c r="K36" s="1" t="s">
        <v>124</v>
      </c>
    </row>
    <row r="37" ht="14.25" customHeight="1">
      <c r="A37" s="1" t="s">
        <v>112</v>
      </c>
      <c r="B37" s="1" t="s">
        <v>125</v>
      </c>
      <c r="C37" s="1">
        <v>1.0</v>
      </c>
      <c r="D37" s="1">
        <v>0.0</v>
      </c>
      <c r="E37" s="1">
        <v>0.0</v>
      </c>
      <c r="G37" s="1" t="s">
        <v>126</v>
      </c>
      <c r="H37" s="1" t="s">
        <v>127</v>
      </c>
      <c r="I37" s="1" t="s">
        <v>128</v>
      </c>
      <c r="J37" s="1" t="s">
        <v>129</v>
      </c>
      <c r="K37" s="1" t="s">
        <v>130</v>
      </c>
    </row>
    <row r="38" ht="14.25" customHeight="1">
      <c r="A38" s="1" t="s">
        <v>112</v>
      </c>
      <c r="B38" s="1" t="s">
        <v>131</v>
      </c>
      <c r="C38" s="1">
        <v>0.0</v>
      </c>
      <c r="D38" s="1">
        <v>0.0</v>
      </c>
      <c r="E38" s="1">
        <v>0.0</v>
      </c>
      <c r="G38" s="1" t="s">
        <v>132</v>
      </c>
      <c r="H38" s="1" t="s">
        <v>133</v>
      </c>
      <c r="I38" s="1" t="s">
        <v>134</v>
      </c>
      <c r="J38" s="1" t="s">
        <v>135</v>
      </c>
      <c r="K38" s="1" t="s">
        <v>136</v>
      </c>
    </row>
    <row r="39" ht="14.25" customHeight="1">
      <c r="A39" s="1" t="s">
        <v>112</v>
      </c>
      <c r="B39" s="1" t="s">
        <v>137</v>
      </c>
      <c r="C39" s="1">
        <v>0.0</v>
      </c>
      <c r="D39" s="1">
        <v>1000.0</v>
      </c>
      <c r="E39" s="1">
        <v>0.0</v>
      </c>
      <c r="G39" s="1" t="s">
        <v>138</v>
      </c>
      <c r="H39" s="1" t="s">
        <v>139</v>
      </c>
      <c r="I39" s="1" t="s">
        <v>140</v>
      </c>
      <c r="J39" s="1" t="s">
        <v>141</v>
      </c>
      <c r="K39" s="1" t="s">
        <v>142</v>
      </c>
    </row>
    <row r="40" ht="14.25" customHeight="1">
      <c r="A40" s="1" t="s">
        <v>112</v>
      </c>
      <c r="B40" s="1" t="s">
        <v>143</v>
      </c>
      <c r="C40" s="1">
        <v>0.0</v>
      </c>
      <c r="D40" s="1">
        <v>0.0</v>
      </c>
      <c r="E40" s="1">
        <v>0.0</v>
      </c>
      <c r="G40" s="1" t="s">
        <v>144</v>
      </c>
      <c r="H40" s="1" t="s">
        <v>145</v>
      </c>
      <c r="I40" s="1" t="s">
        <v>146</v>
      </c>
      <c r="J40" s="1" t="s">
        <v>147</v>
      </c>
      <c r="K40" s="1" t="s">
        <v>148</v>
      </c>
    </row>
    <row r="41" ht="14.25" customHeight="1">
      <c r="A41" s="1" t="s">
        <v>112</v>
      </c>
      <c r="B41" s="1" t="s">
        <v>149</v>
      </c>
      <c r="C41" s="1">
        <v>1.0</v>
      </c>
      <c r="D41" s="1">
        <v>0.0</v>
      </c>
      <c r="E41" s="1">
        <v>0.0</v>
      </c>
      <c r="G41" s="1" t="s">
        <v>150</v>
      </c>
      <c r="H41" s="1" t="s">
        <v>151</v>
      </c>
      <c r="I41" s="1" t="s">
        <v>152</v>
      </c>
      <c r="J41" s="1" t="s">
        <v>153</v>
      </c>
      <c r="K41" s="1" t="s">
        <v>154</v>
      </c>
    </row>
    <row r="42" ht="14.25" customHeight="1">
      <c r="A42" s="1" t="s">
        <v>112</v>
      </c>
      <c r="B42" s="1" t="s">
        <v>155</v>
      </c>
      <c r="C42" s="1">
        <v>0.0</v>
      </c>
      <c r="D42" s="1">
        <v>200.0</v>
      </c>
      <c r="E42" s="1">
        <v>0.0</v>
      </c>
      <c r="G42" s="1" t="s">
        <v>156</v>
      </c>
      <c r="H42" s="1" t="s">
        <v>157</v>
      </c>
      <c r="I42" s="1" t="s">
        <v>158</v>
      </c>
      <c r="J42" s="1" t="s">
        <v>159</v>
      </c>
      <c r="K42" s="1" t="s">
        <v>160</v>
      </c>
    </row>
    <row r="43" ht="14.25" customHeight="1">
      <c r="A43" s="1" t="s">
        <v>112</v>
      </c>
      <c r="B43" s="1" t="s">
        <v>161</v>
      </c>
      <c r="C43" s="1">
        <v>0.0</v>
      </c>
      <c r="D43" s="1">
        <v>0.0</v>
      </c>
      <c r="E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</row>
    <row r="44" ht="14.25" customHeight="1">
      <c r="A44" s="1" t="s">
        <v>112</v>
      </c>
      <c r="B44" s="1" t="s">
        <v>162</v>
      </c>
      <c r="C44" s="1">
        <v>0.0</v>
      </c>
      <c r="D44" s="1">
        <v>125.0</v>
      </c>
      <c r="E44" s="1">
        <v>0.0</v>
      </c>
      <c r="G44" s="1" t="s">
        <v>162</v>
      </c>
      <c r="H44" s="1" t="s">
        <v>162</v>
      </c>
      <c r="I44" s="1" t="s">
        <v>162</v>
      </c>
      <c r="J44" s="1" t="s">
        <v>162</v>
      </c>
      <c r="K44" s="1" t="s">
        <v>162</v>
      </c>
    </row>
    <row r="45" ht="14.25" customHeight="1">
      <c r="A45" s="1" t="s">
        <v>112</v>
      </c>
      <c r="B45" s="1" t="s">
        <v>163</v>
      </c>
      <c r="C45" s="1">
        <v>0.0</v>
      </c>
      <c r="D45" s="1">
        <v>175.0</v>
      </c>
      <c r="E45" s="1">
        <v>0.0</v>
      </c>
      <c r="G45" s="1" t="s">
        <v>163</v>
      </c>
      <c r="H45" s="1" t="s">
        <v>163</v>
      </c>
      <c r="I45" s="1" t="s">
        <v>163</v>
      </c>
      <c r="J45" s="1" t="s">
        <v>163</v>
      </c>
      <c r="K45" s="1" t="s">
        <v>163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4.75"/>
    <col customWidth="1" min="3" max="26" width="7.63"/>
  </cols>
  <sheetData>
    <row r="1" ht="14.25" customHeight="1"/>
    <row r="2" ht="14.25" customHeight="1"/>
    <row r="3" ht="14.25" customHeight="1">
      <c r="A3" s="1" t="s">
        <v>11</v>
      </c>
      <c r="B3" s="1" t="s">
        <v>169</v>
      </c>
    </row>
    <row r="4" ht="14.25" customHeight="1">
      <c r="A4" s="1" t="s">
        <v>11</v>
      </c>
      <c r="B4" s="1" t="s">
        <v>12</v>
      </c>
    </row>
    <row r="5" ht="14.25" customHeight="1">
      <c r="A5" s="1" t="s">
        <v>17</v>
      </c>
      <c r="B5" s="1" t="s">
        <v>18</v>
      </c>
    </row>
    <row r="6" ht="14.25" customHeight="1">
      <c r="A6" s="1" t="s">
        <v>17</v>
      </c>
      <c r="B6" s="1" t="s">
        <v>170</v>
      </c>
    </row>
    <row r="7" ht="14.25" customHeight="1">
      <c r="A7" s="1" t="s">
        <v>17</v>
      </c>
      <c r="B7" s="1" t="s">
        <v>171</v>
      </c>
    </row>
    <row r="8" ht="14.25" customHeight="1">
      <c r="A8" s="1" t="s">
        <v>17</v>
      </c>
      <c r="B8" s="1" t="s">
        <v>172</v>
      </c>
    </row>
    <row r="9" ht="14.25" customHeight="1">
      <c r="A9" s="1" t="s">
        <v>17</v>
      </c>
      <c r="B9" s="1" t="s">
        <v>173</v>
      </c>
    </row>
    <row r="10" ht="14.25" customHeight="1">
      <c r="A10" s="1" t="s">
        <v>17</v>
      </c>
      <c r="B10" s="1" t="s">
        <v>174</v>
      </c>
    </row>
    <row r="11" ht="14.25" customHeight="1">
      <c r="A11" s="1" t="s">
        <v>24</v>
      </c>
      <c r="B11" s="1" t="s">
        <v>25</v>
      </c>
    </row>
    <row r="12" ht="14.25" customHeight="1">
      <c r="A12" s="1" t="s">
        <v>24</v>
      </c>
      <c r="B12" s="1" t="s">
        <v>27</v>
      </c>
    </row>
    <row r="13" ht="14.25" customHeight="1">
      <c r="A13" s="1" t="s">
        <v>24</v>
      </c>
      <c r="B13" s="1" t="s">
        <v>29</v>
      </c>
    </row>
    <row r="14" ht="14.25" customHeight="1">
      <c r="A14" s="1" t="s">
        <v>24</v>
      </c>
      <c r="B14" s="1" t="s">
        <v>31</v>
      </c>
    </row>
    <row r="15" ht="14.25" customHeight="1">
      <c r="A15" s="1" t="s">
        <v>32</v>
      </c>
      <c r="B15" s="1" t="s">
        <v>33</v>
      </c>
    </row>
    <row r="16" ht="14.25" customHeight="1">
      <c r="A16" s="1" t="s">
        <v>32</v>
      </c>
      <c r="B16" s="1" t="s">
        <v>37</v>
      </c>
    </row>
    <row r="17" ht="14.25" customHeight="1">
      <c r="A17" s="1" t="s">
        <v>41</v>
      </c>
      <c r="B17" s="1" t="s">
        <v>42</v>
      </c>
    </row>
    <row r="18" ht="14.25" customHeight="1">
      <c r="A18" s="1" t="s">
        <v>44</v>
      </c>
      <c r="B18" s="1" t="s">
        <v>45</v>
      </c>
    </row>
    <row r="19" ht="14.25" customHeight="1">
      <c r="A19" s="1" t="s">
        <v>44</v>
      </c>
      <c r="B19" s="1" t="s">
        <v>51</v>
      </c>
    </row>
    <row r="20" ht="14.25" customHeight="1">
      <c r="A20" s="7" t="s">
        <v>175</v>
      </c>
      <c r="B20" s="7">
        <v>1.0</v>
      </c>
    </row>
    <row r="21" ht="14.25" customHeight="1">
      <c r="A21" s="7" t="s">
        <v>175</v>
      </c>
      <c r="B21" s="7">
        <v>0.7</v>
      </c>
    </row>
    <row r="22" ht="14.25" customHeight="1">
      <c r="A22" s="7" t="s">
        <v>175</v>
      </c>
      <c r="B22" s="7">
        <v>0.5</v>
      </c>
    </row>
    <row r="23" ht="14.25" customHeight="1">
      <c r="A23" s="1" t="s">
        <v>57</v>
      </c>
      <c r="B23" s="4" t="s">
        <v>58</v>
      </c>
    </row>
    <row r="24" ht="14.25" customHeight="1">
      <c r="A24" s="1" t="s">
        <v>57</v>
      </c>
      <c r="B24" s="1" t="s">
        <v>64</v>
      </c>
    </row>
    <row r="25" ht="14.25" customHeight="1">
      <c r="A25" s="1" t="s">
        <v>57</v>
      </c>
      <c r="B25" s="1" t="s">
        <v>70</v>
      </c>
    </row>
    <row r="26" ht="14.25" customHeight="1">
      <c r="A26" s="1" t="s">
        <v>57</v>
      </c>
      <c r="B26" s="1" t="s">
        <v>76</v>
      </c>
    </row>
    <row r="27" ht="14.25" customHeight="1">
      <c r="A27" s="1" t="s">
        <v>57</v>
      </c>
      <c r="B27" s="1" t="s">
        <v>176</v>
      </c>
    </row>
    <row r="28" ht="14.25" customHeight="1">
      <c r="A28" s="1" t="s">
        <v>57</v>
      </c>
      <c r="B28" s="1" t="s">
        <v>82</v>
      </c>
    </row>
    <row r="29" ht="14.25" customHeight="1">
      <c r="A29" s="1" t="s">
        <v>57</v>
      </c>
      <c r="B29" s="1" t="s">
        <v>88</v>
      </c>
    </row>
    <row r="30" ht="14.25" customHeight="1">
      <c r="A30" s="1" t="s">
        <v>57</v>
      </c>
      <c r="B30" s="1" t="s">
        <v>94</v>
      </c>
    </row>
    <row r="31" ht="14.25" customHeight="1">
      <c r="A31" s="1" t="s">
        <v>57</v>
      </c>
      <c r="B31" s="1" t="s">
        <v>100</v>
      </c>
    </row>
    <row r="32" ht="14.25" customHeight="1">
      <c r="A32" s="1" t="s">
        <v>57</v>
      </c>
      <c r="B32" s="1" t="s">
        <v>106</v>
      </c>
    </row>
    <row r="33" ht="14.25" customHeight="1">
      <c r="A33" s="1" t="s">
        <v>112</v>
      </c>
      <c r="B33" s="1" t="s">
        <v>113</v>
      </c>
    </row>
    <row r="34" ht="14.25" customHeight="1">
      <c r="A34" s="1" t="s">
        <v>112</v>
      </c>
      <c r="B34" s="1" t="s">
        <v>119</v>
      </c>
    </row>
    <row r="35" ht="14.25" customHeight="1">
      <c r="A35" s="1" t="s">
        <v>112</v>
      </c>
      <c r="B35" s="1" t="s">
        <v>125</v>
      </c>
    </row>
    <row r="36" ht="14.25" customHeight="1">
      <c r="A36" s="1" t="s">
        <v>112</v>
      </c>
      <c r="B36" s="1" t="s">
        <v>131</v>
      </c>
    </row>
    <row r="37" ht="14.25" customHeight="1">
      <c r="A37" s="1" t="s">
        <v>112</v>
      </c>
      <c r="B37" s="1" t="s">
        <v>137</v>
      </c>
    </row>
    <row r="38" ht="14.25" customHeight="1">
      <c r="A38" s="1" t="s">
        <v>112</v>
      </c>
      <c r="B38" s="1" t="s">
        <v>143</v>
      </c>
    </row>
    <row r="39" ht="14.25" customHeight="1">
      <c r="A39" s="1" t="s">
        <v>112</v>
      </c>
      <c r="B39" s="1" t="s">
        <v>149</v>
      </c>
    </row>
    <row r="40" ht="14.25" customHeight="1">
      <c r="A40" s="1" t="s">
        <v>112</v>
      </c>
      <c r="B40" s="1" t="s">
        <v>155</v>
      </c>
    </row>
    <row r="41" ht="14.25" customHeight="1">
      <c r="A41" s="1" t="s">
        <v>112</v>
      </c>
      <c r="B41" s="1" t="s">
        <v>161</v>
      </c>
    </row>
    <row r="42" ht="14.25" customHeight="1">
      <c r="A42" s="1" t="s">
        <v>112</v>
      </c>
      <c r="B42" s="1" t="s">
        <v>162</v>
      </c>
    </row>
    <row r="43" ht="14.25" customHeight="1">
      <c r="A43" s="1" t="s">
        <v>112</v>
      </c>
      <c r="B43" s="1" t="s">
        <v>163</v>
      </c>
    </row>
    <row r="44" ht="14.25" customHeight="1"/>
    <row r="45" ht="14.25" customHeight="1"/>
    <row r="46" ht="14.25" customHeight="1"/>
    <row r="47" ht="14.25" customHeight="1"/>
    <row r="48" ht="14.25" customHeight="1">
      <c r="A48" s="1" t="s">
        <v>164</v>
      </c>
    </row>
    <row r="49" ht="14.25" customHeight="1">
      <c r="B49" s="1" t="s">
        <v>165</v>
      </c>
      <c r="C49" s="1">
        <v>78.0</v>
      </c>
      <c r="D49" s="1">
        <v>98.0</v>
      </c>
      <c r="E49" s="1">
        <v>118.0</v>
      </c>
      <c r="F49" s="1">
        <v>140.0</v>
      </c>
      <c r="G49" s="1">
        <v>160.0</v>
      </c>
    </row>
    <row r="50" ht="14.25" customHeight="1">
      <c r="B50" s="1">
        <v>55.0</v>
      </c>
      <c r="C50" s="1">
        <v>775.0</v>
      </c>
      <c r="D50" s="1">
        <v>830.0</v>
      </c>
    </row>
    <row r="51" ht="14.25" customHeight="1">
      <c r="B51" s="1">
        <v>66.0</v>
      </c>
      <c r="D51" s="1">
        <v>876.0</v>
      </c>
      <c r="E51" s="1">
        <v>916.0</v>
      </c>
      <c r="F51" s="1">
        <v>1007.0</v>
      </c>
      <c r="N51" s="5" t="s">
        <v>31</v>
      </c>
      <c r="O51" s="5"/>
      <c r="P51" s="5" t="s">
        <v>166</v>
      </c>
      <c r="Q51" s="5">
        <v>0.85</v>
      </c>
    </row>
    <row r="52" ht="14.25" customHeight="1">
      <c r="B52" s="1">
        <v>78.0</v>
      </c>
      <c r="D52" s="1">
        <v>916.0</v>
      </c>
      <c r="E52" s="1">
        <v>977.0</v>
      </c>
      <c r="F52" s="1">
        <v>1077.0</v>
      </c>
      <c r="G52" s="1">
        <v>1218.0</v>
      </c>
    </row>
    <row r="53" ht="14.25" customHeight="1">
      <c r="B53" s="1">
        <v>94.0</v>
      </c>
      <c r="E53" s="1">
        <v>1147.0</v>
      </c>
      <c r="F53" s="1">
        <v>1230.0</v>
      </c>
      <c r="G53" s="1">
        <v>1370.0</v>
      </c>
    </row>
    <row r="54" ht="14.25" customHeight="1">
      <c r="B54" s="1">
        <v>114.0</v>
      </c>
      <c r="E54" s="1">
        <v>1230.0</v>
      </c>
      <c r="F54" s="1">
        <v>1370.0</v>
      </c>
    </row>
    <row r="55" ht="14.25" customHeight="1">
      <c r="B55" s="1">
        <v>134.0</v>
      </c>
      <c r="D55" s="1">
        <v>1230.0</v>
      </c>
    </row>
    <row r="56" ht="14.25" customHeight="1"/>
    <row r="57" ht="14.25" customHeight="1">
      <c r="A57" s="1" t="s">
        <v>167</v>
      </c>
      <c r="C57" s="1">
        <v>145.0</v>
      </c>
    </row>
    <row r="58" ht="14.25" customHeight="1">
      <c r="A58" s="1" t="s">
        <v>168</v>
      </c>
      <c r="C58" s="1">
        <v>142.0</v>
      </c>
    </row>
    <row r="59" ht="14.25" customHeight="1"/>
    <row r="60" ht="14.25" customHeight="1">
      <c r="A60" s="1" t="s">
        <v>0</v>
      </c>
      <c r="C60" s="1" t="s">
        <v>2</v>
      </c>
      <c r="D60" s="1" t="s">
        <v>3</v>
      </c>
      <c r="E60" s="1" t="s">
        <v>4</v>
      </c>
      <c r="F60" s="5" t="s">
        <v>5</v>
      </c>
      <c r="G60" s="1" t="s">
        <v>6</v>
      </c>
      <c r="H60" s="1" t="s">
        <v>7</v>
      </c>
      <c r="I60" s="1" t="s">
        <v>8</v>
      </c>
      <c r="J60" s="1" t="s">
        <v>9</v>
      </c>
      <c r="K60" s="1" t="s">
        <v>10</v>
      </c>
    </row>
    <row r="61" ht="14.25" customHeight="1">
      <c r="A61" s="1" t="s">
        <v>11</v>
      </c>
      <c r="B61" s="1" t="s">
        <v>12</v>
      </c>
      <c r="C61" s="1">
        <v>1.0</v>
      </c>
      <c r="D61" s="1">
        <v>0.0</v>
      </c>
      <c r="E61" s="1">
        <v>0.0</v>
      </c>
      <c r="G61" s="1" t="s">
        <v>13</v>
      </c>
      <c r="H61" s="1" t="s">
        <v>12</v>
      </c>
      <c r="I61" s="1" t="s">
        <v>14</v>
      </c>
      <c r="J61" s="1" t="s">
        <v>15</v>
      </c>
      <c r="K61" s="1" t="s">
        <v>16</v>
      </c>
    </row>
    <row r="62" ht="14.25" customHeight="1">
      <c r="A62" s="1" t="s">
        <v>17</v>
      </c>
      <c r="B62" s="1" t="s">
        <v>18</v>
      </c>
      <c r="C62" s="1">
        <v>1.0</v>
      </c>
      <c r="D62" s="1">
        <v>0.0</v>
      </c>
      <c r="E62" s="1">
        <v>0.0</v>
      </c>
      <c r="G62" s="1" t="s">
        <v>19</v>
      </c>
      <c r="H62" s="1" t="s">
        <v>20</v>
      </c>
      <c r="I62" s="1" t="s">
        <v>21</v>
      </c>
      <c r="J62" s="1" t="s">
        <v>22</v>
      </c>
      <c r="K62" s="1" t="s">
        <v>23</v>
      </c>
    </row>
    <row r="63" ht="14.25" customHeight="1">
      <c r="A63" s="1" t="s">
        <v>24</v>
      </c>
      <c r="B63" s="1" t="s">
        <v>25</v>
      </c>
      <c r="C63" s="1">
        <v>78.0</v>
      </c>
      <c r="D63" s="1">
        <v>0.0</v>
      </c>
      <c r="E63" s="1">
        <v>0.0</v>
      </c>
      <c r="G63" s="1">
        <v>134.0</v>
      </c>
      <c r="H63" s="1">
        <v>134.0</v>
      </c>
      <c r="I63" s="1">
        <v>134.0</v>
      </c>
      <c r="J63" s="1">
        <v>134.0</v>
      </c>
      <c r="K63" s="1">
        <v>134.0</v>
      </c>
    </row>
    <row r="64" ht="14.25" customHeight="1">
      <c r="A64" s="1" t="s">
        <v>24</v>
      </c>
      <c r="B64" s="1" t="s">
        <v>26</v>
      </c>
      <c r="C64" s="1">
        <v>0.0</v>
      </c>
      <c r="D64" s="1">
        <v>0.0</v>
      </c>
      <c r="E64" s="1">
        <v>0.0</v>
      </c>
      <c r="G64" s="1">
        <v>55.0</v>
      </c>
      <c r="H64" s="1">
        <v>55.0</v>
      </c>
      <c r="I64" s="1">
        <v>55.0</v>
      </c>
      <c r="J64" s="1">
        <v>55.0</v>
      </c>
      <c r="K64" s="1">
        <v>55.0</v>
      </c>
    </row>
    <row r="65" ht="14.25" customHeight="1">
      <c r="A65" s="1" t="s">
        <v>24</v>
      </c>
      <c r="B65" s="1" t="s">
        <v>27</v>
      </c>
      <c r="C65" s="1">
        <v>118.0</v>
      </c>
      <c r="D65" s="1">
        <v>0.0</v>
      </c>
      <c r="E65" s="1">
        <v>0.0</v>
      </c>
      <c r="G65" s="1">
        <v>160.0</v>
      </c>
      <c r="H65" s="1">
        <v>160.0</v>
      </c>
      <c r="I65" s="1">
        <v>160.0</v>
      </c>
      <c r="J65" s="1">
        <v>160.0</v>
      </c>
      <c r="K65" s="1">
        <v>160.0</v>
      </c>
    </row>
    <row r="66" ht="14.25" customHeight="1">
      <c r="A66" s="1" t="s">
        <v>24</v>
      </c>
      <c r="B66" s="1" t="s">
        <v>28</v>
      </c>
      <c r="C66" s="1">
        <v>0.0</v>
      </c>
      <c r="D66" s="1">
        <v>0.0</v>
      </c>
      <c r="E66" s="1">
        <v>0.0</v>
      </c>
      <c r="G66" s="1">
        <v>78.0</v>
      </c>
      <c r="H66" s="1">
        <v>78.0</v>
      </c>
      <c r="I66" s="1">
        <v>78.0</v>
      </c>
      <c r="J66" s="1">
        <v>78.0</v>
      </c>
      <c r="K66" s="1">
        <v>78.0</v>
      </c>
    </row>
    <row r="67" ht="14.25" customHeight="1">
      <c r="A67" s="1" t="s">
        <v>24</v>
      </c>
      <c r="B67" s="1" t="s">
        <v>29</v>
      </c>
      <c r="C67" s="1">
        <v>0.0</v>
      </c>
      <c r="D67" s="1">
        <v>0.0</v>
      </c>
      <c r="E67" s="1">
        <v>0.0</v>
      </c>
      <c r="G67" s="3" t="s">
        <v>30</v>
      </c>
      <c r="H67" s="3" t="s">
        <v>30</v>
      </c>
      <c r="I67" s="3" t="s">
        <v>30</v>
      </c>
      <c r="J67" s="3" t="s">
        <v>30</v>
      </c>
      <c r="K67" s="3" t="s">
        <v>30</v>
      </c>
    </row>
    <row r="68" ht="14.25" customHeight="1">
      <c r="A68" s="1" t="s">
        <v>24</v>
      </c>
      <c r="B68" s="1" t="s">
        <v>31</v>
      </c>
      <c r="C68" s="1">
        <v>0.0</v>
      </c>
      <c r="D68" s="1">
        <v>0.0</v>
      </c>
      <c r="E68" s="1">
        <v>0.0</v>
      </c>
      <c r="G68" s="1">
        <v>1.51</v>
      </c>
      <c r="H68" s="1">
        <v>1.51</v>
      </c>
      <c r="I68" s="1">
        <v>1.51</v>
      </c>
      <c r="J68" s="1">
        <v>1.51</v>
      </c>
      <c r="K68" s="1">
        <v>1.51</v>
      </c>
    </row>
    <row r="69" ht="14.25" customHeight="1">
      <c r="A69" s="1" t="s">
        <v>32</v>
      </c>
      <c r="B69" s="1" t="s">
        <v>33</v>
      </c>
      <c r="C69" s="1">
        <v>1.0</v>
      </c>
      <c r="D69" s="1">
        <v>0.0</v>
      </c>
      <c r="E69" s="1">
        <v>0.0</v>
      </c>
      <c r="G69" s="1" t="s">
        <v>34</v>
      </c>
      <c r="H69" s="1" t="s">
        <v>35</v>
      </c>
      <c r="I69" s="1" t="s">
        <v>36</v>
      </c>
      <c r="J69" s="1">
        <v>1.0</v>
      </c>
      <c r="K69" s="1">
        <v>1.0</v>
      </c>
    </row>
    <row r="70" ht="14.25" customHeight="1">
      <c r="A70" s="1" t="s">
        <v>32</v>
      </c>
      <c r="B70" s="1" t="s">
        <v>37</v>
      </c>
      <c r="C70" s="1">
        <v>0.0</v>
      </c>
      <c r="D70" s="1">
        <v>300.0</v>
      </c>
      <c r="E70" s="1">
        <v>0.0</v>
      </c>
      <c r="G70" s="1" t="s">
        <v>38</v>
      </c>
      <c r="H70" s="1" t="s">
        <v>39</v>
      </c>
      <c r="I70" s="1" t="s">
        <v>40</v>
      </c>
      <c r="J70" s="1">
        <v>1.0</v>
      </c>
      <c r="K70" s="1">
        <v>1.0</v>
      </c>
    </row>
    <row r="71" ht="14.25" customHeight="1">
      <c r="A71" s="1" t="s">
        <v>41</v>
      </c>
      <c r="B71" s="1" t="s">
        <v>42</v>
      </c>
      <c r="C71" s="1">
        <v>7022.0</v>
      </c>
      <c r="D71" s="1">
        <v>500.0</v>
      </c>
      <c r="E71" s="1">
        <v>0.0</v>
      </c>
      <c r="G71" s="1" t="s">
        <v>43</v>
      </c>
      <c r="H71" s="1" t="s">
        <v>43</v>
      </c>
      <c r="I71" s="1" t="s">
        <v>43</v>
      </c>
      <c r="J71" s="1" t="s">
        <v>43</v>
      </c>
      <c r="K71" s="1" t="s">
        <v>43</v>
      </c>
    </row>
    <row r="72" ht="14.25" customHeight="1">
      <c r="A72" s="1" t="s">
        <v>44</v>
      </c>
      <c r="B72" s="1" t="s">
        <v>45</v>
      </c>
      <c r="C72" s="1">
        <v>1.0</v>
      </c>
      <c r="D72" s="1">
        <v>0.0</v>
      </c>
      <c r="E72" s="1">
        <v>0.0</v>
      </c>
      <c r="G72" s="1" t="s">
        <v>46</v>
      </c>
      <c r="H72" s="1" t="s">
        <v>47</v>
      </c>
      <c r="I72" s="1" t="s">
        <v>48</v>
      </c>
      <c r="J72" s="1" t="s">
        <v>49</v>
      </c>
      <c r="K72" s="1" t="s">
        <v>50</v>
      </c>
    </row>
    <row r="73" ht="14.25" customHeight="1">
      <c r="A73" s="1" t="s">
        <v>44</v>
      </c>
      <c r="B73" s="1" t="s">
        <v>51</v>
      </c>
      <c r="C73" s="1">
        <v>0.0</v>
      </c>
      <c r="D73" s="1">
        <v>600.0</v>
      </c>
      <c r="E73" s="1">
        <v>0.0</v>
      </c>
      <c r="G73" s="1" t="s">
        <v>52</v>
      </c>
      <c r="H73" s="1" t="s">
        <v>53</v>
      </c>
      <c r="I73" s="1" t="s">
        <v>54</v>
      </c>
      <c r="J73" s="1" t="s">
        <v>55</v>
      </c>
      <c r="K73" s="1" t="s">
        <v>56</v>
      </c>
    </row>
    <row r="74" ht="14.25" customHeight="1">
      <c r="A74" s="1" t="s">
        <v>57</v>
      </c>
      <c r="B74" s="4" t="s">
        <v>58</v>
      </c>
      <c r="C74" s="1">
        <v>1.0</v>
      </c>
      <c r="D74" s="1">
        <v>0.0</v>
      </c>
      <c r="E74" s="1">
        <v>0.0</v>
      </c>
      <c r="G74" s="1" t="s">
        <v>59</v>
      </c>
      <c r="H74" s="1" t="s">
        <v>60</v>
      </c>
      <c r="I74" s="1" t="s">
        <v>61</v>
      </c>
      <c r="J74" s="1" t="s">
        <v>62</v>
      </c>
      <c r="K74" s="1" t="s">
        <v>63</v>
      </c>
    </row>
    <row r="75" ht="14.25" customHeight="1">
      <c r="A75" s="1" t="s">
        <v>57</v>
      </c>
      <c r="B75" s="1" t="s">
        <v>64</v>
      </c>
      <c r="C75" s="1">
        <v>0.0</v>
      </c>
      <c r="D75" s="1">
        <v>200.0</v>
      </c>
      <c r="E75" s="1">
        <v>0.0</v>
      </c>
      <c r="G75" s="1" t="s">
        <v>65</v>
      </c>
      <c r="H75" s="1" t="s">
        <v>66</v>
      </c>
      <c r="I75" s="1" t="s">
        <v>67</v>
      </c>
      <c r="J75" s="1" t="s">
        <v>68</v>
      </c>
      <c r="K75" s="1" t="s">
        <v>69</v>
      </c>
    </row>
    <row r="76" ht="14.25" customHeight="1">
      <c r="A76" s="1" t="s">
        <v>57</v>
      </c>
      <c r="B76" s="1" t="s">
        <v>70</v>
      </c>
      <c r="C76" s="1">
        <v>0.0</v>
      </c>
      <c r="D76" s="1">
        <v>1000.0</v>
      </c>
      <c r="E76" s="1">
        <v>0.0</v>
      </c>
      <c r="G76" s="1" t="s">
        <v>71</v>
      </c>
      <c r="H76" s="1" t="s">
        <v>72</v>
      </c>
      <c r="I76" s="1" t="s">
        <v>73</v>
      </c>
      <c r="J76" s="1" t="s">
        <v>74</v>
      </c>
      <c r="K76" s="1" t="s">
        <v>75</v>
      </c>
    </row>
    <row r="77" ht="14.25" customHeight="1">
      <c r="A77" s="1" t="s">
        <v>57</v>
      </c>
      <c r="B77" s="1" t="s">
        <v>76</v>
      </c>
      <c r="C77" s="1">
        <v>0.0</v>
      </c>
      <c r="D77" s="1">
        <v>300.0</v>
      </c>
      <c r="E77" s="1">
        <v>0.0</v>
      </c>
      <c r="G77" s="1" t="s">
        <v>77</v>
      </c>
      <c r="H77" s="1" t="s">
        <v>78</v>
      </c>
      <c r="I77" s="1" t="s">
        <v>79</v>
      </c>
      <c r="J77" s="1" t="s">
        <v>80</v>
      </c>
      <c r="K77" s="1" t="s">
        <v>81</v>
      </c>
    </row>
    <row r="78" ht="14.25" customHeight="1">
      <c r="A78" s="1" t="s">
        <v>57</v>
      </c>
      <c r="B78" s="1" t="s">
        <v>82</v>
      </c>
      <c r="C78" s="1">
        <v>0.0</v>
      </c>
      <c r="D78" s="1">
        <v>100.0</v>
      </c>
      <c r="E78" s="1">
        <v>0.0</v>
      </c>
      <c r="G78" s="1" t="s">
        <v>83</v>
      </c>
      <c r="H78" s="1" t="s">
        <v>84</v>
      </c>
      <c r="I78" s="1" t="s">
        <v>85</v>
      </c>
      <c r="J78" s="1" t="s">
        <v>86</v>
      </c>
      <c r="K78" s="1" t="s">
        <v>87</v>
      </c>
    </row>
    <row r="79" ht="14.25" customHeight="1">
      <c r="A79" s="1" t="s">
        <v>57</v>
      </c>
      <c r="B79" s="1" t="s">
        <v>88</v>
      </c>
      <c r="C79" s="1">
        <v>0.0</v>
      </c>
      <c r="D79" s="1">
        <v>500.0</v>
      </c>
      <c r="E79" s="1">
        <v>0.0</v>
      </c>
      <c r="G79" s="1" t="s">
        <v>89</v>
      </c>
      <c r="H79" s="1" t="s">
        <v>90</v>
      </c>
      <c r="I79" s="1" t="s">
        <v>91</v>
      </c>
      <c r="J79" s="1" t="s">
        <v>92</v>
      </c>
      <c r="K79" s="1" t="s">
        <v>93</v>
      </c>
    </row>
    <row r="80" ht="14.25" customHeight="1">
      <c r="A80" s="1" t="s">
        <v>57</v>
      </c>
      <c r="B80" s="1" t="s">
        <v>94</v>
      </c>
      <c r="C80" s="1">
        <v>0.0</v>
      </c>
      <c r="D80" s="1">
        <v>350.0</v>
      </c>
      <c r="E80" s="1">
        <v>0.0</v>
      </c>
      <c r="G80" s="1" t="s">
        <v>95</v>
      </c>
      <c r="H80" s="1" t="s">
        <v>96</v>
      </c>
      <c r="I80" s="1" t="s">
        <v>97</v>
      </c>
      <c r="J80" s="1" t="s">
        <v>98</v>
      </c>
      <c r="K80" s="1" t="s">
        <v>99</v>
      </c>
    </row>
    <row r="81" ht="14.25" customHeight="1">
      <c r="A81" s="1" t="s">
        <v>57</v>
      </c>
      <c r="B81" s="1" t="s">
        <v>100</v>
      </c>
      <c r="C81" s="1">
        <v>0.0</v>
      </c>
      <c r="D81" s="1">
        <v>450.0</v>
      </c>
      <c r="E81" s="1">
        <v>0.0</v>
      </c>
      <c r="G81" s="1" t="s">
        <v>101</v>
      </c>
      <c r="H81" s="1" t="s">
        <v>102</v>
      </c>
      <c r="I81" s="1" t="s">
        <v>103</v>
      </c>
      <c r="J81" s="1" t="s">
        <v>104</v>
      </c>
      <c r="K81" s="1" t="s">
        <v>105</v>
      </c>
    </row>
    <row r="82" ht="14.25" customHeight="1">
      <c r="A82" s="1" t="s">
        <v>57</v>
      </c>
      <c r="B82" s="1" t="s">
        <v>106</v>
      </c>
      <c r="C82" s="1">
        <v>0.0</v>
      </c>
      <c r="D82" s="1">
        <v>550.0</v>
      </c>
      <c r="E82" s="1">
        <v>0.0</v>
      </c>
      <c r="G82" s="1" t="s">
        <v>107</v>
      </c>
      <c r="H82" s="1" t="s">
        <v>108</v>
      </c>
      <c r="I82" s="1" t="s">
        <v>109</v>
      </c>
      <c r="J82" s="1" t="s">
        <v>110</v>
      </c>
      <c r="K82" s="1" t="s">
        <v>111</v>
      </c>
    </row>
    <row r="83" ht="14.25" customHeight="1">
      <c r="A83" s="1" t="s">
        <v>112</v>
      </c>
      <c r="B83" s="1" t="s">
        <v>113</v>
      </c>
      <c r="C83" s="1">
        <v>0.0</v>
      </c>
      <c r="D83" s="1">
        <v>0.0</v>
      </c>
      <c r="E83" s="1">
        <v>0.0</v>
      </c>
      <c r="G83" s="1" t="s">
        <v>114</v>
      </c>
      <c r="H83" s="1" t="s">
        <v>115</v>
      </c>
      <c r="I83" s="1" t="s">
        <v>116</v>
      </c>
      <c r="J83" s="1" t="s">
        <v>117</v>
      </c>
      <c r="K83" s="1" t="s">
        <v>118</v>
      </c>
    </row>
    <row r="84" ht="14.25" customHeight="1">
      <c r="A84" s="1" t="s">
        <v>112</v>
      </c>
      <c r="B84" s="1" t="s">
        <v>119</v>
      </c>
      <c r="C84" s="1">
        <v>0.0</v>
      </c>
      <c r="D84" s="1">
        <v>0.0</v>
      </c>
      <c r="E84" s="1">
        <v>0.0</v>
      </c>
      <c r="G84" s="1" t="s">
        <v>120</v>
      </c>
      <c r="H84" s="1" t="s">
        <v>121</v>
      </c>
      <c r="I84" s="1" t="s">
        <v>122</v>
      </c>
      <c r="J84" s="1" t="s">
        <v>123</v>
      </c>
      <c r="K84" s="1" t="s">
        <v>124</v>
      </c>
    </row>
    <row r="85" ht="14.25" customHeight="1">
      <c r="A85" s="1" t="s">
        <v>112</v>
      </c>
      <c r="B85" s="1" t="s">
        <v>125</v>
      </c>
      <c r="C85" s="1">
        <v>1.0</v>
      </c>
      <c r="D85" s="1">
        <v>0.0</v>
      </c>
      <c r="E85" s="1">
        <v>0.0</v>
      </c>
      <c r="G85" s="1" t="s">
        <v>126</v>
      </c>
      <c r="H85" s="1" t="s">
        <v>127</v>
      </c>
      <c r="I85" s="1" t="s">
        <v>128</v>
      </c>
      <c r="J85" s="1" t="s">
        <v>129</v>
      </c>
      <c r="K85" s="1" t="s">
        <v>130</v>
      </c>
    </row>
    <row r="86" ht="14.25" customHeight="1">
      <c r="A86" s="1" t="s">
        <v>112</v>
      </c>
      <c r="B86" s="1" t="s">
        <v>131</v>
      </c>
      <c r="C86" s="1">
        <v>0.0</v>
      </c>
      <c r="D86" s="1">
        <v>0.0</v>
      </c>
      <c r="E86" s="1">
        <v>0.0</v>
      </c>
      <c r="G86" s="1" t="s">
        <v>132</v>
      </c>
      <c r="H86" s="1" t="s">
        <v>133</v>
      </c>
      <c r="I86" s="1" t="s">
        <v>134</v>
      </c>
      <c r="J86" s="1" t="s">
        <v>135</v>
      </c>
      <c r="K86" s="1" t="s">
        <v>136</v>
      </c>
    </row>
    <row r="87" ht="14.25" customHeight="1">
      <c r="A87" s="1" t="s">
        <v>112</v>
      </c>
      <c r="B87" s="1" t="s">
        <v>137</v>
      </c>
      <c r="C87" s="1">
        <v>0.0</v>
      </c>
      <c r="D87" s="1">
        <v>1000.0</v>
      </c>
      <c r="E87" s="1">
        <v>0.0</v>
      </c>
      <c r="G87" s="1" t="s">
        <v>138</v>
      </c>
      <c r="H87" s="1" t="s">
        <v>139</v>
      </c>
      <c r="I87" s="1" t="s">
        <v>140</v>
      </c>
      <c r="J87" s="1" t="s">
        <v>141</v>
      </c>
      <c r="K87" s="1" t="s">
        <v>142</v>
      </c>
    </row>
    <row r="88" ht="14.25" customHeight="1">
      <c r="A88" s="1" t="s">
        <v>112</v>
      </c>
      <c r="B88" s="1" t="s">
        <v>143</v>
      </c>
      <c r="C88" s="1">
        <v>0.0</v>
      </c>
      <c r="D88" s="1">
        <v>0.0</v>
      </c>
      <c r="E88" s="1">
        <v>0.0</v>
      </c>
      <c r="G88" s="1" t="s">
        <v>144</v>
      </c>
      <c r="H88" s="1" t="s">
        <v>145</v>
      </c>
      <c r="I88" s="1" t="s">
        <v>146</v>
      </c>
      <c r="J88" s="1" t="s">
        <v>147</v>
      </c>
      <c r="K88" s="1" t="s">
        <v>148</v>
      </c>
    </row>
    <row r="89" ht="14.25" customHeight="1">
      <c r="A89" s="1" t="s">
        <v>112</v>
      </c>
      <c r="B89" s="1" t="s">
        <v>149</v>
      </c>
      <c r="C89" s="1">
        <v>1.0</v>
      </c>
      <c r="D89" s="1">
        <v>0.0</v>
      </c>
      <c r="E89" s="1">
        <v>0.0</v>
      </c>
      <c r="G89" s="1" t="s">
        <v>150</v>
      </c>
      <c r="H89" s="1" t="s">
        <v>151</v>
      </c>
      <c r="I89" s="1" t="s">
        <v>152</v>
      </c>
      <c r="J89" s="1" t="s">
        <v>153</v>
      </c>
      <c r="K89" s="1" t="s">
        <v>154</v>
      </c>
    </row>
    <row r="90" ht="14.25" customHeight="1">
      <c r="A90" s="1" t="s">
        <v>112</v>
      </c>
      <c r="B90" s="1" t="s">
        <v>155</v>
      </c>
      <c r="C90" s="1">
        <v>0.0</v>
      </c>
      <c r="D90" s="1">
        <v>200.0</v>
      </c>
      <c r="E90" s="1">
        <v>0.0</v>
      </c>
      <c r="G90" s="1" t="s">
        <v>156</v>
      </c>
      <c r="H90" s="1" t="s">
        <v>157</v>
      </c>
      <c r="I90" s="1" t="s">
        <v>158</v>
      </c>
      <c r="J90" s="1" t="s">
        <v>159</v>
      </c>
      <c r="K90" s="1" t="s">
        <v>160</v>
      </c>
    </row>
    <row r="91" ht="14.25" customHeight="1">
      <c r="A91" s="1" t="s">
        <v>112</v>
      </c>
      <c r="B91" s="1" t="s">
        <v>161</v>
      </c>
      <c r="C91" s="1">
        <v>0.0</v>
      </c>
      <c r="D91" s="1">
        <v>0.0</v>
      </c>
      <c r="E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</row>
    <row r="92" ht="14.25" customHeight="1">
      <c r="A92" s="1" t="s">
        <v>112</v>
      </c>
      <c r="B92" s="1" t="s">
        <v>162</v>
      </c>
      <c r="C92" s="1">
        <v>0.0</v>
      </c>
      <c r="D92" s="1">
        <v>125.0</v>
      </c>
      <c r="E92" s="1">
        <v>0.0</v>
      </c>
      <c r="G92" s="1" t="s">
        <v>162</v>
      </c>
      <c r="H92" s="1" t="s">
        <v>162</v>
      </c>
      <c r="I92" s="1" t="s">
        <v>162</v>
      </c>
      <c r="J92" s="1" t="s">
        <v>162</v>
      </c>
      <c r="K92" s="1" t="s">
        <v>162</v>
      </c>
    </row>
    <row r="93" ht="14.25" customHeight="1">
      <c r="A93" s="1" t="s">
        <v>112</v>
      </c>
      <c r="B93" s="1" t="s">
        <v>163</v>
      </c>
      <c r="C93" s="1">
        <v>0.0</v>
      </c>
      <c r="D93" s="1">
        <v>175.0</v>
      </c>
      <c r="E93" s="1">
        <v>0.0</v>
      </c>
      <c r="G93" s="1" t="s">
        <v>163</v>
      </c>
      <c r="H93" s="1" t="s">
        <v>163</v>
      </c>
      <c r="I93" s="1" t="s">
        <v>163</v>
      </c>
      <c r="J93" s="1" t="s">
        <v>163</v>
      </c>
      <c r="K93" s="1" t="s">
        <v>163</v>
      </c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25"/>
    <col customWidth="1" min="3" max="6" width="8.38"/>
    <col customWidth="1" min="7" max="17" width="7.63"/>
    <col customWidth="1" min="18" max="18" width="7.75"/>
    <col customWidth="1" min="19" max="36" width="7.63"/>
  </cols>
  <sheetData>
    <row r="1" ht="14.25" customHeight="1">
      <c r="B1" s="1" t="str">
        <f t="shared" ref="B1:F1" si="1">#REF!</f>
        <v>#REF!</v>
      </c>
      <c r="C1" s="1" t="str">
        <f t="shared" si="1"/>
        <v>#REF!</v>
      </c>
      <c r="D1" s="1" t="str">
        <f t="shared" si="1"/>
        <v>#REF!</v>
      </c>
      <c r="E1" s="1" t="str">
        <f t="shared" si="1"/>
        <v>#REF!</v>
      </c>
      <c r="F1" s="1" t="str">
        <f t="shared" si="1"/>
        <v>#REF!</v>
      </c>
      <c r="J1" s="1">
        <v>78.0</v>
      </c>
      <c r="K1" s="1">
        <v>98.0</v>
      </c>
      <c r="L1" s="1">
        <v>118.0</v>
      </c>
      <c r="M1" s="1">
        <v>140.0</v>
      </c>
      <c r="N1" s="1">
        <v>160.0</v>
      </c>
      <c r="R1" s="1" t="s">
        <v>177</v>
      </c>
      <c r="U1" s="1">
        <v>145.0</v>
      </c>
    </row>
    <row r="2" ht="14.25" customHeight="1">
      <c r="A2" s="1" t="str">
        <f t="shared" ref="A2:A7" si="5">#REF!</f>
        <v>#REF!</v>
      </c>
      <c r="B2" s="1" t="str">
        <f t="shared" ref="B2:C2" si="2">(#REF!*10-#REF!)*(#REF!*10-#REF!)/100/100/100</f>
        <v>#REF!</v>
      </c>
      <c r="C2" s="1" t="str">
        <f t="shared" si="2"/>
        <v>#REF!</v>
      </c>
      <c r="D2" s="1" t="str">
        <f t="shared" ref="D2:D7" si="7">(#REF!*10-#REF!)*(117*10-#REF!)/100/100/100</f>
        <v>#REF!</v>
      </c>
      <c r="E2" s="1" t="str">
        <f t="shared" ref="E2:F2" si="3">(#REF!*10-#REF!)*(#REF!*10-#REF!)/100/100/100</f>
        <v>#REF!</v>
      </c>
      <c r="F2" s="1" t="str">
        <f t="shared" si="3"/>
        <v>#REF!</v>
      </c>
      <c r="I2" s="1">
        <v>55.0</v>
      </c>
      <c r="J2" s="1">
        <f t="shared" ref="J2:N2" si="4">$I2*J$1/100/100</f>
        <v>0.429</v>
      </c>
      <c r="K2" s="1">
        <f t="shared" si="4"/>
        <v>0.539</v>
      </c>
      <c r="L2" s="1">
        <f t="shared" si="4"/>
        <v>0.649</v>
      </c>
      <c r="M2" s="1">
        <f t="shared" si="4"/>
        <v>0.77</v>
      </c>
      <c r="N2" s="1">
        <f t="shared" si="4"/>
        <v>0.88</v>
      </c>
      <c r="R2" s="1" t="s">
        <v>178</v>
      </c>
      <c r="U2" s="1">
        <v>142.0</v>
      </c>
    </row>
    <row r="3" ht="14.25" customHeight="1">
      <c r="A3" s="1" t="str">
        <f t="shared" si="5"/>
        <v>#REF!</v>
      </c>
      <c r="B3" s="1" t="str">
        <f t="shared" ref="B3:C3" si="6">(#REF!*10-#REF!)*(#REF!*10-#REF!)/100/100/100</f>
        <v>#REF!</v>
      </c>
      <c r="C3" s="1" t="str">
        <f t="shared" si="6"/>
        <v>#REF!</v>
      </c>
      <c r="D3" s="1" t="str">
        <f t="shared" si="7"/>
        <v>#REF!</v>
      </c>
      <c r="E3" s="1" t="str">
        <f t="shared" ref="E3:F3" si="8">(#REF!*10-#REF!)*(#REF!*10-#REF!)/100/100/100</f>
        <v>#REF!</v>
      </c>
      <c r="F3" s="1" t="str">
        <f t="shared" si="8"/>
        <v>#REF!</v>
      </c>
      <c r="I3" s="1">
        <v>66.0</v>
      </c>
      <c r="J3" s="1">
        <f t="shared" ref="J3:N3" si="9">$I3*J$1/100/100</f>
        <v>0.5148</v>
      </c>
      <c r="K3" s="1">
        <f t="shared" si="9"/>
        <v>0.6468</v>
      </c>
      <c r="L3" s="1">
        <f t="shared" si="9"/>
        <v>0.7788</v>
      </c>
      <c r="M3" s="1">
        <f t="shared" si="9"/>
        <v>0.924</v>
      </c>
      <c r="N3" s="1">
        <f t="shared" si="9"/>
        <v>1.056</v>
      </c>
      <c r="R3" s="2" t="s">
        <v>179</v>
      </c>
      <c r="U3" s="8">
        <f t="shared" ref="U3:U4" si="13">V3+(V3*0.2)</f>
        <v>3.372</v>
      </c>
      <c r="V3" s="2">
        <v>2.81</v>
      </c>
    </row>
    <row r="4" ht="14.25" customHeight="1">
      <c r="A4" s="1" t="str">
        <f t="shared" si="5"/>
        <v>#REF!</v>
      </c>
      <c r="B4" s="1" t="str">
        <f t="shared" ref="B4:C4" si="10">(#REF!*10-#REF!)*(#REF!*10-#REF!)/100/100/100</f>
        <v>#REF!</v>
      </c>
      <c r="C4" s="1" t="str">
        <f t="shared" si="10"/>
        <v>#REF!</v>
      </c>
      <c r="D4" s="1" t="str">
        <f t="shared" si="7"/>
        <v>#REF!</v>
      </c>
      <c r="E4" s="1" t="str">
        <f t="shared" ref="E4:F4" si="11">(#REF!*10-#REF!)*(#REF!*10-#REF!)/100/100/100</f>
        <v>#REF!</v>
      </c>
      <c r="F4" s="1" t="str">
        <f t="shared" si="11"/>
        <v>#REF!</v>
      </c>
      <c r="I4" s="1">
        <v>78.0</v>
      </c>
      <c r="J4" s="1">
        <f t="shared" ref="J4:N4" si="12">$I4*J$1/100/100</f>
        <v>0.6084</v>
      </c>
      <c r="K4" s="1">
        <f t="shared" si="12"/>
        <v>0.7644</v>
      </c>
      <c r="L4" s="1">
        <f t="shared" si="12"/>
        <v>0.9204</v>
      </c>
      <c r="M4" s="1">
        <f t="shared" si="12"/>
        <v>1.092</v>
      </c>
      <c r="N4" s="1">
        <f t="shared" si="12"/>
        <v>1.248</v>
      </c>
      <c r="R4" s="2" t="s">
        <v>180</v>
      </c>
      <c r="U4" s="8">
        <f t="shared" si="13"/>
        <v>4.584</v>
      </c>
      <c r="V4" s="2">
        <v>3.82</v>
      </c>
    </row>
    <row r="5" ht="14.25" customHeight="1">
      <c r="A5" s="1" t="str">
        <f t="shared" si="5"/>
        <v>#REF!</v>
      </c>
      <c r="B5" s="1" t="str">
        <f t="shared" ref="B5:C5" si="14">(#REF!*10-#REF!)*(#REF!*10-#REF!)/100/100/100</f>
        <v>#REF!</v>
      </c>
      <c r="C5" s="1" t="str">
        <f t="shared" si="14"/>
        <v>#REF!</v>
      </c>
      <c r="D5" s="1" t="str">
        <f t="shared" si="7"/>
        <v>#REF!</v>
      </c>
      <c r="E5" s="1" t="str">
        <f t="shared" ref="E5:F5" si="15">(#REF!*10-#REF!)*(#REF!*10-#REF!)/100/100/100</f>
        <v>#REF!</v>
      </c>
      <c r="F5" s="1" t="str">
        <f t="shared" si="15"/>
        <v>#REF!</v>
      </c>
      <c r="I5" s="1">
        <v>94.0</v>
      </c>
      <c r="J5" s="1">
        <f t="shared" ref="J5:N5" si="16">$I5*J$1/100/100</f>
        <v>0.7332</v>
      </c>
      <c r="K5" s="1">
        <f t="shared" si="16"/>
        <v>0.9212</v>
      </c>
      <c r="L5" s="1">
        <f t="shared" si="16"/>
        <v>1.1092</v>
      </c>
      <c r="M5" s="1">
        <f t="shared" si="16"/>
        <v>1.316</v>
      </c>
      <c r="N5" s="1">
        <f t="shared" si="16"/>
        <v>1.504</v>
      </c>
    </row>
    <row r="6" ht="14.25" customHeight="1">
      <c r="A6" s="1" t="str">
        <f t="shared" si="5"/>
        <v>#REF!</v>
      </c>
      <c r="B6" s="1" t="str">
        <f t="shared" ref="B6:C6" si="17">(#REF!*10-#REF!)*(#REF!*10-#REF!)/100/100/100</f>
        <v>#REF!</v>
      </c>
      <c r="C6" s="1" t="str">
        <f t="shared" si="17"/>
        <v>#REF!</v>
      </c>
      <c r="D6" s="1" t="str">
        <f t="shared" si="7"/>
        <v>#REF!</v>
      </c>
      <c r="E6" s="1" t="str">
        <f t="shared" ref="E6:F6" si="18">(#REF!*10-#REF!)*(#REF!*10-#REF!)/100/100/100</f>
        <v>#REF!</v>
      </c>
      <c r="F6" s="1" t="str">
        <f t="shared" si="18"/>
        <v>#REF!</v>
      </c>
      <c r="I6" s="1">
        <v>114.0</v>
      </c>
      <c r="J6" s="1">
        <f t="shared" ref="J6:N6" si="19">$I6*J$1/100/100</f>
        <v>0.8892</v>
      </c>
      <c r="K6" s="1">
        <f t="shared" si="19"/>
        <v>1.1172</v>
      </c>
      <c r="L6" s="1">
        <f t="shared" si="19"/>
        <v>1.3452</v>
      </c>
      <c r="M6" s="1">
        <f t="shared" si="19"/>
        <v>1.596</v>
      </c>
      <c r="N6" s="1">
        <f t="shared" si="19"/>
        <v>1.824</v>
      </c>
    </row>
    <row r="7" ht="14.25" customHeight="1">
      <c r="A7" s="1" t="str">
        <f t="shared" si="5"/>
        <v>#REF!</v>
      </c>
      <c r="B7" s="1" t="str">
        <f t="shared" ref="B7:C7" si="20">(#REF!*10-#REF!)*(#REF!*10-#REF!)/100/100/100</f>
        <v>#REF!</v>
      </c>
      <c r="C7" s="1" t="str">
        <f t="shared" si="20"/>
        <v>#REF!</v>
      </c>
      <c r="D7" s="1" t="str">
        <f t="shared" si="7"/>
        <v>#REF!</v>
      </c>
      <c r="E7" s="1" t="str">
        <f t="shared" ref="E7:F7" si="21">(#REF!*10-#REF!)*(#REF!*10-#REF!)/100/100/100</f>
        <v>#REF!</v>
      </c>
      <c r="F7" s="1" t="str">
        <f t="shared" si="21"/>
        <v>#REF!</v>
      </c>
      <c r="I7" s="1">
        <v>134.0</v>
      </c>
      <c r="J7" s="1">
        <f t="shared" ref="J7:N7" si="22">$I7*J$1/100/100</f>
        <v>1.0452</v>
      </c>
      <c r="K7" s="1">
        <f t="shared" si="22"/>
        <v>1.3132</v>
      </c>
      <c r="L7" s="1">
        <f t="shared" si="22"/>
        <v>1.5812</v>
      </c>
      <c r="M7" s="1">
        <f t="shared" si="22"/>
        <v>1.876</v>
      </c>
      <c r="N7" s="1">
        <f t="shared" si="22"/>
        <v>2.144</v>
      </c>
    </row>
    <row r="8" ht="14.25" customHeight="1"/>
    <row r="9" ht="14.25" customHeight="1"/>
    <row r="10" ht="14.25" customHeight="1">
      <c r="A10" s="1" t="s">
        <v>181</v>
      </c>
      <c r="I10" s="1" t="s">
        <v>182</v>
      </c>
    </row>
    <row r="11" ht="14.25" customHeight="1">
      <c r="B11" s="1" t="str">
        <f t="shared" ref="B11:F11" si="23">B1</f>
        <v>#REF!</v>
      </c>
      <c r="C11" s="1" t="str">
        <f t="shared" si="23"/>
        <v>#REF!</v>
      </c>
      <c r="D11" s="1" t="str">
        <f t="shared" si="23"/>
        <v>#REF!</v>
      </c>
      <c r="E11" s="1" t="str">
        <f t="shared" si="23"/>
        <v>#REF!</v>
      </c>
      <c r="F11" s="1" t="str">
        <f t="shared" si="23"/>
        <v>#REF!</v>
      </c>
      <c r="J11" s="1">
        <f t="shared" ref="J11:N11" si="24">J1</f>
        <v>78</v>
      </c>
      <c r="K11" s="1">
        <f t="shared" si="24"/>
        <v>98</v>
      </c>
      <c r="L11" s="1">
        <f t="shared" si="24"/>
        <v>118</v>
      </c>
      <c r="M11" s="1">
        <f t="shared" si="24"/>
        <v>140</v>
      </c>
      <c r="N11" s="1">
        <f t="shared" si="24"/>
        <v>160</v>
      </c>
      <c r="R11" s="1">
        <f t="shared" ref="R11:V11" si="25">J11</f>
        <v>78</v>
      </c>
      <c r="S11" s="1">
        <f t="shared" si="25"/>
        <v>98</v>
      </c>
      <c r="T11" s="1">
        <f t="shared" si="25"/>
        <v>118</v>
      </c>
      <c r="U11" s="1">
        <f t="shared" si="25"/>
        <v>140</v>
      </c>
      <c r="V11" s="1">
        <f t="shared" si="25"/>
        <v>160</v>
      </c>
    </row>
    <row r="12" ht="14.25" customHeight="1">
      <c r="A12" s="1" t="str">
        <f t="shared" ref="A12:A17" si="29">A2</f>
        <v>#REF!</v>
      </c>
      <c r="B12" s="1" t="str">
        <f t="shared" ref="B12:F12" si="26">(($A12*10-$U$1)*2/1000)+((B$11*10-$U$2)*2/1000)</f>
        <v>#REF!</v>
      </c>
      <c r="C12" s="1" t="str">
        <f t="shared" si="26"/>
        <v>#REF!</v>
      </c>
      <c r="D12" s="1" t="str">
        <f t="shared" si="26"/>
        <v>#REF!</v>
      </c>
      <c r="E12" s="1" t="str">
        <f t="shared" si="26"/>
        <v>#REF!</v>
      </c>
      <c r="F12" s="1" t="str">
        <f t="shared" si="26"/>
        <v>#REF!</v>
      </c>
      <c r="I12" s="1">
        <f t="shared" ref="I12:I17" si="31">I2</f>
        <v>55</v>
      </c>
      <c r="J12" s="1">
        <f t="shared" ref="J12:N12" si="27">(2*$I12/100)+(2*J$11/100)</f>
        <v>2.66</v>
      </c>
      <c r="K12" s="1">
        <f t="shared" si="27"/>
        <v>3.06</v>
      </c>
      <c r="L12" s="1">
        <f t="shared" si="27"/>
        <v>3.46</v>
      </c>
      <c r="M12" s="1">
        <f t="shared" si="27"/>
        <v>3.9</v>
      </c>
      <c r="N12" s="1">
        <f t="shared" si="27"/>
        <v>4.3</v>
      </c>
      <c r="Q12" s="1">
        <f t="shared" ref="Q12:Q17" si="33">I12</f>
        <v>55</v>
      </c>
      <c r="R12" s="1" t="str">
        <f t="shared" ref="R12:V12" si="28">J12-B12</f>
        <v>#REF!</v>
      </c>
      <c r="S12" s="1" t="str">
        <f t="shared" si="28"/>
        <v>#REF!</v>
      </c>
      <c r="T12" s="1" t="str">
        <f t="shared" si="28"/>
        <v>#REF!</v>
      </c>
      <c r="U12" s="1" t="str">
        <f t="shared" si="28"/>
        <v>#REF!</v>
      </c>
      <c r="V12" s="1" t="str">
        <f t="shared" si="28"/>
        <v>#REF!</v>
      </c>
    </row>
    <row r="13" ht="14.25" customHeight="1">
      <c r="A13" s="1" t="str">
        <f t="shared" si="29"/>
        <v>#REF!</v>
      </c>
      <c r="B13" s="1" t="str">
        <f t="shared" ref="B13:F13" si="30">(($A13*10-$U$1)*2/1000)+((B$11*10-$U$2)*2/1000)</f>
        <v>#REF!</v>
      </c>
      <c r="C13" s="1" t="str">
        <f t="shared" si="30"/>
        <v>#REF!</v>
      </c>
      <c r="D13" s="1" t="str">
        <f t="shared" si="30"/>
        <v>#REF!</v>
      </c>
      <c r="E13" s="1" t="str">
        <f t="shared" si="30"/>
        <v>#REF!</v>
      </c>
      <c r="F13" s="1" t="str">
        <f t="shared" si="30"/>
        <v>#REF!</v>
      </c>
      <c r="I13" s="1">
        <f t="shared" si="31"/>
        <v>66</v>
      </c>
      <c r="J13" s="1">
        <f t="shared" ref="J13:N13" si="32">(2*$I13/100)+(2*J$11/100)</f>
        <v>2.88</v>
      </c>
      <c r="K13" s="1">
        <f t="shared" si="32"/>
        <v>3.28</v>
      </c>
      <c r="L13" s="1">
        <f t="shared" si="32"/>
        <v>3.68</v>
      </c>
      <c r="M13" s="1">
        <f t="shared" si="32"/>
        <v>4.12</v>
      </c>
      <c r="N13" s="1">
        <f t="shared" si="32"/>
        <v>4.52</v>
      </c>
      <c r="Q13" s="1">
        <f t="shared" si="33"/>
        <v>66</v>
      </c>
      <c r="R13" s="1" t="str">
        <f t="shared" ref="R13:V13" si="34">J13-B13</f>
        <v>#REF!</v>
      </c>
      <c r="S13" s="1" t="str">
        <f t="shared" si="34"/>
        <v>#REF!</v>
      </c>
      <c r="T13" s="1" t="str">
        <f t="shared" si="34"/>
        <v>#REF!</v>
      </c>
      <c r="U13" s="1" t="str">
        <f t="shared" si="34"/>
        <v>#REF!</v>
      </c>
      <c r="V13" s="1" t="str">
        <f t="shared" si="34"/>
        <v>#REF!</v>
      </c>
    </row>
    <row r="14" ht="14.25" customHeight="1">
      <c r="A14" s="1" t="str">
        <f t="shared" si="29"/>
        <v>#REF!</v>
      </c>
      <c r="B14" s="1" t="str">
        <f t="shared" ref="B14:F14" si="35">(($A14*10-$U$1)*2/1000)+((B$11*10-$U$2)*2/1000)</f>
        <v>#REF!</v>
      </c>
      <c r="C14" s="1" t="str">
        <f t="shared" si="35"/>
        <v>#REF!</v>
      </c>
      <c r="D14" s="1" t="str">
        <f t="shared" si="35"/>
        <v>#REF!</v>
      </c>
      <c r="E14" s="1" t="str">
        <f t="shared" si="35"/>
        <v>#REF!</v>
      </c>
      <c r="F14" s="1" t="str">
        <f t="shared" si="35"/>
        <v>#REF!</v>
      </c>
      <c r="I14" s="1">
        <f t="shared" si="31"/>
        <v>78</v>
      </c>
      <c r="J14" s="1">
        <f t="shared" ref="J14:N14" si="36">(2*$I14/100)+(2*J$11/100)</f>
        <v>3.12</v>
      </c>
      <c r="K14" s="1">
        <f t="shared" si="36"/>
        <v>3.52</v>
      </c>
      <c r="L14" s="1">
        <f t="shared" si="36"/>
        <v>3.92</v>
      </c>
      <c r="M14" s="1">
        <f t="shared" si="36"/>
        <v>4.36</v>
      </c>
      <c r="N14" s="1">
        <f t="shared" si="36"/>
        <v>4.76</v>
      </c>
      <c r="Q14" s="1">
        <f t="shared" si="33"/>
        <v>78</v>
      </c>
      <c r="R14" s="1" t="str">
        <f t="shared" ref="R14:V14" si="37">J14-B14</f>
        <v>#REF!</v>
      </c>
      <c r="S14" s="1" t="str">
        <f t="shared" si="37"/>
        <v>#REF!</v>
      </c>
      <c r="T14" s="1" t="str">
        <f t="shared" si="37"/>
        <v>#REF!</v>
      </c>
      <c r="U14" s="1" t="str">
        <f t="shared" si="37"/>
        <v>#REF!</v>
      </c>
      <c r="V14" s="1" t="str">
        <f t="shared" si="37"/>
        <v>#REF!</v>
      </c>
    </row>
    <row r="15" ht="14.25" customHeight="1">
      <c r="A15" s="1" t="str">
        <f t="shared" si="29"/>
        <v>#REF!</v>
      </c>
      <c r="B15" s="1" t="str">
        <f t="shared" ref="B15:F15" si="38">(($A15*10-$U$1)*2/1000)+((B$11*10-$U$2)*2/1000)</f>
        <v>#REF!</v>
      </c>
      <c r="C15" s="1" t="str">
        <f t="shared" si="38"/>
        <v>#REF!</v>
      </c>
      <c r="D15" s="1" t="str">
        <f t="shared" si="38"/>
        <v>#REF!</v>
      </c>
      <c r="E15" s="1" t="str">
        <f t="shared" si="38"/>
        <v>#REF!</v>
      </c>
      <c r="F15" s="1" t="str">
        <f t="shared" si="38"/>
        <v>#REF!</v>
      </c>
      <c r="I15" s="1">
        <f t="shared" si="31"/>
        <v>94</v>
      </c>
      <c r="J15" s="1">
        <f t="shared" ref="J15:N15" si="39">(2*$I15/100)+(2*J$11/100)</f>
        <v>3.44</v>
      </c>
      <c r="K15" s="1">
        <f t="shared" si="39"/>
        <v>3.84</v>
      </c>
      <c r="L15" s="1">
        <f t="shared" si="39"/>
        <v>4.24</v>
      </c>
      <c r="M15" s="1">
        <f t="shared" si="39"/>
        <v>4.68</v>
      </c>
      <c r="N15" s="1">
        <f t="shared" si="39"/>
        <v>5.08</v>
      </c>
      <c r="Q15" s="1">
        <f t="shared" si="33"/>
        <v>94</v>
      </c>
      <c r="R15" s="1" t="str">
        <f t="shared" ref="R15:V15" si="40">J15-B15</f>
        <v>#REF!</v>
      </c>
      <c r="S15" s="1" t="str">
        <f t="shared" si="40"/>
        <v>#REF!</v>
      </c>
      <c r="T15" s="1" t="str">
        <f t="shared" si="40"/>
        <v>#REF!</v>
      </c>
      <c r="U15" s="1" t="str">
        <f t="shared" si="40"/>
        <v>#REF!</v>
      </c>
      <c r="V15" s="1" t="str">
        <f t="shared" si="40"/>
        <v>#REF!</v>
      </c>
    </row>
    <row r="16" ht="14.25" customHeight="1">
      <c r="A16" s="1" t="str">
        <f t="shared" si="29"/>
        <v>#REF!</v>
      </c>
      <c r="B16" s="1" t="str">
        <f t="shared" ref="B16:F16" si="41">(($A16*10-$U$1)*2/1000)+((B$11*10-$U$2)*2/1000)</f>
        <v>#REF!</v>
      </c>
      <c r="C16" s="1" t="str">
        <f t="shared" si="41"/>
        <v>#REF!</v>
      </c>
      <c r="D16" s="1" t="str">
        <f t="shared" si="41"/>
        <v>#REF!</v>
      </c>
      <c r="E16" s="1" t="str">
        <f t="shared" si="41"/>
        <v>#REF!</v>
      </c>
      <c r="F16" s="1" t="str">
        <f t="shared" si="41"/>
        <v>#REF!</v>
      </c>
      <c r="I16" s="1">
        <f t="shared" si="31"/>
        <v>114</v>
      </c>
      <c r="J16" s="1">
        <f t="shared" ref="J16:N16" si="42">(2*$I16/100)+(2*J$11/100)</f>
        <v>3.84</v>
      </c>
      <c r="K16" s="1">
        <f t="shared" si="42"/>
        <v>4.24</v>
      </c>
      <c r="L16" s="1">
        <f t="shared" si="42"/>
        <v>4.64</v>
      </c>
      <c r="M16" s="1">
        <f t="shared" si="42"/>
        <v>5.08</v>
      </c>
      <c r="N16" s="1">
        <f t="shared" si="42"/>
        <v>5.48</v>
      </c>
      <c r="Q16" s="1">
        <f t="shared" si="33"/>
        <v>114</v>
      </c>
      <c r="R16" s="1" t="str">
        <f t="shared" ref="R16:V16" si="43">J16-B16</f>
        <v>#REF!</v>
      </c>
      <c r="S16" s="1" t="str">
        <f t="shared" si="43"/>
        <v>#REF!</v>
      </c>
      <c r="T16" s="1" t="str">
        <f t="shared" si="43"/>
        <v>#REF!</v>
      </c>
      <c r="U16" s="1" t="str">
        <f t="shared" si="43"/>
        <v>#REF!</v>
      </c>
      <c r="V16" s="1" t="str">
        <f t="shared" si="43"/>
        <v>#REF!</v>
      </c>
    </row>
    <row r="17" ht="14.25" customHeight="1">
      <c r="A17" s="1" t="str">
        <f t="shared" si="29"/>
        <v>#REF!</v>
      </c>
      <c r="B17" s="1" t="str">
        <f t="shared" ref="B17:F17" si="44">(($A17*10-$U$1)*2/1000)+((B$11*10-$U$2)*2/1000)</f>
        <v>#REF!</v>
      </c>
      <c r="C17" s="1" t="str">
        <f t="shared" si="44"/>
        <v>#REF!</v>
      </c>
      <c r="D17" s="1" t="str">
        <f t="shared" si="44"/>
        <v>#REF!</v>
      </c>
      <c r="E17" s="1" t="str">
        <f t="shared" si="44"/>
        <v>#REF!</v>
      </c>
      <c r="F17" s="1" t="str">
        <f t="shared" si="44"/>
        <v>#REF!</v>
      </c>
      <c r="I17" s="1">
        <f t="shared" si="31"/>
        <v>134</v>
      </c>
      <c r="J17" s="1">
        <f t="shared" ref="J17:N17" si="45">(2*$I17/100)+(2*J$11/100)</f>
        <v>4.24</v>
      </c>
      <c r="K17" s="1">
        <f t="shared" si="45"/>
        <v>4.64</v>
      </c>
      <c r="L17" s="1">
        <f t="shared" si="45"/>
        <v>5.04</v>
      </c>
      <c r="M17" s="1">
        <f t="shared" si="45"/>
        <v>5.48</v>
      </c>
      <c r="N17" s="1">
        <f t="shared" si="45"/>
        <v>5.88</v>
      </c>
      <c r="Q17" s="1">
        <f t="shared" si="33"/>
        <v>134</v>
      </c>
      <c r="R17" s="1" t="str">
        <f t="shared" ref="R17:V17" si="46">J17-B17</f>
        <v>#REF!</v>
      </c>
      <c r="S17" s="1" t="str">
        <f t="shared" si="46"/>
        <v>#REF!</v>
      </c>
      <c r="T17" s="1" t="str">
        <f t="shared" si="46"/>
        <v>#REF!</v>
      </c>
      <c r="U17" s="1" t="str">
        <f t="shared" si="46"/>
        <v>#REF!</v>
      </c>
      <c r="V17" s="1" t="str">
        <f t="shared" si="46"/>
        <v>#REF!</v>
      </c>
    </row>
    <row r="18" ht="14.25" customHeight="1"/>
    <row r="19" ht="14.25" customHeight="1">
      <c r="A19" s="9" t="s">
        <v>183</v>
      </c>
      <c r="B19" s="9" t="s">
        <v>184</v>
      </c>
      <c r="C19" s="9" t="s">
        <v>185</v>
      </c>
      <c r="D19" s="9" t="s">
        <v>186</v>
      </c>
      <c r="E19" s="9" t="s">
        <v>187</v>
      </c>
      <c r="F19" s="9" t="s">
        <v>188</v>
      </c>
      <c r="G19" s="9" t="s">
        <v>189</v>
      </c>
      <c r="H19" s="9" t="s">
        <v>190</v>
      </c>
      <c r="I19" s="9" t="s">
        <v>191</v>
      </c>
      <c r="J19" s="9" t="s">
        <v>192</v>
      </c>
      <c r="K19" s="9" t="s">
        <v>193</v>
      </c>
      <c r="L19" s="9" t="s">
        <v>194</v>
      </c>
      <c r="M19" s="9" t="s">
        <v>195</v>
      </c>
      <c r="N19" s="9" t="s">
        <v>196</v>
      </c>
      <c r="O19" s="9" t="s">
        <v>197</v>
      </c>
    </row>
    <row r="20" ht="14.25" customHeight="1">
      <c r="A20" s="9">
        <v>405.0</v>
      </c>
      <c r="B20" s="9">
        <v>405.0</v>
      </c>
      <c r="C20" s="9">
        <v>515.0</v>
      </c>
      <c r="D20" s="9">
        <v>515.0</v>
      </c>
      <c r="E20" s="9">
        <v>515.0</v>
      </c>
      <c r="F20" s="9">
        <v>635.0</v>
      </c>
      <c r="G20" s="9">
        <v>635.0</v>
      </c>
      <c r="H20" s="9">
        <v>635.0</v>
      </c>
      <c r="I20" s="9">
        <v>635.0</v>
      </c>
      <c r="J20" s="9">
        <v>795.0</v>
      </c>
      <c r="K20" s="9">
        <v>795.0</v>
      </c>
      <c r="L20" s="9">
        <v>795.0</v>
      </c>
      <c r="M20" s="9">
        <v>995.0</v>
      </c>
      <c r="N20" s="9">
        <v>995.0</v>
      </c>
      <c r="O20" s="9">
        <v>1195.0</v>
      </c>
    </row>
    <row r="21" ht="14.25" customHeight="1">
      <c r="A21" s="9">
        <v>638.0</v>
      </c>
      <c r="B21" s="9">
        <v>838.0</v>
      </c>
      <c r="C21" s="9">
        <v>838.0</v>
      </c>
      <c r="D21" s="9">
        <v>1028.0</v>
      </c>
      <c r="E21" s="9">
        <v>1258.0</v>
      </c>
      <c r="F21" s="9">
        <v>838.0</v>
      </c>
      <c r="G21" s="9">
        <v>1028.0</v>
      </c>
      <c r="H21" s="9">
        <v>1258.0</v>
      </c>
      <c r="I21" s="9">
        <v>1458.0</v>
      </c>
      <c r="J21" s="9">
        <v>1028.0</v>
      </c>
      <c r="K21" s="9">
        <v>1258.0</v>
      </c>
      <c r="L21" s="9">
        <v>1458.0</v>
      </c>
      <c r="M21" s="9">
        <v>1028.0</v>
      </c>
      <c r="N21" s="9">
        <v>1258.0</v>
      </c>
      <c r="O21" s="9">
        <v>838.0</v>
      </c>
    </row>
    <row r="22" ht="14.25" customHeight="1"/>
    <row r="23" ht="14.25" customHeight="1">
      <c r="A23" s="10"/>
      <c r="B23" s="10" t="s">
        <v>198</v>
      </c>
      <c r="C23" s="10"/>
      <c r="D23" s="10"/>
      <c r="E23" s="10"/>
      <c r="F23" s="10"/>
      <c r="G23" s="10"/>
      <c r="H23" s="10"/>
      <c r="I23" s="10"/>
      <c r="J23" s="10" t="s">
        <v>199</v>
      </c>
      <c r="K23" s="10">
        <v>78.0</v>
      </c>
      <c r="L23" s="10">
        <v>98.0</v>
      </c>
      <c r="M23" s="10">
        <v>118.0</v>
      </c>
      <c r="N23" s="10">
        <v>140.0</v>
      </c>
      <c r="O23" s="10">
        <v>160.0</v>
      </c>
      <c r="P23" s="10"/>
      <c r="Q23" s="10"/>
      <c r="R23" s="10"/>
      <c r="S23" s="10"/>
      <c r="T23" s="10"/>
      <c r="U23" s="10"/>
      <c r="V23" s="10"/>
      <c r="W23" s="10"/>
      <c r="X23" s="10" t="s">
        <v>200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ht="14.25" customHeight="1">
      <c r="A24" s="10"/>
      <c r="B24" s="11" t="str">
        <f t="shared" ref="B24:F24" si="47">B2*103.95</f>
        <v>#REF!</v>
      </c>
      <c r="C24" s="11" t="str">
        <f t="shared" si="47"/>
        <v>#REF!</v>
      </c>
      <c r="D24" s="11" t="str">
        <f t="shared" si="47"/>
        <v>#REF!</v>
      </c>
      <c r="E24" s="11" t="str">
        <f t="shared" si="47"/>
        <v>#REF!</v>
      </c>
      <c r="F24" s="11" t="str">
        <f t="shared" si="47"/>
        <v>#REF!</v>
      </c>
      <c r="G24" s="10"/>
      <c r="H24" s="10"/>
      <c r="I24" s="10"/>
      <c r="J24" s="10">
        <v>55.0</v>
      </c>
      <c r="K24" s="10">
        <v>775.0</v>
      </c>
      <c r="L24" s="10">
        <v>830.0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 t="str">
        <f t="shared" ref="Y24:Z24" si="48">K24-B24</f>
        <v>#REF!</v>
      </c>
      <c r="Z24" s="11" t="str">
        <f t="shared" si="48"/>
        <v>#REF!</v>
      </c>
      <c r="AA24" s="11"/>
      <c r="AB24" s="11"/>
      <c r="AC24" s="11"/>
      <c r="AD24" s="11"/>
      <c r="AE24" s="10"/>
      <c r="AF24" s="10"/>
      <c r="AG24" s="10"/>
      <c r="AH24" s="10"/>
      <c r="AI24" s="10"/>
      <c r="AJ24" s="10"/>
    </row>
    <row r="25" ht="14.25" customHeight="1">
      <c r="A25" s="10"/>
      <c r="B25" s="11" t="str">
        <f t="shared" ref="B25:F25" si="49">B3*103.95</f>
        <v>#REF!</v>
      </c>
      <c r="C25" s="11" t="str">
        <f t="shared" si="49"/>
        <v>#REF!</v>
      </c>
      <c r="D25" s="11" t="str">
        <f t="shared" si="49"/>
        <v>#REF!</v>
      </c>
      <c r="E25" s="11" t="str">
        <f t="shared" si="49"/>
        <v>#REF!</v>
      </c>
      <c r="F25" s="11" t="str">
        <f t="shared" si="49"/>
        <v>#REF!</v>
      </c>
      <c r="G25" s="10"/>
      <c r="H25" s="10"/>
      <c r="I25" s="10"/>
      <c r="J25" s="10">
        <v>66.0</v>
      </c>
      <c r="K25" s="10"/>
      <c r="L25" s="10">
        <v>876.0</v>
      </c>
      <c r="M25" s="10">
        <v>916.0</v>
      </c>
      <c r="N25" s="10">
        <v>1007.0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1" t="str">
        <f t="shared" ref="Z25:AB25" si="50">L25-C25</f>
        <v>#REF!</v>
      </c>
      <c r="AA25" s="11" t="str">
        <f t="shared" si="50"/>
        <v>#REF!</v>
      </c>
      <c r="AB25" s="11" t="str">
        <f t="shared" si="50"/>
        <v>#REF!</v>
      </c>
      <c r="AC25" s="11"/>
      <c r="AD25" s="10"/>
      <c r="AE25" s="10"/>
      <c r="AF25" s="10"/>
      <c r="AG25" s="10"/>
      <c r="AH25" s="10"/>
      <c r="AI25" s="10"/>
      <c r="AJ25" s="10"/>
    </row>
    <row r="26" ht="14.25" customHeight="1">
      <c r="A26" s="10"/>
      <c r="B26" s="11" t="str">
        <f t="shared" ref="B26:F26" si="51">B4*103.95</f>
        <v>#REF!</v>
      </c>
      <c r="C26" s="11" t="str">
        <f t="shared" si="51"/>
        <v>#REF!</v>
      </c>
      <c r="D26" s="11" t="str">
        <f t="shared" si="51"/>
        <v>#REF!</v>
      </c>
      <c r="E26" s="11" t="str">
        <f t="shared" si="51"/>
        <v>#REF!</v>
      </c>
      <c r="F26" s="11" t="str">
        <f t="shared" si="51"/>
        <v>#REF!</v>
      </c>
      <c r="G26" s="10"/>
      <c r="H26" s="10"/>
      <c r="I26" s="10"/>
      <c r="J26" s="10">
        <v>78.0</v>
      </c>
      <c r="K26" s="10"/>
      <c r="L26" s="10">
        <v>916.0</v>
      </c>
      <c r="M26" s="10">
        <v>977.0</v>
      </c>
      <c r="N26" s="10">
        <v>1077.0</v>
      </c>
      <c r="O26" s="10">
        <v>1218.0</v>
      </c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1" t="str">
        <f t="shared" ref="Z26:AC26" si="52">L26-C26</f>
        <v>#REF!</v>
      </c>
      <c r="AA26" s="11" t="str">
        <f t="shared" si="52"/>
        <v>#REF!</v>
      </c>
      <c r="AB26" s="11" t="str">
        <f t="shared" si="52"/>
        <v>#REF!</v>
      </c>
      <c r="AC26" s="11" t="str">
        <f t="shared" si="52"/>
        <v>#REF!</v>
      </c>
      <c r="AD26" s="10"/>
      <c r="AE26" s="10"/>
      <c r="AF26" s="10"/>
      <c r="AG26" s="10"/>
      <c r="AH26" s="10"/>
      <c r="AI26" s="10"/>
      <c r="AJ26" s="10"/>
    </row>
    <row r="27" ht="14.25" customHeight="1">
      <c r="A27" s="10"/>
      <c r="B27" s="11" t="str">
        <f t="shared" ref="B27:F27" si="53">B5*103.95</f>
        <v>#REF!</v>
      </c>
      <c r="C27" s="11" t="str">
        <f t="shared" si="53"/>
        <v>#REF!</v>
      </c>
      <c r="D27" s="11" t="str">
        <f t="shared" si="53"/>
        <v>#REF!</v>
      </c>
      <c r="E27" s="11" t="str">
        <f t="shared" si="53"/>
        <v>#REF!</v>
      </c>
      <c r="F27" s="11" t="str">
        <f t="shared" si="53"/>
        <v>#REF!</v>
      </c>
      <c r="G27" s="10"/>
      <c r="H27" s="10"/>
      <c r="I27" s="10"/>
      <c r="J27" s="10">
        <v>94.0</v>
      </c>
      <c r="K27" s="10"/>
      <c r="L27" s="10"/>
      <c r="M27" s="10">
        <v>1147.0</v>
      </c>
      <c r="N27" s="10">
        <v>1230.0</v>
      </c>
      <c r="O27" s="10">
        <v>1370.0</v>
      </c>
      <c r="P27" s="10"/>
      <c r="Q27" s="10"/>
      <c r="R27" s="10"/>
      <c r="S27" s="10"/>
      <c r="T27" s="10"/>
      <c r="U27" s="10"/>
      <c r="V27" s="10"/>
      <c r="W27" s="10"/>
      <c r="X27" s="10"/>
      <c r="Y27" s="11"/>
      <c r="Z27" s="11"/>
      <c r="AA27" s="11" t="str">
        <f t="shared" ref="AA27:AC27" si="54">M27-D27</f>
        <v>#REF!</v>
      </c>
      <c r="AB27" s="11" t="str">
        <f t="shared" si="54"/>
        <v>#REF!</v>
      </c>
      <c r="AC27" s="11" t="str">
        <f t="shared" si="54"/>
        <v>#REF!</v>
      </c>
      <c r="AD27" s="10"/>
      <c r="AE27" s="10"/>
      <c r="AF27" s="10"/>
      <c r="AG27" s="10"/>
      <c r="AH27" s="10"/>
      <c r="AI27" s="10"/>
      <c r="AJ27" s="10"/>
    </row>
    <row r="28" ht="14.25" customHeight="1">
      <c r="A28" s="10"/>
      <c r="B28" s="11" t="str">
        <f t="shared" ref="B28:F28" si="55">B6*103.95</f>
        <v>#REF!</v>
      </c>
      <c r="C28" s="11" t="str">
        <f t="shared" si="55"/>
        <v>#REF!</v>
      </c>
      <c r="D28" s="11" t="str">
        <f t="shared" si="55"/>
        <v>#REF!</v>
      </c>
      <c r="E28" s="11" t="str">
        <f t="shared" si="55"/>
        <v>#REF!</v>
      </c>
      <c r="F28" s="11" t="str">
        <f t="shared" si="55"/>
        <v>#REF!</v>
      </c>
      <c r="G28" s="10"/>
      <c r="H28" s="10"/>
      <c r="I28" s="10"/>
      <c r="J28" s="10">
        <v>114.0</v>
      </c>
      <c r="K28" s="10"/>
      <c r="L28" s="10"/>
      <c r="M28" s="10">
        <v>1230.0</v>
      </c>
      <c r="N28" s="10">
        <v>1370.0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1"/>
      <c r="AA28" s="11" t="str">
        <f t="shared" ref="AA28:AB28" si="56">M28-D28</f>
        <v>#REF!</v>
      </c>
      <c r="AB28" s="11" t="str">
        <f t="shared" si="56"/>
        <v>#REF!</v>
      </c>
      <c r="AC28" s="11"/>
      <c r="AD28" s="10"/>
      <c r="AE28" s="10" t="s">
        <v>201</v>
      </c>
      <c r="AF28" s="10"/>
      <c r="AG28" s="10"/>
      <c r="AH28" s="10"/>
      <c r="AI28" s="10"/>
      <c r="AJ28" s="10"/>
    </row>
    <row r="29" ht="14.25" customHeight="1">
      <c r="A29" s="10"/>
      <c r="B29" s="11" t="str">
        <f t="shared" ref="B29:F29" si="57">B7*103.95</f>
        <v>#REF!</v>
      </c>
      <c r="C29" s="11" t="str">
        <f t="shared" si="57"/>
        <v>#REF!</v>
      </c>
      <c r="D29" s="11" t="str">
        <f t="shared" si="57"/>
        <v>#REF!</v>
      </c>
      <c r="E29" s="11" t="str">
        <f t="shared" si="57"/>
        <v>#REF!</v>
      </c>
      <c r="F29" s="11" t="str">
        <f t="shared" si="57"/>
        <v>#REF!</v>
      </c>
      <c r="G29" s="10"/>
      <c r="H29" s="11" t="str">
        <f>B32-B24</f>
        <v>#REF!</v>
      </c>
      <c r="I29" s="10"/>
      <c r="J29" s="10">
        <v>134.0</v>
      </c>
      <c r="K29" s="10"/>
      <c r="L29" s="10">
        <v>1230.0</v>
      </c>
      <c r="M29" s="10"/>
      <c r="N29" s="10"/>
      <c r="O29" s="10"/>
      <c r="P29" s="10"/>
      <c r="Q29" s="10"/>
      <c r="R29" s="11">
        <f t="shared" ref="R29:V29" si="58">K32-K24</f>
        <v>290</v>
      </c>
      <c r="S29" s="11">
        <f t="shared" si="58"/>
        <v>290</v>
      </c>
      <c r="T29" s="11">
        <f t="shared" si="58"/>
        <v>0</v>
      </c>
      <c r="U29" s="11">
        <f t="shared" si="58"/>
        <v>0</v>
      </c>
      <c r="V29" s="11">
        <f t="shared" si="58"/>
        <v>0</v>
      </c>
      <c r="W29" s="10"/>
      <c r="X29" s="10"/>
      <c r="Y29" s="11"/>
      <c r="Z29" s="11" t="str">
        <f>L29-C29</f>
        <v>#REF!</v>
      </c>
      <c r="AA29" s="11"/>
      <c r="AB29" s="11"/>
      <c r="AC29" s="11"/>
      <c r="AD29" s="10"/>
      <c r="AE29" s="10"/>
      <c r="AF29" s="11" t="str">
        <f t="shared" ref="AF29:AJ29" si="59">Y32-Y24</f>
        <v>#REF!</v>
      </c>
      <c r="AG29" s="11" t="str">
        <f t="shared" si="59"/>
        <v>#REF!</v>
      </c>
      <c r="AH29" s="11">
        <f t="shared" si="59"/>
        <v>0</v>
      </c>
      <c r="AI29" s="11">
        <f t="shared" si="59"/>
        <v>0</v>
      </c>
      <c r="AJ29" s="11">
        <f t="shared" si="59"/>
        <v>0</v>
      </c>
    </row>
    <row r="30" ht="14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1">
        <f t="shared" ref="R30:V30" si="60">K33-K25</f>
        <v>0</v>
      </c>
      <c r="S30" s="11">
        <f t="shared" si="60"/>
        <v>290</v>
      </c>
      <c r="T30" s="11">
        <f t="shared" si="60"/>
        <v>290</v>
      </c>
      <c r="U30" s="11">
        <f t="shared" si="60"/>
        <v>290</v>
      </c>
      <c r="V30" s="11">
        <f t="shared" si="60"/>
        <v>0</v>
      </c>
      <c r="W30" s="10"/>
      <c r="X30" s="10"/>
      <c r="Y30" s="10"/>
      <c r="Z30" s="10"/>
      <c r="AA30" s="10"/>
      <c r="AB30" s="10"/>
      <c r="AC30" s="10"/>
      <c r="AD30" s="10"/>
      <c r="AE30" s="10"/>
      <c r="AF30" s="11">
        <f t="shared" ref="AF30:AJ30" si="61">Y33-Y25</f>
        <v>0</v>
      </c>
      <c r="AG30" s="11" t="str">
        <f t="shared" si="61"/>
        <v>#REF!</v>
      </c>
      <c r="AH30" s="11" t="str">
        <f t="shared" si="61"/>
        <v>#REF!</v>
      </c>
      <c r="AI30" s="11" t="str">
        <f t="shared" si="61"/>
        <v>#REF!</v>
      </c>
      <c r="AJ30" s="11">
        <f t="shared" si="61"/>
        <v>0</v>
      </c>
    </row>
    <row r="31" ht="14.25" customHeight="1">
      <c r="A31" s="10"/>
      <c r="B31" s="10" t="s">
        <v>202</v>
      </c>
      <c r="C31" s="10"/>
      <c r="D31" s="10"/>
      <c r="E31" s="10"/>
      <c r="F31" s="10"/>
      <c r="G31" s="10"/>
      <c r="H31" s="10"/>
      <c r="I31" s="10"/>
      <c r="J31" s="10" t="s">
        <v>203</v>
      </c>
      <c r="K31" s="10">
        <v>78.0</v>
      </c>
      <c r="L31" s="10">
        <v>98.0</v>
      </c>
      <c r="M31" s="10">
        <v>118.0</v>
      </c>
      <c r="N31" s="10">
        <v>140.0</v>
      </c>
      <c r="O31" s="10">
        <v>160.0</v>
      </c>
      <c r="P31" s="10"/>
      <c r="Q31" s="10"/>
      <c r="R31" s="11">
        <f t="shared" ref="R31:V31" si="62">K34-K26</f>
        <v>0</v>
      </c>
      <c r="S31" s="11">
        <f t="shared" si="62"/>
        <v>290</v>
      </c>
      <c r="T31" s="11">
        <f t="shared" si="62"/>
        <v>290</v>
      </c>
      <c r="U31" s="11">
        <f t="shared" si="62"/>
        <v>290</v>
      </c>
      <c r="V31" s="11">
        <f t="shared" si="62"/>
        <v>290</v>
      </c>
      <c r="W31" s="10"/>
      <c r="X31" s="10" t="s">
        <v>200</v>
      </c>
      <c r="Y31" s="10"/>
      <c r="Z31" s="10"/>
      <c r="AA31" s="10"/>
      <c r="AB31" s="10"/>
      <c r="AC31" s="10"/>
      <c r="AD31" s="10"/>
      <c r="AE31" s="10"/>
      <c r="AF31" s="11">
        <f t="shared" ref="AF31:AJ31" si="63">Y34-Y26</f>
        <v>0</v>
      </c>
      <c r="AG31" s="11" t="str">
        <f t="shared" si="63"/>
        <v>#REF!</v>
      </c>
      <c r="AH31" s="11" t="str">
        <f t="shared" si="63"/>
        <v>#REF!</v>
      </c>
      <c r="AI31" s="11" t="str">
        <f t="shared" si="63"/>
        <v>#REF!</v>
      </c>
      <c r="AJ31" s="11" t="str">
        <f t="shared" si="63"/>
        <v>#REF!</v>
      </c>
    </row>
    <row r="32" ht="14.25" customHeight="1">
      <c r="A32" s="10"/>
      <c r="B32" s="11" t="str">
        <f t="shared" ref="B32:F32" si="64">B2*192.15</f>
        <v>#REF!</v>
      </c>
      <c r="C32" s="11" t="str">
        <f t="shared" si="64"/>
        <v>#REF!</v>
      </c>
      <c r="D32" s="11" t="str">
        <f t="shared" si="64"/>
        <v>#REF!</v>
      </c>
      <c r="E32" s="11" t="str">
        <f t="shared" si="64"/>
        <v>#REF!</v>
      </c>
      <c r="F32" s="11" t="str">
        <f t="shared" si="64"/>
        <v>#REF!</v>
      </c>
      <c r="G32" s="10"/>
      <c r="H32" s="10"/>
      <c r="I32" s="10"/>
      <c r="J32" s="10">
        <v>55.0</v>
      </c>
      <c r="K32" s="10">
        <v>1065.0</v>
      </c>
      <c r="L32" s="10">
        <v>1120.0</v>
      </c>
      <c r="M32" s="10"/>
      <c r="N32" s="10"/>
      <c r="O32" s="10"/>
      <c r="P32" s="10"/>
      <c r="Q32" s="10"/>
      <c r="R32" s="11">
        <f t="shared" ref="R32:V32" si="65">K35-K27</f>
        <v>0</v>
      </c>
      <c r="S32" s="11">
        <f t="shared" si="65"/>
        <v>0</v>
      </c>
      <c r="T32" s="11">
        <f t="shared" si="65"/>
        <v>290</v>
      </c>
      <c r="U32" s="11">
        <f t="shared" si="65"/>
        <v>290</v>
      </c>
      <c r="V32" s="11">
        <f t="shared" si="65"/>
        <v>290</v>
      </c>
      <c r="W32" s="10"/>
      <c r="X32" s="10"/>
      <c r="Y32" s="11" t="str">
        <f t="shared" ref="Y32:Z32" si="66">K32-B32</f>
        <v>#REF!</v>
      </c>
      <c r="Z32" s="11" t="str">
        <f t="shared" si="66"/>
        <v>#REF!</v>
      </c>
      <c r="AA32" s="11"/>
      <c r="AB32" s="11"/>
      <c r="AC32" s="11"/>
      <c r="AD32" s="10"/>
      <c r="AE32" s="10"/>
      <c r="AF32" s="11">
        <f t="shared" ref="AF32:AJ32" si="67">Y35-Y27</f>
        <v>0</v>
      </c>
      <c r="AG32" s="11">
        <f t="shared" si="67"/>
        <v>0</v>
      </c>
      <c r="AH32" s="11" t="str">
        <f t="shared" si="67"/>
        <v>#REF!</v>
      </c>
      <c r="AI32" s="11" t="str">
        <f t="shared" si="67"/>
        <v>#REF!</v>
      </c>
      <c r="AJ32" s="11" t="str">
        <f t="shared" si="67"/>
        <v>#REF!</v>
      </c>
    </row>
    <row r="33" ht="14.25" customHeight="1">
      <c r="A33" s="10"/>
      <c r="B33" s="11" t="str">
        <f t="shared" ref="B33:F33" si="68">B3*192.15</f>
        <v>#REF!</v>
      </c>
      <c r="C33" s="11" t="str">
        <f t="shared" si="68"/>
        <v>#REF!</v>
      </c>
      <c r="D33" s="11" t="str">
        <f t="shared" si="68"/>
        <v>#REF!</v>
      </c>
      <c r="E33" s="11" t="str">
        <f t="shared" si="68"/>
        <v>#REF!</v>
      </c>
      <c r="F33" s="11" t="str">
        <f t="shared" si="68"/>
        <v>#REF!</v>
      </c>
      <c r="G33" s="10"/>
      <c r="H33" s="10"/>
      <c r="I33" s="10"/>
      <c r="J33" s="10">
        <v>66.0</v>
      </c>
      <c r="K33" s="10"/>
      <c r="L33" s="10">
        <v>1166.0</v>
      </c>
      <c r="M33" s="10">
        <v>1206.0</v>
      </c>
      <c r="N33" s="10">
        <v>1297.0</v>
      </c>
      <c r="O33" s="10"/>
      <c r="P33" s="10"/>
      <c r="Q33" s="10"/>
      <c r="R33" s="11">
        <f t="shared" ref="R33:V33" si="69">K36-K28</f>
        <v>0</v>
      </c>
      <c r="S33" s="11">
        <f t="shared" si="69"/>
        <v>0</v>
      </c>
      <c r="T33" s="11">
        <f t="shared" si="69"/>
        <v>290</v>
      </c>
      <c r="U33" s="11">
        <f t="shared" si="69"/>
        <v>290</v>
      </c>
      <c r="V33" s="11">
        <f t="shared" si="69"/>
        <v>0</v>
      </c>
      <c r="W33" s="10"/>
      <c r="X33" s="10"/>
      <c r="Y33" s="11"/>
      <c r="Z33" s="11" t="str">
        <f t="shared" ref="Z33:AB33" si="70">L33-C33</f>
        <v>#REF!</v>
      </c>
      <c r="AA33" s="11" t="str">
        <f t="shared" si="70"/>
        <v>#REF!</v>
      </c>
      <c r="AB33" s="11" t="str">
        <f t="shared" si="70"/>
        <v>#REF!</v>
      </c>
      <c r="AC33" s="11"/>
      <c r="AD33" s="10"/>
      <c r="AE33" s="10"/>
      <c r="AF33" s="11">
        <f t="shared" ref="AF33:AJ33" si="71">Y36-Y28</f>
        <v>0</v>
      </c>
      <c r="AG33" s="11">
        <f t="shared" si="71"/>
        <v>0</v>
      </c>
      <c r="AH33" s="11" t="str">
        <f t="shared" si="71"/>
        <v>#REF!</v>
      </c>
      <c r="AI33" s="11" t="str">
        <f t="shared" si="71"/>
        <v>#REF!</v>
      </c>
      <c r="AJ33" s="11">
        <f t="shared" si="71"/>
        <v>0</v>
      </c>
    </row>
    <row r="34" ht="14.25" customHeight="1">
      <c r="A34" s="10"/>
      <c r="B34" s="11" t="str">
        <f t="shared" ref="B34:F34" si="72">B4*192.15</f>
        <v>#REF!</v>
      </c>
      <c r="C34" s="11" t="str">
        <f t="shared" si="72"/>
        <v>#REF!</v>
      </c>
      <c r="D34" s="11" t="str">
        <f t="shared" si="72"/>
        <v>#REF!</v>
      </c>
      <c r="E34" s="11" t="str">
        <f t="shared" si="72"/>
        <v>#REF!</v>
      </c>
      <c r="F34" s="11" t="str">
        <f t="shared" si="72"/>
        <v>#REF!</v>
      </c>
      <c r="G34" s="10"/>
      <c r="H34" s="10"/>
      <c r="I34" s="10"/>
      <c r="J34" s="10">
        <v>78.0</v>
      </c>
      <c r="K34" s="10"/>
      <c r="L34" s="10">
        <v>1206.0</v>
      </c>
      <c r="M34" s="10">
        <v>1267.0</v>
      </c>
      <c r="N34" s="10">
        <v>1367.0</v>
      </c>
      <c r="O34" s="10">
        <v>1508.0</v>
      </c>
      <c r="P34" s="10"/>
      <c r="Q34" s="10"/>
      <c r="R34" s="11">
        <f t="shared" ref="R34:V34" si="73">K37-K29</f>
        <v>0</v>
      </c>
      <c r="S34" s="11">
        <f t="shared" si="73"/>
        <v>290</v>
      </c>
      <c r="T34" s="11">
        <f t="shared" si="73"/>
        <v>0</v>
      </c>
      <c r="U34" s="11">
        <f t="shared" si="73"/>
        <v>0</v>
      </c>
      <c r="V34" s="11">
        <f t="shared" si="73"/>
        <v>0</v>
      </c>
      <c r="W34" s="10"/>
      <c r="X34" s="10"/>
      <c r="Y34" s="11"/>
      <c r="Z34" s="11" t="str">
        <f t="shared" ref="Z34:AC34" si="74">L34-C34</f>
        <v>#REF!</v>
      </c>
      <c r="AA34" s="11" t="str">
        <f t="shared" si="74"/>
        <v>#REF!</v>
      </c>
      <c r="AB34" s="11" t="str">
        <f t="shared" si="74"/>
        <v>#REF!</v>
      </c>
      <c r="AC34" s="11" t="str">
        <f t="shared" si="74"/>
        <v>#REF!</v>
      </c>
      <c r="AD34" s="10"/>
      <c r="AE34" s="10"/>
      <c r="AF34" s="11">
        <f t="shared" ref="AF34:AJ34" si="75">Y37-Y29</f>
        <v>0</v>
      </c>
      <c r="AG34" s="11" t="str">
        <f t="shared" si="75"/>
        <v>#REF!</v>
      </c>
      <c r="AH34" s="11">
        <f t="shared" si="75"/>
        <v>0</v>
      </c>
      <c r="AI34" s="11">
        <f t="shared" si="75"/>
        <v>0</v>
      </c>
      <c r="AJ34" s="11">
        <f t="shared" si="75"/>
        <v>0</v>
      </c>
    </row>
    <row r="35" ht="14.25" customHeight="1">
      <c r="A35" s="10"/>
      <c r="B35" s="11" t="str">
        <f t="shared" ref="B35:F35" si="76">B5*192.15</f>
        <v>#REF!</v>
      </c>
      <c r="C35" s="11" t="str">
        <f t="shared" si="76"/>
        <v>#REF!</v>
      </c>
      <c r="D35" s="11" t="str">
        <f t="shared" si="76"/>
        <v>#REF!</v>
      </c>
      <c r="E35" s="11" t="str">
        <f t="shared" si="76"/>
        <v>#REF!</v>
      </c>
      <c r="F35" s="11" t="str">
        <f t="shared" si="76"/>
        <v>#REF!</v>
      </c>
      <c r="G35" s="10"/>
      <c r="H35" s="10"/>
      <c r="I35" s="10"/>
      <c r="J35" s="10">
        <v>94.0</v>
      </c>
      <c r="K35" s="10"/>
      <c r="L35" s="10"/>
      <c r="M35" s="10">
        <v>1437.0</v>
      </c>
      <c r="N35" s="10">
        <v>1520.0</v>
      </c>
      <c r="O35" s="10">
        <v>1660.0</v>
      </c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11" t="str">
        <f t="shared" ref="AA35:AC35" si="77">M35-D35</f>
        <v>#REF!</v>
      </c>
      <c r="AB35" s="11" t="str">
        <f t="shared" si="77"/>
        <v>#REF!</v>
      </c>
      <c r="AC35" s="11" t="str">
        <f t="shared" si="77"/>
        <v>#REF!</v>
      </c>
      <c r="AD35" s="10"/>
      <c r="AE35" s="10"/>
      <c r="AF35" s="11"/>
      <c r="AG35" s="11"/>
      <c r="AH35" s="11"/>
      <c r="AI35" s="11"/>
      <c r="AJ35" s="11"/>
    </row>
    <row r="36" ht="14.25" customHeight="1">
      <c r="A36" s="10"/>
      <c r="B36" s="11" t="str">
        <f t="shared" ref="B36:F36" si="78">B6*192.15</f>
        <v>#REF!</v>
      </c>
      <c r="C36" s="11" t="str">
        <f t="shared" si="78"/>
        <v>#REF!</v>
      </c>
      <c r="D36" s="11" t="str">
        <f t="shared" si="78"/>
        <v>#REF!</v>
      </c>
      <c r="E36" s="11" t="str">
        <f t="shared" si="78"/>
        <v>#REF!</v>
      </c>
      <c r="F36" s="11" t="str">
        <f t="shared" si="78"/>
        <v>#REF!</v>
      </c>
      <c r="G36" s="10"/>
      <c r="H36" s="10"/>
      <c r="I36" s="10"/>
      <c r="J36" s="10">
        <v>114.0</v>
      </c>
      <c r="K36" s="10"/>
      <c r="L36" s="10"/>
      <c r="M36" s="10">
        <v>1520.0</v>
      </c>
      <c r="N36" s="10">
        <v>1660.0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11" t="str">
        <f t="shared" ref="AA36:AB36" si="79">M36-D36</f>
        <v>#REF!</v>
      </c>
      <c r="AB36" s="11" t="str">
        <f t="shared" si="79"/>
        <v>#REF!</v>
      </c>
      <c r="AC36" s="11"/>
      <c r="AD36" s="10"/>
      <c r="AE36" s="10"/>
      <c r="AF36" s="11"/>
      <c r="AG36" s="11"/>
      <c r="AH36" s="11"/>
      <c r="AI36" s="11"/>
      <c r="AJ36" s="11"/>
    </row>
    <row r="37" ht="14.25" customHeight="1">
      <c r="A37" s="10"/>
      <c r="B37" s="11" t="str">
        <f t="shared" ref="B37:F37" si="80">B7*192.15</f>
        <v>#REF!</v>
      </c>
      <c r="C37" s="11" t="str">
        <f t="shared" si="80"/>
        <v>#REF!</v>
      </c>
      <c r="D37" s="11" t="str">
        <f t="shared" si="80"/>
        <v>#REF!</v>
      </c>
      <c r="E37" s="11" t="str">
        <f t="shared" si="80"/>
        <v>#REF!</v>
      </c>
      <c r="F37" s="11" t="str">
        <f t="shared" si="80"/>
        <v>#REF!</v>
      </c>
      <c r="G37" s="10"/>
      <c r="H37" s="10"/>
      <c r="I37" s="10"/>
      <c r="J37" s="10">
        <v>134.0</v>
      </c>
      <c r="K37" s="10"/>
      <c r="L37" s="10">
        <v>1520.0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 t="str">
        <f>L37-C37</f>
        <v>#REF!</v>
      </c>
      <c r="AA37" s="11"/>
      <c r="AB37" s="11"/>
      <c r="AC37" s="11"/>
      <c r="AD37" s="10"/>
      <c r="AE37" s="10"/>
      <c r="AF37" s="10"/>
      <c r="AG37" s="10"/>
      <c r="AH37" s="10"/>
      <c r="AI37" s="10"/>
      <c r="AJ37" s="10"/>
    </row>
    <row r="38" ht="14.25" customHeight="1"/>
    <row r="39" ht="14.25" customHeight="1">
      <c r="B39" s="1" t="str">
        <f t="shared" ref="B39:F39" si="81">B32-B24</f>
        <v>#REF!</v>
      </c>
      <c r="C39" s="1" t="str">
        <f t="shared" si="81"/>
        <v>#REF!</v>
      </c>
      <c r="D39" s="1" t="str">
        <f t="shared" si="81"/>
        <v>#REF!</v>
      </c>
      <c r="E39" s="1" t="str">
        <f t="shared" si="81"/>
        <v>#REF!</v>
      </c>
      <c r="F39" s="1" t="str">
        <f t="shared" si="81"/>
        <v>#REF!</v>
      </c>
      <c r="K39" s="1">
        <f t="shared" ref="K39:O39" si="82">K24/J12</f>
        <v>291.3533835</v>
      </c>
      <c r="L39" s="1">
        <f t="shared" si="82"/>
        <v>271.2418301</v>
      </c>
      <c r="M39" s="1">
        <f t="shared" si="82"/>
        <v>0</v>
      </c>
      <c r="N39" s="1">
        <f t="shared" si="82"/>
        <v>0</v>
      </c>
      <c r="O39" s="1">
        <f t="shared" si="82"/>
        <v>0</v>
      </c>
    </row>
    <row r="40" ht="14.25" customHeight="1">
      <c r="B40" s="1" t="str">
        <f t="shared" ref="B40:F40" si="83">B33-B25</f>
        <v>#REF!</v>
      </c>
      <c r="C40" s="1" t="str">
        <f t="shared" si="83"/>
        <v>#REF!</v>
      </c>
      <c r="D40" s="1" t="str">
        <f t="shared" si="83"/>
        <v>#REF!</v>
      </c>
      <c r="E40" s="1" t="str">
        <f t="shared" si="83"/>
        <v>#REF!</v>
      </c>
      <c r="F40" s="1" t="str">
        <f t="shared" si="83"/>
        <v>#REF!</v>
      </c>
      <c r="K40" s="1">
        <f t="shared" ref="K40:O40" si="84">K25/J13</f>
        <v>0</v>
      </c>
      <c r="L40" s="1">
        <f t="shared" si="84"/>
        <v>267.0731707</v>
      </c>
      <c r="M40" s="1">
        <f t="shared" si="84"/>
        <v>248.9130435</v>
      </c>
      <c r="N40" s="1">
        <f t="shared" si="84"/>
        <v>244.4174757</v>
      </c>
      <c r="O40" s="1">
        <f t="shared" si="84"/>
        <v>0</v>
      </c>
    </row>
    <row r="41" ht="14.25" customHeight="1">
      <c r="B41" s="1" t="str">
        <f t="shared" ref="B41:F41" si="85">B34-B26</f>
        <v>#REF!</v>
      </c>
      <c r="C41" s="1" t="str">
        <f t="shared" si="85"/>
        <v>#REF!</v>
      </c>
      <c r="D41" s="1" t="str">
        <f t="shared" si="85"/>
        <v>#REF!</v>
      </c>
      <c r="E41" s="1" t="str">
        <f t="shared" si="85"/>
        <v>#REF!</v>
      </c>
      <c r="F41" s="1" t="str">
        <f t="shared" si="85"/>
        <v>#REF!</v>
      </c>
      <c r="K41" s="1">
        <f t="shared" ref="K41:O41" si="86">K26/J14</f>
        <v>0</v>
      </c>
      <c r="L41" s="1">
        <f t="shared" si="86"/>
        <v>260.2272727</v>
      </c>
      <c r="M41" s="1">
        <f t="shared" si="86"/>
        <v>249.2346939</v>
      </c>
      <c r="N41" s="1">
        <f t="shared" si="86"/>
        <v>247.0183486</v>
      </c>
      <c r="O41" s="1">
        <f t="shared" si="86"/>
        <v>255.8823529</v>
      </c>
    </row>
    <row r="42" ht="14.25" customHeight="1">
      <c r="B42" s="1" t="str">
        <f t="shared" ref="B42:F42" si="87">B35-B27</f>
        <v>#REF!</v>
      </c>
      <c r="C42" s="1" t="str">
        <f t="shared" si="87"/>
        <v>#REF!</v>
      </c>
      <c r="D42" s="1" t="str">
        <f t="shared" si="87"/>
        <v>#REF!</v>
      </c>
      <c r="E42" s="1" t="str">
        <f t="shared" si="87"/>
        <v>#REF!</v>
      </c>
      <c r="F42" s="1" t="str">
        <f t="shared" si="87"/>
        <v>#REF!</v>
      </c>
      <c r="K42" s="1">
        <f t="shared" ref="K42:O42" si="88">K27/J15</f>
        <v>0</v>
      </c>
      <c r="L42" s="1">
        <f t="shared" si="88"/>
        <v>0</v>
      </c>
      <c r="M42" s="1">
        <f t="shared" si="88"/>
        <v>270.5188679</v>
      </c>
      <c r="N42" s="1">
        <f t="shared" si="88"/>
        <v>262.8205128</v>
      </c>
      <c r="O42" s="1">
        <f t="shared" si="88"/>
        <v>269.6850394</v>
      </c>
    </row>
    <row r="43" ht="14.25" customHeight="1">
      <c r="B43" s="1" t="str">
        <f t="shared" ref="B43:F43" si="89">B36-B28</f>
        <v>#REF!</v>
      </c>
      <c r="C43" s="1" t="str">
        <f t="shared" si="89"/>
        <v>#REF!</v>
      </c>
      <c r="D43" s="1" t="str">
        <f t="shared" si="89"/>
        <v>#REF!</v>
      </c>
      <c r="E43" s="1" t="str">
        <f t="shared" si="89"/>
        <v>#REF!</v>
      </c>
      <c r="F43" s="1" t="str">
        <f t="shared" si="89"/>
        <v>#REF!</v>
      </c>
      <c r="K43" s="1">
        <f t="shared" ref="K43:O43" si="90">K28/J16</f>
        <v>0</v>
      </c>
      <c r="L43" s="1">
        <f t="shared" si="90"/>
        <v>0</v>
      </c>
      <c r="M43" s="1">
        <f t="shared" si="90"/>
        <v>265.0862069</v>
      </c>
      <c r="N43" s="1">
        <f t="shared" si="90"/>
        <v>269.6850394</v>
      </c>
      <c r="O43" s="1">
        <f t="shared" si="90"/>
        <v>0</v>
      </c>
    </row>
    <row r="44" ht="14.25" customHeight="1">
      <c r="B44" s="1" t="str">
        <f t="shared" ref="B44:F44" si="91">B37-B29</f>
        <v>#REF!</v>
      </c>
      <c r="C44" s="1" t="str">
        <f t="shared" si="91"/>
        <v>#REF!</v>
      </c>
      <c r="D44" s="1" t="str">
        <f t="shared" si="91"/>
        <v>#REF!</v>
      </c>
      <c r="E44" s="1" t="str">
        <f t="shared" si="91"/>
        <v>#REF!</v>
      </c>
      <c r="F44" s="1" t="str">
        <f t="shared" si="91"/>
        <v>#REF!</v>
      </c>
      <c r="K44" s="1">
        <f t="shared" ref="K44:O44" si="92">K29/J17</f>
        <v>0</v>
      </c>
      <c r="L44" s="1">
        <f t="shared" si="92"/>
        <v>265.0862069</v>
      </c>
      <c r="M44" s="1">
        <f t="shared" si="92"/>
        <v>0</v>
      </c>
      <c r="N44" s="1">
        <f t="shared" si="92"/>
        <v>0</v>
      </c>
      <c r="O44" s="1">
        <f t="shared" si="92"/>
        <v>0</v>
      </c>
    </row>
    <row r="45" ht="14.25" customHeight="1"/>
    <row r="46" ht="14.25" customHeight="1">
      <c r="K46" s="1">
        <f t="shared" ref="K46:O46" si="93">K32/J12</f>
        <v>400.3759398</v>
      </c>
      <c r="L46" s="1">
        <f t="shared" si="93"/>
        <v>366.0130719</v>
      </c>
      <c r="M46" s="1">
        <f t="shared" si="93"/>
        <v>0</v>
      </c>
      <c r="N46" s="1">
        <f t="shared" si="93"/>
        <v>0</v>
      </c>
      <c r="O46" s="1">
        <f t="shared" si="93"/>
        <v>0</v>
      </c>
    </row>
    <row r="47" ht="14.25" customHeight="1">
      <c r="K47" s="1">
        <f t="shared" ref="K47:O47" si="94">K33/J13</f>
        <v>0</v>
      </c>
      <c r="L47" s="1">
        <f t="shared" si="94"/>
        <v>355.4878049</v>
      </c>
      <c r="M47" s="1">
        <f t="shared" si="94"/>
        <v>327.7173913</v>
      </c>
      <c r="N47" s="1">
        <f t="shared" si="94"/>
        <v>314.8058252</v>
      </c>
      <c r="O47" s="1">
        <f t="shared" si="94"/>
        <v>0</v>
      </c>
    </row>
    <row r="48" ht="14.25" customHeight="1">
      <c r="K48" s="1">
        <f t="shared" ref="K48:O48" si="95">K34/J14</f>
        <v>0</v>
      </c>
      <c r="L48" s="1">
        <f t="shared" si="95"/>
        <v>342.6136364</v>
      </c>
      <c r="M48" s="1">
        <f t="shared" si="95"/>
        <v>323.2142857</v>
      </c>
      <c r="N48" s="1">
        <f t="shared" si="95"/>
        <v>313.5321101</v>
      </c>
      <c r="O48" s="1">
        <f t="shared" si="95"/>
        <v>316.8067227</v>
      </c>
    </row>
    <row r="49" ht="14.25" customHeight="1">
      <c r="K49" s="1">
        <f t="shared" ref="K49:O49" si="96">K35/J15</f>
        <v>0</v>
      </c>
      <c r="L49" s="1">
        <f t="shared" si="96"/>
        <v>0</v>
      </c>
      <c r="M49" s="1">
        <f t="shared" si="96"/>
        <v>338.9150943</v>
      </c>
      <c r="N49" s="1">
        <f t="shared" si="96"/>
        <v>324.7863248</v>
      </c>
      <c r="O49" s="1">
        <f t="shared" si="96"/>
        <v>326.7716535</v>
      </c>
    </row>
    <row r="50" ht="14.25" customHeight="1">
      <c r="K50" s="1">
        <f t="shared" ref="K50:O50" si="97">K36/J16</f>
        <v>0</v>
      </c>
      <c r="L50" s="1">
        <f t="shared" si="97"/>
        <v>0</v>
      </c>
      <c r="M50" s="1">
        <f t="shared" si="97"/>
        <v>327.5862069</v>
      </c>
      <c r="N50" s="1">
        <f t="shared" si="97"/>
        <v>326.7716535</v>
      </c>
      <c r="O50" s="1">
        <f t="shared" si="97"/>
        <v>0</v>
      </c>
    </row>
    <row r="51" ht="14.25" customHeight="1">
      <c r="K51" s="1">
        <f t="shared" ref="K51:O51" si="98">K37/J17</f>
        <v>0</v>
      </c>
      <c r="L51" s="1">
        <f t="shared" si="98"/>
        <v>327.5862069</v>
      </c>
      <c r="M51" s="1">
        <f t="shared" si="98"/>
        <v>0</v>
      </c>
      <c r="N51" s="1">
        <f t="shared" si="98"/>
        <v>0</v>
      </c>
      <c r="O51" s="1">
        <f t="shared" si="98"/>
        <v>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2021-01-12T17:26:50Z</dcterms:created>
  <dc:creator>mardem</dc:creator>
</cp:coreProperties>
</file>