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olly/Documents/GitHub/DRCchildrenDR/LC MLM/"/>
    </mc:Choice>
  </mc:AlternateContent>
  <bookViews>
    <workbookView xWindow="60" yWindow="860" windowWidth="14260" windowHeight="16340" tabRatio="500" activeTab="6"/>
  </bookViews>
  <sheets>
    <sheet name="glmer" sheetId="1" r:id="rId1"/>
    <sheet name="lmer" sheetId="2" r:id="rId2"/>
    <sheet name="univariate" sheetId="3" r:id="rId3"/>
    <sheet name="poisson" sheetId="4" r:id="rId4"/>
    <sheet name="Poisson - all observations" sheetId="5" r:id="rId5"/>
    <sheet name="Poisson - backwards selection" sheetId="6" r:id="rId6"/>
    <sheet name="Poisson - weighted 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7" l="1"/>
  <c r="G29" i="7"/>
  <c r="G30" i="7"/>
  <c r="G31" i="7"/>
  <c r="G32" i="7"/>
  <c r="G33" i="7"/>
  <c r="G34" i="7"/>
  <c r="F28" i="7"/>
  <c r="F29" i="7"/>
  <c r="F30" i="7"/>
  <c r="F31" i="7"/>
  <c r="F32" i="7"/>
  <c r="F33" i="7"/>
  <c r="F34" i="7"/>
  <c r="G27" i="7"/>
  <c r="F27" i="7"/>
  <c r="C34" i="7"/>
  <c r="C28" i="7"/>
  <c r="C29" i="7"/>
  <c r="C30" i="7"/>
  <c r="C31" i="7"/>
  <c r="C32" i="7"/>
  <c r="C33" i="7"/>
  <c r="C27" i="7"/>
  <c r="G16" i="7"/>
  <c r="G17" i="7"/>
  <c r="G18" i="7"/>
  <c r="G19" i="7"/>
  <c r="G20" i="7"/>
  <c r="G21" i="7"/>
  <c r="G22" i="7"/>
  <c r="F16" i="7"/>
  <c r="F17" i="7"/>
  <c r="F18" i="7"/>
  <c r="F19" i="7"/>
  <c r="F20" i="7"/>
  <c r="F21" i="7"/>
  <c r="F22" i="7"/>
  <c r="G15" i="7"/>
  <c r="F15" i="7"/>
  <c r="C18" i="7"/>
  <c r="C19" i="7"/>
  <c r="C20" i="7"/>
  <c r="C21" i="7"/>
  <c r="C22" i="7"/>
  <c r="C16" i="7"/>
  <c r="C17" i="7"/>
  <c r="C15" i="7"/>
  <c r="C5" i="7"/>
  <c r="C6" i="7"/>
  <c r="C7" i="7"/>
  <c r="C8" i="7"/>
  <c r="C9" i="7"/>
  <c r="C10" i="7"/>
  <c r="C11" i="7"/>
  <c r="G5" i="7"/>
  <c r="G6" i="7"/>
  <c r="G7" i="7"/>
  <c r="G8" i="7"/>
  <c r="G9" i="7"/>
  <c r="G10" i="7"/>
  <c r="G11" i="7"/>
  <c r="F5" i="7"/>
  <c r="F6" i="7"/>
  <c r="F7" i="7"/>
  <c r="F8" i="7"/>
  <c r="F9" i="7"/>
  <c r="F10" i="7"/>
  <c r="F11" i="7"/>
  <c r="G4" i="7"/>
  <c r="F4" i="7"/>
  <c r="C4" i="7"/>
  <c r="G30" i="5"/>
  <c r="G28" i="5"/>
  <c r="G29" i="5"/>
  <c r="G32" i="5"/>
  <c r="G31" i="5"/>
  <c r="G33" i="5"/>
  <c r="G34" i="5"/>
  <c r="G27" i="5"/>
  <c r="F27" i="5"/>
  <c r="F28" i="5"/>
  <c r="F29" i="5"/>
  <c r="F30" i="5"/>
  <c r="F32" i="5"/>
  <c r="F31" i="5"/>
  <c r="F33" i="5"/>
  <c r="F34" i="5"/>
  <c r="C28" i="5"/>
  <c r="C29" i="5"/>
  <c r="C30" i="5"/>
  <c r="C32" i="5"/>
  <c r="C31" i="5"/>
  <c r="C33" i="5"/>
  <c r="C34" i="5"/>
  <c r="C27" i="5"/>
  <c r="G16" i="5"/>
  <c r="G17" i="5"/>
  <c r="G18" i="5"/>
  <c r="G20" i="5"/>
  <c r="G19" i="5"/>
  <c r="G21" i="5"/>
  <c r="G22" i="5"/>
  <c r="G15" i="5"/>
  <c r="G11" i="5"/>
  <c r="F16" i="5"/>
  <c r="F17" i="5"/>
  <c r="F18" i="5"/>
  <c r="F20" i="5"/>
  <c r="F19" i="5"/>
  <c r="F21" i="5"/>
  <c r="F22" i="5"/>
  <c r="F15" i="5"/>
  <c r="C16" i="5"/>
  <c r="C17" i="5"/>
  <c r="C18" i="5"/>
  <c r="C20" i="5"/>
  <c r="C19" i="5"/>
  <c r="C21" i="5"/>
  <c r="C22" i="5"/>
  <c r="C15" i="5"/>
  <c r="G5" i="5"/>
  <c r="G6" i="5"/>
  <c r="G7" i="5"/>
  <c r="G8" i="5"/>
  <c r="G9" i="5"/>
  <c r="G10" i="5"/>
  <c r="F5" i="5"/>
  <c r="F6" i="5"/>
  <c r="F7" i="5"/>
  <c r="F8" i="5"/>
  <c r="F9" i="5"/>
  <c r="F10" i="5"/>
  <c r="F11" i="5"/>
  <c r="F4" i="5"/>
  <c r="G4" i="5"/>
  <c r="C5" i="5"/>
  <c r="C6" i="5"/>
  <c r="C7" i="5"/>
  <c r="C8" i="5"/>
  <c r="C9" i="5"/>
  <c r="C10" i="5"/>
  <c r="C11" i="5"/>
  <c r="C4" i="5"/>
  <c r="L6" i="4"/>
  <c r="R29" i="4"/>
  <c r="S29" i="4"/>
  <c r="T29" i="4"/>
  <c r="T28" i="4"/>
  <c r="S28" i="4"/>
  <c r="R28" i="4"/>
  <c r="T17" i="4"/>
  <c r="S17" i="4"/>
  <c r="R17" i="4"/>
  <c r="T18" i="4"/>
  <c r="S18" i="4"/>
  <c r="R18" i="4"/>
  <c r="M29" i="4"/>
  <c r="M30" i="4"/>
  <c r="M31" i="4"/>
  <c r="M32" i="4"/>
  <c r="M33" i="4"/>
  <c r="M34" i="4"/>
  <c r="M28" i="4"/>
  <c r="L29" i="4"/>
  <c r="L30" i="4"/>
  <c r="L31" i="4"/>
  <c r="L32" i="4"/>
  <c r="L33" i="4"/>
  <c r="L34" i="4"/>
  <c r="J29" i="4"/>
  <c r="J30" i="4"/>
  <c r="J31" i="4"/>
  <c r="J32" i="4"/>
  <c r="J33" i="4"/>
  <c r="J34" i="4"/>
  <c r="L28" i="4"/>
  <c r="J28" i="4"/>
  <c r="M18" i="4"/>
  <c r="M19" i="4"/>
  <c r="M20" i="4"/>
  <c r="M21" i="4"/>
  <c r="M22" i="4"/>
  <c r="M23" i="4"/>
  <c r="M17" i="4"/>
  <c r="L18" i="4"/>
  <c r="L19" i="4"/>
  <c r="L20" i="4"/>
  <c r="L21" i="4"/>
  <c r="L22" i="4"/>
  <c r="L23" i="4"/>
  <c r="L17" i="4"/>
  <c r="J23" i="4"/>
  <c r="J19" i="4"/>
  <c r="J20" i="4"/>
  <c r="J21" i="4"/>
  <c r="J22" i="4"/>
  <c r="J18" i="4"/>
  <c r="J17" i="4"/>
  <c r="L10" i="4"/>
  <c r="M10" i="4"/>
  <c r="J10" i="4"/>
  <c r="L9" i="4"/>
  <c r="M9" i="4"/>
  <c r="J9" i="4"/>
  <c r="M5" i="4"/>
  <c r="M6" i="4"/>
  <c r="M7" i="4"/>
  <c r="M8" i="4"/>
  <c r="L5" i="4"/>
  <c r="L7" i="4"/>
  <c r="L8" i="4"/>
  <c r="J5" i="4"/>
  <c r="J6" i="4"/>
  <c r="J7" i="4"/>
  <c r="J8" i="4"/>
  <c r="M4" i="4"/>
  <c r="L4" i="4"/>
  <c r="J4" i="4"/>
  <c r="G29" i="4"/>
  <c r="G30" i="4"/>
  <c r="G31" i="4"/>
  <c r="G32" i="4"/>
  <c r="G33" i="4"/>
  <c r="G34" i="4"/>
  <c r="G28" i="4"/>
  <c r="F29" i="4"/>
  <c r="F30" i="4"/>
  <c r="F31" i="4"/>
  <c r="F32" i="4"/>
  <c r="F33" i="4"/>
  <c r="F34" i="4"/>
  <c r="F28" i="4"/>
  <c r="G18" i="4"/>
  <c r="G19" i="4"/>
  <c r="G20" i="4"/>
  <c r="G21" i="4"/>
  <c r="G22" i="4"/>
  <c r="G23" i="4"/>
  <c r="G17" i="4"/>
  <c r="F18" i="4"/>
  <c r="F19" i="4"/>
  <c r="F20" i="4"/>
  <c r="F21" i="4"/>
  <c r="F22" i="4"/>
  <c r="F23" i="4"/>
  <c r="F17" i="4"/>
  <c r="G5" i="4"/>
  <c r="G6" i="4"/>
  <c r="G7" i="4"/>
  <c r="G8" i="4"/>
  <c r="G9" i="4"/>
  <c r="G10" i="4"/>
  <c r="F5" i="4"/>
  <c r="F6" i="4"/>
  <c r="F7" i="4"/>
  <c r="F8" i="4"/>
  <c r="F9" i="4"/>
  <c r="F10" i="4"/>
  <c r="G4" i="4"/>
  <c r="F4" i="4"/>
  <c r="C29" i="4"/>
  <c r="C30" i="4"/>
  <c r="C31" i="4"/>
  <c r="C32" i="4"/>
  <c r="C33" i="4"/>
  <c r="C34" i="4"/>
  <c r="C28" i="4"/>
  <c r="C23" i="4"/>
  <c r="C22" i="4"/>
  <c r="C18" i="4"/>
  <c r="C19" i="4"/>
  <c r="C20" i="4"/>
  <c r="C21" i="4"/>
  <c r="C17" i="4"/>
  <c r="B19" i="4"/>
  <c r="C5" i="4"/>
  <c r="C6" i="4"/>
  <c r="C7" i="4"/>
  <c r="C8" i="4"/>
  <c r="C9" i="4"/>
  <c r="C10" i="4"/>
  <c r="C4" i="4"/>
  <c r="C36" i="3"/>
  <c r="C32" i="3"/>
  <c r="C33" i="3"/>
  <c r="C34" i="3"/>
  <c r="C35" i="3"/>
  <c r="C30" i="3"/>
  <c r="C7" i="3"/>
  <c r="C24" i="3"/>
  <c r="C23" i="3"/>
  <c r="C22" i="3"/>
  <c r="C21" i="3"/>
  <c r="C20" i="3"/>
  <c r="C19" i="3"/>
  <c r="C18" i="3"/>
  <c r="C6" i="3"/>
  <c r="C5" i="3"/>
  <c r="O17" i="2"/>
  <c r="O16" i="2"/>
  <c r="K17" i="2"/>
  <c r="K20" i="2"/>
  <c r="K16" i="2"/>
  <c r="G17" i="2"/>
  <c r="G18" i="2"/>
  <c r="G20" i="2"/>
  <c r="G16" i="2"/>
  <c r="C17" i="2"/>
  <c r="C18" i="2"/>
  <c r="C19" i="2"/>
  <c r="C20" i="2"/>
  <c r="C16" i="2"/>
  <c r="O7" i="2"/>
  <c r="O5" i="2"/>
  <c r="K5" i="2"/>
  <c r="K7" i="2"/>
  <c r="K8" i="2"/>
  <c r="G5" i="2"/>
  <c r="G7" i="2"/>
  <c r="G8" i="2"/>
  <c r="G4" i="2"/>
  <c r="C5" i="2"/>
  <c r="C6" i="2"/>
  <c r="C7" i="2"/>
  <c r="C8" i="2"/>
  <c r="C4" i="2"/>
  <c r="F19" i="1"/>
  <c r="F20" i="1"/>
  <c r="F21" i="1"/>
  <c r="F23" i="1"/>
  <c r="F18" i="1"/>
  <c r="C19" i="1"/>
  <c r="C20" i="1"/>
  <c r="C21" i="1"/>
  <c r="C22" i="1"/>
  <c r="C23" i="1"/>
  <c r="C18" i="1"/>
  <c r="L5" i="1"/>
  <c r="L9" i="1"/>
  <c r="L4" i="1"/>
  <c r="I5" i="1"/>
  <c r="I7" i="1"/>
  <c r="I9" i="1"/>
  <c r="I4" i="1"/>
  <c r="F5" i="1"/>
  <c r="F6" i="1"/>
  <c r="F7" i="1"/>
  <c r="F8" i="1"/>
  <c r="F9" i="1"/>
  <c r="F4" i="1"/>
  <c r="C5" i="1"/>
  <c r="C6" i="1"/>
  <c r="C7" i="1"/>
  <c r="C8" i="1"/>
  <c r="C9" i="1"/>
  <c r="C4" i="1"/>
  <c r="I34" i="1"/>
  <c r="I36" i="1"/>
  <c r="I33" i="1"/>
  <c r="F34" i="1"/>
  <c r="F35" i="1"/>
  <c r="F36" i="1"/>
  <c r="F37" i="1"/>
  <c r="F33" i="1"/>
  <c r="C34" i="1"/>
  <c r="C35" i="1"/>
  <c r="C36" i="1"/>
  <c r="C37" i="1"/>
  <c r="C38" i="1"/>
  <c r="C33" i="1"/>
</calcChain>
</file>

<file path=xl/sharedStrings.xml><?xml version="1.0" encoding="utf-8"?>
<sst xmlns="http://schemas.openxmlformats.org/spreadsheetml/2006/main" count="418" uniqueCount="80">
  <si>
    <t>Model 1</t>
  </si>
  <si>
    <t xml:space="preserve">Covariate </t>
  </si>
  <si>
    <t>year</t>
  </si>
  <si>
    <t>Fansidar_pct</t>
  </si>
  <si>
    <t>wealth</t>
  </si>
  <si>
    <t>education</t>
  </si>
  <si>
    <t xml:space="preserve">prevalence </t>
  </si>
  <si>
    <t>AIC</t>
  </si>
  <si>
    <t xml:space="preserve">urbanicity </t>
  </si>
  <si>
    <t xml:space="preserve">Decision </t>
  </si>
  <si>
    <t>Beta</t>
  </si>
  <si>
    <t>OR</t>
  </si>
  <si>
    <t>SE</t>
  </si>
  <si>
    <t>Urbanicity has highest p-value - will drop</t>
  </si>
  <si>
    <t>Model 2</t>
  </si>
  <si>
    <t>NA</t>
  </si>
  <si>
    <t xml:space="preserve">Might remove wealth? </t>
  </si>
  <si>
    <t>Model 3</t>
  </si>
  <si>
    <t xml:space="preserve">Lower AIC </t>
  </si>
  <si>
    <t>K540E only</t>
  </si>
  <si>
    <t>DHPS - any</t>
  </si>
  <si>
    <t>wealth has highest p-val</t>
  </si>
  <si>
    <t>Model 4</t>
  </si>
  <si>
    <t>A437G only</t>
  </si>
  <si>
    <t>prev has highest p-val</t>
  </si>
  <si>
    <t>p-value</t>
  </si>
  <si>
    <t xml:space="preserve">Decision: </t>
  </si>
  <si>
    <t xml:space="preserve">prevalence has the highest p-vlaue </t>
  </si>
  <si>
    <t xml:space="preserve">K540E </t>
  </si>
  <si>
    <t>AIC:</t>
  </si>
  <si>
    <t>Decision:</t>
  </si>
  <si>
    <t xml:space="preserve">drop urbanicity </t>
  </si>
  <si>
    <t xml:space="preserve">lower AIC - will drop wealth </t>
  </si>
  <si>
    <t>&lt;0.001</t>
  </si>
  <si>
    <t xml:space="preserve">lower AIC - will drop education </t>
  </si>
  <si>
    <t>Used glmer - logistic link</t>
  </si>
  <si>
    <t>Outcome - any DHPS snp</t>
  </si>
  <si>
    <t xml:space="preserve">Prevalence </t>
  </si>
  <si>
    <t xml:space="preserve">OR </t>
  </si>
  <si>
    <t xml:space="preserve">p-value </t>
  </si>
  <si>
    <t>Fansidar %</t>
  </si>
  <si>
    <t>prevalence</t>
  </si>
  <si>
    <t>wealth index</t>
  </si>
  <si>
    <t>wealth mean</t>
  </si>
  <si>
    <t>&lt;&lt;0.001</t>
  </si>
  <si>
    <t xml:space="preserve">mixed </t>
  </si>
  <si>
    <t>pctedu0</t>
  </si>
  <si>
    <t>urban</t>
  </si>
  <si>
    <t>*</t>
  </si>
  <si>
    <t xml:space="preserve">CRT </t>
  </si>
  <si>
    <t>Chloroquine %</t>
  </si>
  <si>
    <t>wealth median</t>
  </si>
  <si>
    <t>RR</t>
  </si>
  <si>
    <t>p &lt;0.001</t>
  </si>
  <si>
    <t xml:space="preserve">Any DHPS Mut </t>
  </si>
  <si>
    <t>K540E</t>
  </si>
  <si>
    <t>&lt;&lt; 0.001</t>
  </si>
  <si>
    <t>CRT</t>
  </si>
  <si>
    <t>Cloroquine %</t>
  </si>
  <si>
    <t xml:space="preserve">robust SE </t>
  </si>
  <si>
    <t>LCL</t>
  </si>
  <si>
    <t>UCL</t>
  </si>
  <si>
    <t xml:space="preserve">Grouped by cluster: </t>
  </si>
  <si>
    <t xml:space="preserve">grouped by province: </t>
  </si>
  <si>
    <t>&lt;0.01</t>
  </si>
  <si>
    <t>Fansidar10</t>
  </si>
  <si>
    <t>Prev10</t>
  </si>
  <si>
    <t>Chlor10</t>
  </si>
  <si>
    <t xml:space="preserve">Grouped by province: </t>
  </si>
  <si>
    <t xml:space="preserve">Prevalence 10% </t>
  </si>
  <si>
    <t>Fansidar 10%</t>
  </si>
  <si>
    <t xml:space="preserve">cluster population </t>
  </si>
  <si>
    <t xml:space="preserve">K540E only </t>
  </si>
  <si>
    <t>Chloroquine 10%</t>
  </si>
  <si>
    <t xml:space="preserve">population </t>
  </si>
  <si>
    <t xml:space="preserve">wealth mean </t>
  </si>
  <si>
    <t xml:space="preserve">Fansidar </t>
  </si>
  <si>
    <t xml:space="preserve">education </t>
  </si>
  <si>
    <t xml:space="preserve">AIC </t>
  </si>
  <si>
    <t>5.65e-0.5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</si>
</sst>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5" workbookViewId="0">
      <selection activeCell="A18" sqref="A18:A26"/>
    </sheetView>
  </sheetViews>
  <sheetFormatPr baseColWidth="10" defaultRowHeight="16" x14ac:dyDescent="0.2"/>
  <cols>
    <col min="1" max="1" width="11.5" bestFit="1" customWidth="1"/>
    <col min="2" max="10" width="10.83203125" customWidth="1"/>
  </cols>
  <sheetData>
    <row r="1" spans="1:13" x14ac:dyDescent="0.2">
      <c r="A1" s="1" t="s">
        <v>20</v>
      </c>
    </row>
    <row r="2" spans="1:13" x14ac:dyDescent="0.2">
      <c r="A2" t="s">
        <v>1</v>
      </c>
      <c r="B2" t="s">
        <v>0</v>
      </c>
      <c r="E2" t="s">
        <v>14</v>
      </c>
      <c r="H2" t="s">
        <v>17</v>
      </c>
      <c r="K2" t="s">
        <v>22</v>
      </c>
    </row>
    <row r="3" spans="1:13" x14ac:dyDescent="0.2">
      <c r="B3" t="s">
        <v>10</v>
      </c>
      <c r="C3" t="s">
        <v>11</v>
      </c>
      <c r="D3" t="s">
        <v>12</v>
      </c>
      <c r="E3" t="s">
        <v>10</v>
      </c>
      <c r="F3" t="s">
        <v>11</v>
      </c>
      <c r="G3" t="s">
        <v>12</v>
      </c>
      <c r="H3" t="s">
        <v>10</v>
      </c>
      <c r="I3" t="s">
        <v>11</v>
      </c>
      <c r="J3" t="s">
        <v>12</v>
      </c>
      <c r="K3" t="s">
        <v>10</v>
      </c>
      <c r="L3" t="s">
        <v>11</v>
      </c>
      <c r="M3" t="s">
        <v>12</v>
      </c>
    </row>
    <row r="4" spans="1:13" x14ac:dyDescent="0.2">
      <c r="A4" t="s">
        <v>2</v>
      </c>
      <c r="B4">
        <v>-0.57999999999999996</v>
      </c>
      <c r="C4">
        <f>EXP(B4)</f>
        <v>0.55989836656540204</v>
      </c>
      <c r="D4">
        <v>0.47</v>
      </c>
      <c r="E4">
        <v>-0.57999999999999996</v>
      </c>
      <c r="F4">
        <f>EXP(E4)</f>
        <v>0.55989836656540204</v>
      </c>
      <c r="G4">
        <v>0.47</v>
      </c>
      <c r="H4">
        <v>-0.49</v>
      </c>
      <c r="I4">
        <f>EXP(H4)</f>
        <v>0.61262639418441611</v>
      </c>
      <c r="J4">
        <v>0.42099999999999999</v>
      </c>
      <c r="K4">
        <v>-0.51</v>
      </c>
      <c r="L4">
        <f>EXP(K4)</f>
        <v>0.6004955788122659</v>
      </c>
      <c r="M4">
        <v>0.43</v>
      </c>
    </row>
    <row r="5" spans="1:13" x14ac:dyDescent="0.2">
      <c r="A5" t="s">
        <v>3</v>
      </c>
      <c r="B5">
        <v>1.1599999999999999</v>
      </c>
      <c r="C5">
        <f t="shared" ref="C5:C9" si="0">EXP(B5)</f>
        <v>3.1899332761161845</v>
      </c>
      <c r="D5">
        <v>1.22</v>
      </c>
      <c r="E5">
        <v>1.18</v>
      </c>
      <c r="F5">
        <f t="shared" ref="F5:F9" si="1">EXP(E5)</f>
        <v>3.2543742028896707</v>
      </c>
      <c r="G5">
        <v>1.2</v>
      </c>
      <c r="H5">
        <v>1.1499999999999999</v>
      </c>
      <c r="I5">
        <f t="shared" ref="I5:I9" si="2">EXP(H5)</f>
        <v>3.1581929096897672</v>
      </c>
      <c r="J5">
        <v>1.2</v>
      </c>
      <c r="K5">
        <v>1.03</v>
      </c>
      <c r="L5">
        <f t="shared" ref="L5:L9" si="3">EXP(K5)</f>
        <v>2.8010658346990791</v>
      </c>
      <c r="M5">
        <v>1.2</v>
      </c>
    </row>
    <row r="6" spans="1:13" x14ac:dyDescent="0.2">
      <c r="A6" t="s">
        <v>4</v>
      </c>
      <c r="B6">
        <v>0.04</v>
      </c>
      <c r="C6">
        <f t="shared" si="0"/>
        <v>1.0408107741923882</v>
      </c>
      <c r="D6">
        <v>0.28000000000000003</v>
      </c>
      <c r="E6" t="s">
        <v>15</v>
      </c>
      <c r="F6" t="e">
        <f t="shared" si="1"/>
        <v>#VALUE!</v>
      </c>
      <c r="G6" t="s">
        <v>15</v>
      </c>
      <c r="H6" t="s">
        <v>15</v>
      </c>
      <c r="K6" t="s">
        <v>15</v>
      </c>
      <c r="L6" t="s">
        <v>15</v>
      </c>
    </row>
    <row r="7" spans="1:13" x14ac:dyDescent="0.2">
      <c r="A7" t="s">
        <v>5</v>
      </c>
      <c r="B7">
        <v>5.0000000000000001E-3</v>
      </c>
      <c r="C7">
        <f t="shared" si="0"/>
        <v>1.005012520859401</v>
      </c>
      <c r="D7">
        <v>0.01</v>
      </c>
      <c r="E7">
        <v>5.0000000000000001E-3</v>
      </c>
      <c r="F7">
        <f t="shared" si="1"/>
        <v>1.005012520859401</v>
      </c>
      <c r="G7">
        <v>8.9999999999999993E-3</v>
      </c>
      <c r="H7">
        <v>5.0000000000000001E-3</v>
      </c>
      <c r="I7">
        <f t="shared" si="2"/>
        <v>1.005012520859401</v>
      </c>
      <c r="J7">
        <v>8.9999999999999993E-3</v>
      </c>
      <c r="K7" t="s">
        <v>15</v>
      </c>
      <c r="L7" t="s">
        <v>15</v>
      </c>
    </row>
    <row r="8" spans="1:13" x14ac:dyDescent="0.2">
      <c r="A8" t="s">
        <v>6</v>
      </c>
      <c r="B8">
        <v>0.43</v>
      </c>
      <c r="C8">
        <f t="shared" si="0"/>
        <v>1.5372575235482815</v>
      </c>
      <c r="D8">
        <v>0.97</v>
      </c>
      <c r="E8">
        <v>0.42</v>
      </c>
      <c r="F8">
        <f t="shared" si="1"/>
        <v>1.5219615556186337</v>
      </c>
      <c r="G8">
        <v>0.97</v>
      </c>
      <c r="H8" t="s">
        <v>15</v>
      </c>
      <c r="K8" t="s">
        <v>15</v>
      </c>
      <c r="L8" t="s">
        <v>15</v>
      </c>
    </row>
    <row r="9" spans="1:13" x14ac:dyDescent="0.2">
      <c r="A9" t="s">
        <v>8</v>
      </c>
      <c r="B9">
        <v>-0.41199999999999998</v>
      </c>
      <c r="C9">
        <f t="shared" si="0"/>
        <v>0.6623242760521223</v>
      </c>
      <c r="D9">
        <v>0.57999999999999996</v>
      </c>
      <c r="E9">
        <v>-0.36</v>
      </c>
      <c r="F9">
        <f t="shared" si="1"/>
        <v>0.69767632607103103</v>
      </c>
      <c r="G9">
        <v>0.46</v>
      </c>
      <c r="H9">
        <v>-0.38</v>
      </c>
      <c r="I9">
        <f t="shared" si="2"/>
        <v>0.68386140921235583</v>
      </c>
      <c r="J9">
        <v>0.45</v>
      </c>
      <c r="K9">
        <v>-0.5</v>
      </c>
      <c r="L9">
        <f t="shared" si="3"/>
        <v>0.60653065971263342</v>
      </c>
      <c r="M9">
        <v>0.41</v>
      </c>
    </row>
    <row r="11" spans="1:13" x14ac:dyDescent="0.2">
      <c r="A11" t="s">
        <v>7</v>
      </c>
      <c r="B11">
        <v>516.4</v>
      </c>
      <c r="E11">
        <v>514.4</v>
      </c>
      <c r="H11">
        <v>512.6</v>
      </c>
      <c r="K11">
        <v>510.9</v>
      </c>
    </row>
    <row r="13" spans="1:13" x14ac:dyDescent="0.2">
      <c r="A13" t="s">
        <v>9</v>
      </c>
      <c r="B13" t="s">
        <v>21</v>
      </c>
    </row>
    <row r="15" spans="1:13" x14ac:dyDescent="0.2">
      <c r="A15" s="1" t="s">
        <v>23</v>
      </c>
    </row>
    <row r="16" spans="1:13" x14ac:dyDescent="0.2">
      <c r="A16" t="s">
        <v>1</v>
      </c>
      <c r="B16" t="s">
        <v>0</v>
      </c>
      <c r="E16" t="s">
        <v>14</v>
      </c>
    </row>
    <row r="17" spans="1:10" x14ac:dyDescent="0.2">
      <c r="B17" t="s">
        <v>10</v>
      </c>
      <c r="C17" t="s">
        <v>11</v>
      </c>
      <c r="D17" t="s">
        <v>12</v>
      </c>
      <c r="E17" t="s">
        <v>10</v>
      </c>
      <c r="F17" t="s">
        <v>11</v>
      </c>
      <c r="G17" t="s">
        <v>12</v>
      </c>
    </row>
    <row r="18" spans="1:10" x14ac:dyDescent="0.2">
      <c r="A18" t="s">
        <v>2</v>
      </c>
      <c r="B18">
        <v>-0.13600000000000001</v>
      </c>
      <c r="C18">
        <f>EXP(B18)</f>
        <v>0.87284263248871929</v>
      </c>
      <c r="D18">
        <v>7.0000000000000001E-3</v>
      </c>
      <c r="E18">
        <v>-0.15</v>
      </c>
      <c r="F18">
        <f>EXP(E18)</f>
        <v>0.86070797642505781</v>
      </c>
    </row>
    <row r="19" spans="1:10" x14ac:dyDescent="0.2">
      <c r="A19" t="s">
        <v>3</v>
      </c>
      <c r="B19">
        <v>-1.1299999999999999</v>
      </c>
      <c r="C19">
        <f t="shared" ref="C19:C23" si="4">EXP(B19)</f>
        <v>0.32303325642225295</v>
      </c>
      <c r="D19">
        <v>0.69</v>
      </c>
      <c r="E19">
        <v>-1.05</v>
      </c>
      <c r="F19">
        <f t="shared" ref="F19:F23" si="5">EXP(E19)</f>
        <v>0.34993774911115533</v>
      </c>
    </row>
    <row r="20" spans="1:10" x14ac:dyDescent="0.2">
      <c r="A20" t="s">
        <v>4</v>
      </c>
      <c r="B20">
        <v>-0.32600000000000001</v>
      </c>
      <c r="C20">
        <f t="shared" si="4"/>
        <v>0.72180518743171584</v>
      </c>
      <c r="D20">
        <v>0.17</v>
      </c>
      <c r="E20">
        <v>-0.33</v>
      </c>
      <c r="F20">
        <f t="shared" si="5"/>
        <v>0.71892373343192617</v>
      </c>
    </row>
    <row r="21" spans="1:10" x14ac:dyDescent="0.2">
      <c r="A21" t="s">
        <v>5</v>
      </c>
      <c r="B21">
        <v>3.2100000000000002E-3</v>
      </c>
      <c r="C21">
        <f t="shared" si="4"/>
        <v>1.0032151575671202</v>
      </c>
      <c r="D21">
        <v>6.0000000000000001E-3</v>
      </c>
      <c r="E21">
        <v>3.5000000000000001E-3</v>
      </c>
      <c r="F21">
        <f t="shared" si="5"/>
        <v>1.0035061321520904</v>
      </c>
    </row>
    <row r="22" spans="1:10" x14ac:dyDescent="0.2">
      <c r="A22" t="s">
        <v>6</v>
      </c>
      <c r="B22">
        <v>0.15</v>
      </c>
      <c r="C22">
        <f t="shared" si="4"/>
        <v>1.1618342427282831</v>
      </c>
      <c r="D22">
        <v>0.53</v>
      </c>
      <c r="E22" t="s">
        <v>15</v>
      </c>
    </row>
    <row r="23" spans="1:10" x14ac:dyDescent="0.2">
      <c r="A23" t="s">
        <v>8</v>
      </c>
      <c r="B23">
        <v>0.08</v>
      </c>
      <c r="C23">
        <f t="shared" si="4"/>
        <v>1.0832870676749586</v>
      </c>
      <c r="D23">
        <v>0.34</v>
      </c>
      <c r="E23">
        <v>0.77</v>
      </c>
      <c r="F23">
        <f t="shared" si="5"/>
        <v>2.1597662537849152</v>
      </c>
    </row>
    <row r="25" spans="1:10" x14ac:dyDescent="0.2">
      <c r="A25" t="s">
        <v>7</v>
      </c>
      <c r="B25">
        <v>754.8</v>
      </c>
      <c r="E25">
        <v>752.8</v>
      </c>
    </row>
    <row r="26" spans="1:10" x14ac:dyDescent="0.2">
      <c r="A26" t="s">
        <v>9</v>
      </c>
      <c r="B26" t="s">
        <v>24</v>
      </c>
    </row>
    <row r="30" spans="1:10" x14ac:dyDescent="0.2">
      <c r="A30" s="1" t="s">
        <v>19</v>
      </c>
    </row>
    <row r="31" spans="1:10" x14ac:dyDescent="0.2">
      <c r="A31" t="s">
        <v>1</v>
      </c>
      <c r="B31" t="s">
        <v>0</v>
      </c>
      <c r="E31" t="s">
        <v>14</v>
      </c>
      <c r="H31" t="s">
        <v>17</v>
      </c>
    </row>
    <row r="32" spans="1:10" x14ac:dyDescent="0.2">
      <c r="B32" t="s">
        <v>10</v>
      </c>
      <c r="C32" t="s">
        <v>11</v>
      </c>
      <c r="D32" t="s">
        <v>12</v>
      </c>
      <c r="E32" t="s">
        <v>10</v>
      </c>
      <c r="F32" t="s">
        <v>11</v>
      </c>
      <c r="G32" t="s">
        <v>12</v>
      </c>
      <c r="H32" t="s">
        <v>10</v>
      </c>
      <c r="I32" t="s">
        <v>11</v>
      </c>
      <c r="J32" t="s">
        <v>12</v>
      </c>
    </row>
    <row r="33" spans="1:10" x14ac:dyDescent="0.2">
      <c r="A33" t="s">
        <v>2</v>
      </c>
      <c r="B33">
        <v>0.73360000000000003</v>
      </c>
      <c r="C33">
        <f>EXP(B33)</f>
        <v>2.0825643605344468</v>
      </c>
      <c r="D33">
        <v>0.38</v>
      </c>
      <c r="E33">
        <v>0.83</v>
      </c>
      <c r="F33">
        <f>EXP(E33)</f>
        <v>2.2933187402641826</v>
      </c>
      <c r="G33">
        <v>0.38</v>
      </c>
      <c r="H33">
        <v>0.83</v>
      </c>
      <c r="I33">
        <f>EXP(H33)</f>
        <v>2.2933187402641826</v>
      </c>
      <c r="J33">
        <v>0.37</v>
      </c>
    </row>
    <row r="34" spans="1:10" x14ac:dyDescent="0.2">
      <c r="A34" t="s">
        <v>3</v>
      </c>
      <c r="B34">
        <v>2.52</v>
      </c>
      <c r="C34">
        <f t="shared" ref="C34:C38" si="6">EXP(B34)</f>
        <v>12.428596663577544</v>
      </c>
      <c r="D34">
        <v>0.92</v>
      </c>
      <c r="E34">
        <v>2.4700000000000002</v>
      </c>
      <c r="F34">
        <f t="shared" ref="F34:F37" si="7">EXP(E34)</f>
        <v>11.822446851646363</v>
      </c>
      <c r="G34">
        <v>0.92</v>
      </c>
      <c r="H34">
        <v>2.69</v>
      </c>
      <c r="I34">
        <f t="shared" ref="I34:I36" si="8">EXP(H34)</f>
        <v>14.731675920442569</v>
      </c>
      <c r="J34">
        <v>0.88</v>
      </c>
    </row>
    <row r="35" spans="1:10" x14ac:dyDescent="0.2">
      <c r="A35" t="s">
        <v>4</v>
      </c>
      <c r="B35">
        <v>0.24</v>
      </c>
      <c r="C35">
        <f t="shared" si="6"/>
        <v>1.2712491503214047</v>
      </c>
      <c r="D35">
        <v>0.21</v>
      </c>
      <c r="E35">
        <v>0.16</v>
      </c>
      <c r="F35">
        <f t="shared" si="7"/>
        <v>1.1735108709918103</v>
      </c>
      <c r="G35">
        <v>0.18</v>
      </c>
      <c r="H35" t="s">
        <v>15</v>
      </c>
      <c r="I35" t="s">
        <v>15</v>
      </c>
      <c r="J35" t="s">
        <v>15</v>
      </c>
    </row>
    <row r="36" spans="1:10" x14ac:dyDescent="0.2">
      <c r="A36" t="s">
        <v>5</v>
      </c>
      <c r="B36">
        <v>0.12</v>
      </c>
      <c r="C36">
        <f t="shared" si="6"/>
        <v>1.1274968515793757</v>
      </c>
      <c r="D36">
        <v>0.01</v>
      </c>
      <c r="E36">
        <v>1.2999999999999999E-2</v>
      </c>
      <c r="F36">
        <f t="shared" si="7"/>
        <v>1.0130848673598092</v>
      </c>
      <c r="G36">
        <v>0.01</v>
      </c>
      <c r="H36">
        <v>0.1</v>
      </c>
      <c r="I36">
        <f t="shared" si="8"/>
        <v>1.1051709180756477</v>
      </c>
      <c r="J36">
        <v>0.77</v>
      </c>
    </row>
    <row r="37" spans="1:10" x14ac:dyDescent="0.2">
      <c r="A37" t="s">
        <v>6</v>
      </c>
      <c r="B37">
        <v>1.53</v>
      </c>
      <c r="C37">
        <f t="shared" si="6"/>
        <v>4.6181768222997812</v>
      </c>
      <c r="D37">
        <v>0.78</v>
      </c>
      <c r="E37">
        <v>1.55</v>
      </c>
      <c r="F37">
        <f t="shared" si="7"/>
        <v>4.7114701825907419</v>
      </c>
      <c r="G37">
        <v>0.78</v>
      </c>
      <c r="H37" t="s">
        <v>15</v>
      </c>
      <c r="I37" t="s">
        <v>15</v>
      </c>
      <c r="J37" t="s">
        <v>15</v>
      </c>
    </row>
    <row r="38" spans="1:10" x14ac:dyDescent="0.2">
      <c r="A38" t="s">
        <v>8</v>
      </c>
      <c r="B38">
        <v>-0.28999999999999998</v>
      </c>
      <c r="C38">
        <f t="shared" si="6"/>
        <v>0.74826356757856527</v>
      </c>
      <c r="D38">
        <v>0.42</v>
      </c>
      <c r="E38" t="s">
        <v>15</v>
      </c>
      <c r="F38" t="s">
        <v>15</v>
      </c>
      <c r="G38" t="s">
        <v>15</v>
      </c>
    </row>
    <row r="40" spans="1:10" x14ac:dyDescent="0.2">
      <c r="A40" t="s">
        <v>7</v>
      </c>
      <c r="B40">
        <v>576.6</v>
      </c>
      <c r="F40">
        <v>542.1</v>
      </c>
      <c r="H40">
        <v>540.9</v>
      </c>
    </row>
    <row r="42" spans="1:10" x14ac:dyDescent="0.2">
      <c r="A42" t="s">
        <v>9</v>
      </c>
      <c r="B42" t="s">
        <v>13</v>
      </c>
      <c r="F42" t="s">
        <v>16</v>
      </c>
      <c r="H4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J1" workbookViewId="0">
      <selection activeCell="D25" sqref="D25"/>
    </sheetView>
  </sheetViews>
  <sheetFormatPr baseColWidth="10" defaultRowHeight="16" x14ac:dyDescent="0.2"/>
  <cols>
    <col min="2" max="13" width="10.83203125" customWidth="1"/>
  </cols>
  <sheetData>
    <row r="1" spans="1:17" x14ac:dyDescent="0.2">
      <c r="A1" s="1" t="s">
        <v>20</v>
      </c>
    </row>
    <row r="2" spans="1:17" x14ac:dyDescent="0.2">
      <c r="A2" t="s">
        <v>1</v>
      </c>
      <c r="B2" t="s">
        <v>0</v>
      </c>
      <c r="F2" t="s">
        <v>14</v>
      </c>
      <c r="J2" t="s">
        <v>17</v>
      </c>
      <c r="N2" t="s">
        <v>22</v>
      </c>
    </row>
    <row r="3" spans="1:17" x14ac:dyDescent="0.2">
      <c r="B3" t="s">
        <v>10</v>
      </c>
      <c r="C3" t="s">
        <v>11</v>
      </c>
      <c r="D3" t="s">
        <v>12</v>
      </c>
      <c r="E3" t="s">
        <v>25</v>
      </c>
      <c r="F3" t="s">
        <v>10</v>
      </c>
      <c r="G3" t="s">
        <v>11</v>
      </c>
      <c r="H3" t="s">
        <v>12</v>
      </c>
      <c r="I3" t="s">
        <v>25</v>
      </c>
      <c r="J3" t="s">
        <v>10</v>
      </c>
      <c r="K3" t="s">
        <v>11</v>
      </c>
      <c r="L3" t="s">
        <v>12</v>
      </c>
      <c r="M3" t="s">
        <v>25</v>
      </c>
      <c r="N3" t="s">
        <v>10</v>
      </c>
      <c r="O3" t="s">
        <v>11</v>
      </c>
      <c r="P3" t="s">
        <v>12</v>
      </c>
      <c r="Q3" t="s">
        <v>25</v>
      </c>
    </row>
    <row r="4" spans="1:17" x14ac:dyDescent="0.2">
      <c r="A4" t="s">
        <v>6</v>
      </c>
      <c r="B4">
        <v>0.04</v>
      </c>
      <c r="C4">
        <f>EXP(B4)</f>
        <v>1.0408107741923882</v>
      </c>
      <c r="D4">
        <v>0.126</v>
      </c>
      <c r="E4">
        <v>0.751</v>
      </c>
      <c r="F4">
        <v>3.7999999999999999E-2</v>
      </c>
      <c r="G4">
        <f>EXP(F4)</f>
        <v>1.0387312328784977</v>
      </c>
      <c r="H4">
        <v>0.125</v>
      </c>
      <c r="I4">
        <v>0.86399999999999999</v>
      </c>
      <c r="J4" t="s">
        <v>15</v>
      </c>
      <c r="N4" t="s">
        <v>15</v>
      </c>
    </row>
    <row r="5" spans="1:17" x14ac:dyDescent="0.2">
      <c r="A5" t="s">
        <v>3</v>
      </c>
      <c r="B5">
        <v>0.129</v>
      </c>
      <c r="C5">
        <f t="shared" ref="C5:C8" si="0">EXP(B5)</f>
        <v>1.1376901241657316</v>
      </c>
      <c r="D5">
        <v>0.158</v>
      </c>
      <c r="E5">
        <v>0.41599999999999998</v>
      </c>
      <c r="F5">
        <v>0.13800000000000001</v>
      </c>
      <c r="G5">
        <f t="shared" ref="G5:G8" si="1">EXP(F5)</f>
        <v>1.1479755502741786</v>
      </c>
      <c r="H5">
        <v>0.155</v>
      </c>
      <c r="I5">
        <v>0.375</v>
      </c>
      <c r="J5">
        <v>0.14000000000000001</v>
      </c>
      <c r="K5">
        <f t="shared" ref="K5:K8" si="2">EXP(J5)</f>
        <v>1.1502737988572274</v>
      </c>
      <c r="L5">
        <v>0.15</v>
      </c>
      <c r="M5">
        <v>0.35699999999999998</v>
      </c>
      <c r="N5">
        <v>0.12</v>
      </c>
      <c r="O5">
        <f>EXP(N5)</f>
        <v>1.1274968515793757</v>
      </c>
      <c r="P5">
        <v>0.151</v>
      </c>
      <c r="Q5">
        <v>0.42799999999999999</v>
      </c>
    </row>
    <row r="6" spans="1:17" x14ac:dyDescent="0.2">
      <c r="A6" t="s">
        <v>4</v>
      </c>
      <c r="B6">
        <v>1.24E-2</v>
      </c>
      <c r="C6">
        <f t="shared" si="0"/>
        <v>1.0124771987582037</v>
      </c>
      <c r="D6">
        <v>4.0000000000000001E-3</v>
      </c>
      <c r="E6">
        <v>0.75600000000000001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N6" t="s">
        <v>15</v>
      </c>
    </row>
    <row r="7" spans="1:17" x14ac:dyDescent="0.2">
      <c r="A7" t="s">
        <v>8</v>
      </c>
      <c r="B7">
        <v>-5.8000000000000003E-2</v>
      </c>
      <c r="C7">
        <f t="shared" si="0"/>
        <v>0.94364994743679853</v>
      </c>
      <c r="D7">
        <v>8.0000000000000002E-3</v>
      </c>
      <c r="E7">
        <v>0.47</v>
      </c>
      <c r="F7">
        <v>-4.2999999999999997E-2</v>
      </c>
      <c r="G7">
        <f t="shared" si="1"/>
        <v>0.95791139006703063</v>
      </c>
      <c r="H7">
        <v>6.4000000000000001E-2</v>
      </c>
      <c r="I7">
        <v>0.504</v>
      </c>
      <c r="J7">
        <v>-4.5999999999999999E-2</v>
      </c>
      <c r="K7">
        <f t="shared" si="2"/>
        <v>0.95504196219071469</v>
      </c>
      <c r="L7">
        <v>6.3E-2</v>
      </c>
      <c r="M7">
        <v>0.46600000000000003</v>
      </c>
      <c r="N7">
        <v>-6.5000000000000002E-2</v>
      </c>
      <c r="O7">
        <f>EXP(N7)</f>
        <v>0.93706746337740343</v>
      </c>
      <c r="P7">
        <v>5.7000000000000002E-2</v>
      </c>
      <c r="Q7">
        <v>0.25800000000000001</v>
      </c>
    </row>
    <row r="8" spans="1:17" x14ac:dyDescent="0.2">
      <c r="A8" t="s">
        <v>5</v>
      </c>
      <c r="B8">
        <v>1E-3</v>
      </c>
      <c r="C8">
        <f t="shared" si="0"/>
        <v>1.0010005001667084</v>
      </c>
      <c r="D8">
        <v>1E-3</v>
      </c>
      <c r="E8">
        <v>0.48299999999999998</v>
      </c>
      <c r="F8">
        <v>8.9999999999999998E-4</v>
      </c>
      <c r="G8">
        <f t="shared" si="1"/>
        <v>1.0009004051215273</v>
      </c>
      <c r="H8">
        <v>1.2999999999999999E-3</v>
      </c>
      <c r="I8">
        <v>0.51700000000000002</v>
      </c>
      <c r="J8">
        <v>8.9999999999999998E-4</v>
      </c>
      <c r="K8">
        <f t="shared" si="2"/>
        <v>1.0009004051215273</v>
      </c>
      <c r="L8">
        <v>1.2999999999999999E-3</v>
      </c>
      <c r="M8">
        <v>0.48899999999999999</v>
      </c>
      <c r="N8" t="s">
        <v>15</v>
      </c>
    </row>
    <row r="10" spans="1:17" x14ac:dyDescent="0.2">
      <c r="A10" t="s">
        <v>26</v>
      </c>
      <c r="F10" t="s">
        <v>26</v>
      </c>
      <c r="G10" t="s">
        <v>27</v>
      </c>
    </row>
    <row r="13" spans="1:17" x14ac:dyDescent="0.2">
      <c r="A13" s="1" t="s">
        <v>28</v>
      </c>
    </row>
    <row r="14" spans="1:17" x14ac:dyDescent="0.2">
      <c r="A14" t="s">
        <v>1</v>
      </c>
      <c r="B14" t="s">
        <v>0</v>
      </c>
      <c r="F14" t="s">
        <v>14</v>
      </c>
      <c r="J14" t="s">
        <v>14</v>
      </c>
      <c r="N14" t="s">
        <v>17</v>
      </c>
    </row>
    <row r="15" spans="1:17" x14ac:dyDescent="0.2">
      <c r="B15" t="s">
        <v>10</v>
      </c>
      <c r="C15" t="s">
        <v>11</v>
      </c>
      <c r="D15" t="s">
        <v>12</v>
      </c>
      <c r="E15" t="s">
        <v>25</v>
      </c>
      <c r="F15" t="s">
        <v>10</v>
      </c>
      <c r="G15" t="s">
        <v>11</v>
      </c>
      <c r="H15" t="s">
        <v>12</v>
      </c>
      <c r="I15" t="s">
        <v>25</v>
      </c>
      <c r="J15" t="s">
        <v>10</v>
      </c>
      <c r="K15" t="s">
        <v>11</v>
      </c>
      <c r="L15" t="s">
        <v>12</v>
      </c>
      <c r="M15" t="s">
        <v>25</v>
      </c>
      <c r="N15" t="s">
        <v>10</v>
      </c>
      <c r="O15" t="s">
        <v>11</v>
      </c>
      <c r="P15" t="s">
        <v>12</v>
      </c>
      <c r="Q15" t="s">
        <v>25</v>
      </c>
    </row>
    <row r="16" spans="1:17" x14ac:dyDescent="0.2">
      <c r="A16" t="s">
        <v>6</v>
      </c>
      <c r="B16">
        <v>0.28799999999999998</v>
      </c>
      <c r="C16">
        <f>EXP(B16)</f>
        <v>1.3337573041233846</v>
      </c>
      <c r="D16">
        <v>0.125</v>
      </c>
      <c r="E16">
        <v>0.02</v>
      </c>
      <c r="F16">
        <v>0.28899999999999998</v>
      </c>
      <c r="G16">
        <f>EXP(F16)</f>
        <v>1.3350917285285084</v>
      </c>
      <c r="H16">
        <v>0.125</v>
      </c>
      <c r="I16">
        <v>2.3E-2</v>
      </c>
      <c r="J16">
        <v>0.27500000000000002</v>
      </c>
      <c r="K16">
        <f>EXP(J16)</f>
        <v>1.3165306748676215</v>
      </c>
      <c r="L16">
        <v>0.124</v>
      </c>
      <c r="M16">
        <v>2.8000000000000001E-2</v>
      </c>
      <c r="N16">
        <v>0.31900000000000001</v>
      </c>
      <c r="O16">
        <f>EXP(N16)</f>
        <v>1.3757513249060394</v>
      </c>
      <c r="P16">
        <v>0.121</v>
      </c>
      <c r="Q16">
        <v>8.9999999999999993E-3</v>
      </c>
    </row>
    <row r="17" spans="1:17" x14ac:dyDescent="0.2">
      <c r="A17" t="s">
        <v>3</v>
      </c>
      <c r="B17">
        <v>0.46800000000000003</v>
      </c>
      <c r="C17">
        <f t="shared" ref="C17:C20" si="3">EXP(B17)</f>
        <v>1.5967974026870526</v>
      </c>
      <c r="D17">
        <v>0.156</v>
      </c>
      <c r="E17">
        <v>3.0000000000000001E-3</v>
      </c>
      <c r="F17">
        <v>0.45600000000000002</v>
      </c>
      <c r="G17">
        <f t="shared" ref="G17:G20" si="4">EXP(F17)</f>
        <v>1.577750344766478</v>
      </c>
      <c r="H17">
        <v>0.155</v>
      </c>
      <c r="I17">
        <v>3.0000000000000001E-3</v>
      </c>
      <c r="J17">
        <v>0.498</v>
      </c>
      <c r="K17">
        <f t="shared" ref="K17:K20" si="5">EXP(J17)</f>
        <v>1.6454271234040729</v>
      </c>
      <c r="L17">
        <v>0.14799999999999999</v>
      </c>
      <c r="M17" t="s">
        <v>33</v>
      </c>
      <c r="N17">
        <v>0.44500000000000001</v>
      </c>
      <c r="O17">
        <f>EXP(N17)</f>
        <v>1.5604901958326667</v>
      </c>
      <c r="P17">
        <v>0.14199999999999999</v>
      </c>
      <c r="Q17">
        <v>2E-3</v>
      </c>
    </row>
    <row r="18" spans="1:17" x14ac:dyDescent="0.2">
      <c r="A18" t="s">
        <v>4</v>
      </c>
      <c r="B18">
        <v>4.5999999999999999E-2</v>
      </c>
      <c r="C18">
        <f t="shared" si="3"/>
        <v>1.0470744109569372</v>
      </c>
      <c r="D18">
        <v>3.6999999999999998E-2</v>
      </c>
      <c r="E18">
        <v>0.215</v>
      </c>
      <c r="F18">
        <v>2.7E-2</v>
      </c>
      <c r="G18">
        <f t="shared" si="4"/>
        <v>1.0273678027634894</v>
      </c>
      <c r="H18">
        <v>0.03</v>
      </c>
      <c r="I18">
        <v>0.35599999999999998</v>
      </c>
      <c r="J18" t="s">
        <v>15</v>
      </c>
      <c r="N18" t="s">
        <v>15</v>
      </c>
    </row>
    <row r="19" spans="1:17" x14ac:dyDescent="0.2">
      <c r="A19" t="s">
        <v>8</v>
      </c>
      <c r="B19">
        <v>-6.0999999999999999E-2</v>
      </c>
      <c r="C19">
        <f t="shared" si="3"/>
        <v>0.94082323977600968</v>
      </c>
      <c r="D19">
        <v>7.1999999999999995E-2</v>
      </c>
      <c r="E19">
        <v>0.39800000000000002</v>
      </c>
      <c r="F19" t="s">
        <v>15</v>
      </c>
      <c r="G19" t="s">
        <v>15</v>
      </c>
      <c r="H19" t="s">
        <v>15</v>
      </c>
      <c r="J19" t="s">
        <v>15</v>
      </c>
      <c r="N19" t="s">
        <v>15</v>
      </c>
    </row>
    <row r="20" spans="1:17" x14ac:dyDescent="0.2">
      <c r="A20" t="s">
        <v>5</v>
      </c>
      <c r="B20">
        <v>2E-3</v>
      </c>
      <c r="C20">
        <f t="shared" si="3"/>
        <v>1.0020020013340003</v>
      </c>
      <c r="D20">
        <v>1E-3</v>
      </c>
      <c r="E20">
        <v>0.13900000000000001</v>
      </c>
      <c r="F20">
        <v>2E-3</v>
      </c>
      <c r="G20">
        <f t="shared" si="4"/>
        <v>1.0020020013340003</v>
      </c>
      <c r="H20">
        <v>2E-3</v>
      </c>
      <c r="I20">
        <v>0.104</v>
      </c>
      <c r="J20">
        <v>1.5E-3</v>
      </c>
      <c r="K20">
        <f t="shared" si="5"/>
        <v>1.0015011255627111</v>
      </c>
      <c r="L20">
        <v>1E-3</v>
      </c>
      <c r="M20">
        <v>0.17399999999999999</v>
      </c>
      <c r="N20" t="s">
        <v>15</v>
      </c>
    </row>
    <row r="22" spans="1:17" x14ac:dyDescent="0.2">
      <c r="A22" t="s">
        <v>29</v>
      </c>
      <c r="B22">
        <v>603.2944</v>
      </c>
      <c r="F22">
        <v>598.5915</v>
      </c>
      <c r="J22">
        <v>592.2432</v>
      </c>
      <c r="N22">
        <v>580.33780000000002</v>
      </c>
    </row>
    <row r="24" spans="1:17" x14ac:dyDescent="0.2">
      <c r="A24" t="s">
        <v>30</v>
      </c>
      <c r="B24" t="s">
        <v>31</v>
      </c>
      <c r="F24" t="s">
        <v>32</v>
      </c>
      <c r="J2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M33" sqref="M33"/>
    </sheetView>
  </sheetViews>
  <sheetFormatPr baseColWidth="10" defaultRowHeight="16" x14ac:dyDescent="0.2"/>
  <cols>
    <col min="1" max="1" width="21.33203125" bestFit="1" customWidth="1"/>
  </cols>
  <sheetData>
    <row r="1" spans="1:5" x14ac:dyDescent="0.2">
      <c r="A1" t="s">
        <v>35</v>
      </c>
    </row>
    <row r="2" spans="1:5" x14ac:dyDescent="0.2">
      <c r="A2" t="s">
        <v>36</v>
      </c>
    </row>
    <row r="4" spans="1:5" x14ac:dyDescent="0.2">
      <c r="B4" s="1" t="s">
        <v>10</v>
      </c>
      <c r="C4" s="1" t="s">
        <v>38</v>
      </c>
      <c r="D4" s="1" t="s">
        <v>12</v>
      </c>
      <c r="E4" s="1" t="s">
        <v>39</v>
      </c>
    </row>
    <row r="5" spans="1:5" x14ac:dyDescent="0.2">
      <c r="A5" t="s">
        <v>37</v>
      </c>
      <c r="B5">
        <v>-1.4650000000000001</v>
      </c>
      <c r="C5">
        <f>EXP(B5)</f>
        <v>0.23107799147733019</v>
      </c>
      <c r="D5">
        <v>0.85499999999999998</v>
      </c>
      <c r="E5">
        <v>0.86299999999999999</v>
      </c>
    </row>
    <row r="6" spans="1:5" x14ac:dyDescent="0.2">
      <c r="A6" t="s">
        <v>40</v>
      </c>
      <c r="B6">
        <v>-2.5999999999999999E-2</v>
      </c>
      <c r="C6">
        <f>EXP(B6)</f>
        <v>0.97433508960874937</v>
      </c>
      <c r="D6">
        <v>1.02</v>
      </c>
      <c r="E6">
        <v>0.97899999999999998</v>
      </c>
    </row>
    <row r="7" spans="1:5" x14ac:dyDescent="0.2">
      <c r="A7" t="s">
        <v>42</v>
      </c>
      <c r="B7">
        <v>-0.12670000000000001</v>
      </c>
      <c r="C7">
        <f>EXP(B7)</f>
        <v>0.88099793233591495</v>
      </c>
      <c r="D7">
        <v>-1.0049999999999999</v>
      </c>
      <c r="E7">
        <v>0.315</v>
      </c>
    </row>
    <row r="8" spans="1:5" x14ac:dyDescent="0.2">
      <c r="A8" t="s">
        <v>43</v>
      </c>
      <c r="B8">
        <v>-0.06</v>
      </c>
      <c r="D8">
        <v>0.17499999999999999</v>
      </c>
      <c r="E8">
        <v>0.71599999999999997</v>
      </c>
    </row>
    <row r="9" spans="1:5" x14ac:dyDescent="0.2">
      <c r="A9" t="s">
        <v>45</v>
      </c>
    </row>
    <row r="10" spans="1:5" x14ac:dyDescent="0.2">
      <c r="A10" t="s">
        <v>46</v>
      </c>
      <c r="B10">
        <v>7.0000000000000001E-3</v>
      </c>
      <c r="D10">
        <v>8.0000000000000002E-3</v>
      </c>
      <c r="E10">
        <v>0.38300000000000001</v>
      </c>
    </row>
    <row r="11" spans="1:5" x14ac:dyDescent="0.2">
      <c r="A11" t="s">
        <v>47</v>
      </c>
      <c r="B11">
        <v>-0.2802</v>
      </c>
      <c r="D11">
        <v>0.38150000000000001</v>
      </c>
      <c r="E11">
        <v>0.46300000000000002</v>
      </c>
    </row>
    <row r="16" spans="1:5" x14ac:dyDescent="0.2">
      <c r="A16" t="s">
        <v>28</v>
      </c>
    </row>
    <row r="17" spans="1:6" x14ac:dyDescent="0.2">
      <c r="B17" s="1" t="s">
        <v>10</v>
      </c>
      <c r="C17" s="1" t="s">
        <v>38</v>
      </c>
      <c r="D17" s="1" t="s">
        <v>12</v>
      </c>
      <c r="E17" s="1" t="s">
        <v>39</v>
      </c>
    </row>
    <row r="18" spans="1:6" x14ac:dyDescent="0.2">
      <c r="A18" t="s">
        <v>41</v>
      </c>
      <c r="B18">
        <v>1.64</v>
      </c>
      <c r="C18">
        <f t="shared" ref="C18:C24" si="0">EXP(B18)</f>
        <v>5.1551695122346803</v>
      </c>
      <c r="D18">
        <v>0.77800000000000002</v>
      </c>
      <c r="E18">
        <v>3.5000000000000003E-2</v>
      </c>
      <c r="F18" t="s">
        <v>48</v>
      </c>
    </row>
    <row r="19" spans="1:6" x14ac:dyDescent="0.2">
      <c r="A19" t="s">
        <v>40</v>
      </c>
      <c r="B19">
        <v>1.85</v>
      </c>
      <c r="C19">
        <f t="shared" si="0"/>
        <v>6.3598195226018319</v>
      </c>
      <c r="D19">
        <v>0.82399999999999995</v>
      </c>
      <c r="E19">
        <v>2.5000000000000001E-2</v>
      </c>
      <c r="F19" t="s">
        <v>48</v>
      </c>
    </row>
    <row r="20" spans="1:6" x14ac:dyDescent="0.2">
      <c r="A20" t="s">
        <v>42</v>
      </c>
      <c r="B20">
        <v>-2.8000000000000001E-2</v>
      </c>
      <c r="C20">
        <f t="shared" si="0"/>
        <v>0.97238836680124685</v>
      </c>
      <c r="D20">
        <v>0.1</v>
      </c>
      <c r="E20">
        <v>0.78300000000000003</v>
      </c>
    </row>
    <row r="21" spans="1:6" x14ac:dyDescent="0.2">
      <c r="A21" t="s">
        <v>43</v>
      </c>
      <c r="B21">
        <v>0.121</v>
      </c>
      <c r="C21">
        <f t="shared" si="0"/>
        <v>1.128624912367344</v>
      </c>
      <c r="D21">
        <v>0.13800000000000001</v>
      </c>
      <c r="E21">
        <v>0.38</v>
      </c>
    </row>
    <row r="22" spans="1:6" x14ac:dyDescent="0.2">
      <c r="A22" t="s">
        <v>45</v>
      </c>
      <c r="B22">
        <v>1.75</v>
      </c>
      <c r="C22">
        <f t="shared" si="0"/>
        <v>5.7546026760057307</v>
      </c>
      <c r="D22">
        <v>0.32</v>
      </c>
      <c r="E22" t="s">
        <v>44</v>
      </c>
      <c r="F22" t="s">
        <v>48</v>
      </c>
    </row>
    <row r="23" spans="1:6" x14ac:dyDescent="0.2">
      <c r="A23" t="s">
        <v>46</v>
      </c>
      <c r="B23">
        <v>6.0000000000000001E-3</v>
      </c>
      <c r="C23">
        <f t="shared" si="0"/>
        <v>1.0060180360540649</v>
      </c>
      <c r="D23">
        <v>6.0000000000000001E-3</v>
      </c>
      <c r="E23">
        <v>0.35589999999999999</v>
      </c>
    </row>
    <row r="24" spans="1:6" x14ac:dyDescent="0.2">
      <c r="A24" t="s">
        <v>47</v>
      </c>
      <c r="B24">
        <v>-2.9399999999999999E-2</v>
      </c>
      <c r="C24">
        <f t="shared" si="0"/>
        <v>0.97102797558377463</v>
      </c>
      <c r="D24">
        <v>0.28399999999999997</v>
      </c>
      <c r="E24">
        <v>0.91600000000000004</v>
      </c>
    </row>
    <row r="28" spans="1:6" x14ac:dyDescent="0.2">
      <c r="A28" t="s">
        <v>49</v>
      </c>
    </row>
    <row r="29" spans="1:6" x14ac:dyDescent="0.2">
      <c r="B29" s="1" t="s">
        <v>10</v>
      </c>
      <c r="C29" s="1" t="s">
        <v>38</v>
      </c>
      <c r="D29" s="1" t="s">
        <v>12</v>
      </c>
      <c r="E29" s="1" t="s">
        <v>39</v>
      </c>
    </row>
    <row r="30" spans="1:6" x14ac:dyDescent="0.2">
      <c r="A30" t="s">
        <v>41</v>
      </c>
      <c r="B30">
        <v>0.19800000000000001</v>
      </c>
      <c r="C30">
        <f>EXP(B30)</f>
        <v>1.2189623938216427</v>
      </c>
      <c r="D30">
        <v>0.81899999999999995</v>
      </c>
      <c r="E30">
        <v>0.80900000000000005</v>
      </c>
    </row>
    <row r="31" spans="1:6" x14ac:dyDescent="0.2">
      <c r="A31" t="s">
        <v>50</v>
      </c>
    </row>
    <row r="32" spans="1:6" x14ac:dyDescent="0.2">
      <c r="A32" t="s">
        <v>42</v>
      </c>
      <c r="B32">
        <v>0.20380000000000001</v>
      </c>
      <c r="C32">
        <f t="shared" ref="C32:C36" si="1">EXP(B32)</f>
        <v>1.2260529183498474</v>
      </c>
      <c r="D32">
        <v>0.11899999999999999</v>
      </c>
      <c r="E32">
        <v>0.09</v>
      </c>
      <c r="F32" t="s">
        <v>48</v>
      </c>
    </row>
    <row r="33" spans="1:6" x14ac:dyDescent="0.2">
      <c r="A33" t="s">
        <v>51</v>
      </c>
      <c r="B33">
        <v>0.36890000000000001</v>
      </c>
      <c r="C33">
        <f t="shared" si="1"/>
        <v>1.4461429821455691</v>
      </c>
      <c r="D33">
        <v>0.1552</v>
      </c>
      <c r="E33">
        <v>1.77E-2</v>
      </c>
      <c r="F33" t="s">
        <v>48</v>
      </c>
    </row>
    <row r="34" spans="1:6" x14ac:dyDescent="0.2">
      <c r="A34" t="s">
        <v>45</v>
      </c>
      <c r="B34">
        <v>4.4299999999999999E-2</v>
      </c>
      <c r="C34">
        <f t="shared" si="1"/>
        <v>1.0452958966238191</v>
      </c>
      <c r="D34">
        <v>0.31</v>
      </c>
      <c r="E34">
        <v>0.88600000000000001</v>
      </c>
    </row>
    <row r="35" spans="1:6" x14ac:dyDescent="0.2">
      <c r="A35" t="s">
        <v>46</v>
      </c>
      <c r="B35">
        <v>-2.1000000000000001E-2</v>
      </c>
      <c r="C35">
        <f t="shared" si="1"/>
        <v>0.97921896456945956</v>
      </c>
      <c r="D35">
        <v>8.0000000000000002E-3</v>
      </c>
      <c r="E35">
        <v>1.0999999999999999E-2</v>
      </c>
      <c r="F35" t="s">
        <v>48</v>
      </c>
    </row>
    <row r="36" spans="1:6" x14ac:dyDescent="0.2">
      <c r="A36" t="s">
        <v>47</v>
      </c>
      <c r="B36">
        <v>0.10100000000000001</v>
      </c>
      <c r="C36">
        <f t="shared" si="1"/>
        <v>1.1062766417634236</v>
      </c>
      <c r="D36">
        <v>0.35680000000000001</v>
      </c>
      <c r="E36">
        <v>0.77700000000000002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F1" workbookViewId="0">
      <selection activeCell="F24" sqref="F24"/>
    </sheetView>
  </sheetViews>
  <sheetFormatPr baseColWidth="10" defaultRowHeight="16" x14ac:dyDescent="0.2"/>
  <cols>
    <col min="1" max="1" width="13.33203125" bestFit="1" customWidth="1"/>
    <col min="2" max="2" width="17.6640625" customWidth="1"/>
    <col min="3" max="7" width="10.83203125" customWidth="1"/>
    <col min="8" max="8" width="18.83203125" bestFit="1" customWidth="1"/>
  </cols>
  <sheetData>
    <row r="1" spans="1:13" x14ac:dyDescent="0.2">
      <c r="A1" t="s">
        <v>54</v>
      </c>
      <c r="B1" t="s">
        <v>62</v>
      </c>
      <c r="H1" t="s">
        <v>63</v>
      </c>
    </row>
    <row r="2" spans="1:13" x14ac:dyDescent="0.2">
      <c r="G2" t="s">
        <v>59</v>
      </c>
    </row>
    <row r="3" spans="1:13" x14ac:dyDescent="0.2">
      <c r="B3" s="1" t="s">
        <v>10</v>
      </c>
      <c r="C3" s="1" t="s">
        <v>52</v>
      </c>
      <c r="D3" s="1" t="s">
        <v>12</v>
      </c>
      <c r="E3" s="1" t="s">
        <v>39</v>
      </c>
      <c r="F3" s="1" t="s">
        <v>61</v>
      </c>
      <c r="G3" s="1" t="s">
        <v>60</v>
      </c>
      <c r="H3" s="1" t="s">
        <v>10</v>
      </c>
      <c r="I3" s="1" t="s">
        <v>12</v>
      </c>
      <c r="J3" s="1" t="s">
        <v>52</v>
      </c>
      <c r="K3" s="1" t="s">
        <v>39</v>
      </c>
      <c r="L3" s="1" t="s">
        <v>60</v>
      </c>
      <c r="M3" s="1" t="s">
        <v>61</v>
      </c>
    </row>
    <row r="4" spans="1:13" x14ac:dyDescent="0.2">
      <c r="A4" t="s">
        <v>37</v>
      </c>
      <c r="B4">
        <v>-6.3449999999999999E-3</v>
      </c>
      <c r="C4">
        <f>EXP(B4)</f>
        <v>0.99367508700602836</v>
      </c>
      <c r="D4">
        <v>0.25201699999999999</v>
      </c>
      <c r="E4">
        <v>0.97989999999999999</v>
      </c>
      <c r="F4">
        <f>EXP(B4+(1.96*D4))</f>
        <v>1.628416906711901</v>
      </c>
      <c r="G4">
        <f>EXP(B4-(1.96*D4))</f>
        <v>0.60634974647258855</v>
      </c>
      <c r="H4">
        <v>-3.702E-3</v>
      </c>
      <c r="I4">
        <v>2.75E-2</v>
      </c>
      <c r="J4">
        <f>EXP(H4)</f>
        <v>0.99630484395395602</v>
      </c>
      <c r="K4">
        <v>0.89300000000000002</v>
      </c>
      <c r="L4">
        <f>EXP(H4-(1.96*I4))</f>
        <v>0.9440255948647579</v>
      </c>
      <c r="M4">
        <f>EXP(H4+(1.96*I4))</f>
        <v>1.0514792686614827</v>
      </c>
    </row>
    <row r="5" spans="1:13" x14ac:dyDescent="0.2">
      <c r="A5" t="s">
        <v>40</v>
      </c>
      <c r="B5">
        <v>2.997E-2</v>
      </c>
      <c r="C5">
        <f t="shared" ref="C5:C10" si="0">EXP(B5)</f>
        <v>1.0304236207811981</v>
      </c>
      <c r="D5">
        <v>0.30659999999999998</v>
      </c>
      <c r="E5">
        <v>0.92213999999999996</v>
      </c>
      <c r="F5">
        <f t="shared" ref="F5:F10" si="1">EXP(B5+(1.96*D5))</f>
        <v>1.8793124652871107</v>
      </c>
      <c r="G5">
        <f t="shared" ref="G5:G10" si="2">EXP(B5-(1.96*D5))</f>
        <v>0.56497940490253862</v>
      </c>
      <c r="H5">
        <v>7.0800000000000004E-3</v>
      </c>
      <c r="I5">
        <v>3.1968999999999997E-2</v>
      </c>
      <c r="J5">
        <f t="shared" ref="J5:J10" si="3">EXP(H5)</f>
        <v>1.0071051224539944</v>
      </c>
      <c r="K5">
        <v>0.82466399999999995</v>
      </c>
      <c r="L5">
        <f t="shared" ref="L5:L10" si="4">EXP(H5-(1.96*I5))</f>
        <v>0.94593706464759475</v>
      </c>
      <c r="M5">
        <f t="shared" ref="M5:M10" si="5">EXP(H5+(1.96*I5))</f>
        <v>1.0722285504807174</v>
      </c>
    </row>
    <row r="6" spans="1:13" x14ac:dyDescent="0.2">
      <c r="A6" t="s">
        <v>42</v>
      </c>
      <c r="B6">
        <v>-3.9100000000000003E-2</v>
      </c>
      <c r="C6">
        <f t="shared" si="0"/>
        <v>0.9616545388840454</v>
      </c>
      <c r="D6">
        <v>4.2049999999999997E-2</v>
      </c>
      <c r="E6">
        <v>0.35299999999999998</v>
      </c>
      <c r="F6">
        <f t="shared" si="1"/>
        <v>1.0442699198903584</v>
      </c>
      <c r="G6">
        <f t="shared" si="2"/>
        <v>0.88557511285337198</v>
      </c>
      <c r="H6">
        <v>-2.5360000000000001E-2</v>
      </c>
      <c r="I6">
        <v>4.3990000000000001E-2</v>
      </c>
      <c r="J6">
        <f t="shared" si="3"/>
        <v>0.9749588636525014</v>
      </c>
      <c r="K6">
        <v>0.56399999999999995</v>
      </c>
      <c r="L6">
        <f>EXP(H6-(1.96*I6))</f>
        <v>0.89441947718638937</v>
      </c>
      <c r="M6">
        <f t="shared" si="5"/>
        <v>1.0627505438552649</v>
      </c>
    </row>
    <row r="7" spans="1:13" x14ac:dyDescent="0.2">
      <c r="A7" t="s">
        <v>43</v>
      </c>
      <c r="B7">
        <v>-3.1350000000000003E-2</v>
      </c>
      <c r="C7">
        <f t="shared" si="0"/>
        <v>0.96913631599890104</v>
      </c>
      <c r="D7">
        <v>5.5370000000000003E-2</v>
      </c>
      <c r="E7">
        <v>0.57099999999999995</v>
      </c>
      <c r="F7">
        <f t="shared" si="1"/>
        <v>1.0802313163413197</v>
      </c>
      <c r="G7">
        <f t="shared" si="2"/>
        <v>0.86946673807700992</v>
      </c>
      <c r="H7">
        <v>-1.687E-2</v>
      </c>
      <c r="I7">
        <v>5.8459999999999998E-2</v>
      </c>
      <c r="J7">
        <f t="shared" si="3"/>
        <v>0.9832715016218363</v>
      </c>
      <c r="K7">
        <v>0.77300000000000002</v>
      </c>
      <c r="L7">
        <f t="shared" si="4"/>
        <v>0.87682171228168404</v>
      </c>
      <c r="M7">
        <f t="shared" si="5"/>
        <v>1.1026447365060954</v>
      </c>
    </row>
    <row r="8" spans="1:13" x14ac:dyDescent="0.2">
      <c r="A8" t="s">
        <v>45</v>
      </c>
      <c r="B8">
        <v>0.44253999999999999</v>
      </c>
      <c r="C8">
        <f t="shared" si="0"/>
        <v>1.5566561078127132</v>
      </c>
      <c r="D8">
        <v>0.11081000000000001</v>
      </c>
      <c r="E8" t="s">
        <v>53</v>
      </c>
      <c r="F8">
        <f t="shared" si="1"/>
        <v>1.9342653687461211</v>
      </c>
      <c r="G8">
        <f t="shared" si="2"/>
        <v>1.2527641124865094</v>
      </c>
      <c r="H8">
        <v>0.41239999999999999</v>
      </c>
      <c r="I8">
        <v>0.11521000000000001</v>
      </c>
      <c r="J8">
        <f t="shared" si="3"/>
        <v>1.5104384909061377</v>
      </c>
      <c r="K8" t="s">
        <v>64</v>
      </c>
      <c r="L8">
        <f t="shared" si="4"/>
        <v>1.205131150970796</v>
      </c>
      <c r="M8">
        <f t="shared" si="5"/>
        <v>1.8930922439213393</v>
      </c>
    </row>
    <row r="9" spans="1:13" x14ac:dyDescent="0.2">
      <c r="A9" t="s">
        <v>46</v>
      </c>
      <c r="B9">
        <v>1.867E-3</v>
      </c>
      <c r="C9">
        <f t="shared" si="0"/>
        <v>1.0018687439296368</v>
      </c>
      <c r="D9">
        <v>2.3770000000000002E-3</v>
      </c>
      <c r="E9">
        <v>0.432</v>
      </c>
      <c r="F9">
        <f t="shared" si="1"/>
        <v>1.0065472602121728</v>
      </c>
      <c r="G9">
        <f t="shared" si="2"/>
        <v>0.99721197378408899</v>
      </c>
      <c r="H9">
        <v>1.867E-3</v>
      </c>
      <c r="I9">
        <v>2.3770000000000002E-3</v>
      </c>
      <c r="J9">
        <f t="shared" si="3"/>
        <v>1.0018687439296368</v>
      </c>
      <c r="K9">
        <v>0.432</v>
      </c>
      <c r="L9">
        <f t="shared" si="4"/>
        <v>0.99721197378408899</v>
      </c>
      <c r="M9">
        <f t="shared" si="5"/>
        <v>1.0065472602121728</v>
      </c>
    </row>
    <row r="10" spans="1:13" x14ac:dyDescent="0.2">
      <c r="A10" t="s">
        <v>47</v>
      </c>
      <c r="B10">
        <v>-3.2599999999999997E-2</v>
      </c>
      <c r="C10">
        <f t="shared" si="0"/>
        <v>0.96792565242627382</v>
      </c>
      <c r="D10">
        <v>0.11448</v>
      </c>
      <c r="E10">
        <v>0.77600000000000002</v>
      </c>
      <c r="F10">
        <f t="shared" si="1"/>
        <v>1.2114049478950153</v>
      </c>
      <c r="G10">
        <f t="shared" si="2"/>
        <v>0.77338306257770151</v>
      </c>
      <c r="H10">
        <v>-3.7900000000000003E-2</v>
      </c>
      <c r="I10">
        <v>0.11777</v>
      </c>
      <c r="J10">
        <f t="shared" si="3"/>
        <v>0.96280921699901378</v>
      </c>
      <c r="K10">
        <v>0.747</v>
      </c>
      <c r="L10">
        <f t="shared" si="4"/>
        <v>0.76435021366267886</v>
      </c>
      <c r="M10">
        <f t="shared" si="5"/>
        <v>1.212796924457139</v>
      </c>
    </row>
    <row r="14" spans="1:13" x14ac:dyDescent="0.2">
      <c r="A14" t="s">
        <v>55</v>
      </c>
    </row>
    <row r="16" spans="1:13" x14ac:dyDescent="0.2">
      <c r="B16" s="1" t="s">
        <v>10</v>
      </c>
      <c r="C16" s="1" t="s">
        <v>52</v>
      </c>
      <c r="D16" s="1" t="s">
        <v>12</v>
      </c>
      <c r="E16" s="1" t="s">
        <v>39</v>
      </c>
      <c r="F16" s="1" t="s">
        <v>60</v>
      </c>
      <c r="G16" s="1" t="s">
        <v>61</v>
      </c>
      <c r="H16" s="1" t="s">
        <v>10</v>
      </c>
      <c r="I16" s="1" t="s">
        <v>12</v>
      </c>
      <c r="J16" s="1" t="s">
        <v>52</v>
      </c>
      <c r="K16" s="1" t="s">
        <v>39</v>
      </c>
      <c r="L16" s="1" t="s">
        <v>60</v>
      </c>
      <c r="M16" s="1" t="s">
        <v>61</v>
      </c>
    </row>
    <row r="17" spans="1:20" x14ac:dyDescent="0.2">
      <c r="A17" t="s">
        <v>37</v>
      </c>
      <c r="B17">
        <v>0.78859999999999997</v>
      </c>
      <c r="C17">
        <f>EXP(B17)</f>
        <v>2.2003138295803422</v>
      </c>
      <c r="D17">
        <v>0.45679999999999998</v>
      </c>
      <c r="E17">
        <v>8.43E-2</v>
      </c>
      <c r="F17">
        <f>EXP(B17-(1.96*D17))</f>
        <v>0.89877010521463441</v>
      </c>
      <c r="G17">
        <f>EXP(B17+(1.96*D17))</f>
        <v>5.3866733223023084</v>
      </c>
      <c r="H17">
        <v>4.9459999999999999E-3</v>
      </c>
      <c r="I17">
        <v>4.725E-3</v>
      </c>
      <c r="J17">
        <f>EXP(H17)</f>
        <v>1.0049582516485565</v>
      </c>
      <c r="K17">
        <v>0.29499999999999998</v>
      </c>
      <c r="L17">
        <f>EXP(H17-(1.96*I17))</f>
        <v>0.99569429623660632</v>
      </c>
      <c r="M17">
        <f>EXP(H17+(1.96*I17))</f>
        <v>1.0143083990475443</v>
      </c>
      <c r="O17" t="s">
        <v>66</v>
      </c>
      <c r="P17">
        <v>4.9459999999999997E-2</v>
      </c>
      <c r="Q17">
        <v>4.725E-2</v>
      </c>
      <c r="R17">
        <f>EXP(P17)</f>
        <v>1.050703563231721</v>
      </c>
      <c r="S17">
        <f>EXP(P17-(1.96*Q17))</f>
        <v>0.95776771413448492</v>
      </c>
      <c r="T17">
        <f>EXP(P17+(1.96*Q17))</f>
        <v>1.1526573317262812</v>
      </c>
    </row>
    <row r="18" spans="1:20" x14ac:dyDescent="0.2">
      <c r="A18" s="1" t="s">
        <v>40</v>
      </c>
      <c r="B18">
        <v>0.91180000000000005</v>
      </c>
      <c r="C18">
        <f t="shared" ref="C18:C23" si="6">EXP(B18)</f>
        <v>2.4887983409632621</v>
      </c>
      <c r="D18">
        <v>0.45860000000000001</v>
      </c>
      <c r="E18">
        <v>4.6800000000000001E-2</v>
      </c>
      <c r="F18">
        <f t="shared" ref="F18:F23" si="7">EXP(B18-(1.96*D18))</f>
        <v>1.0130281361957245</v>
      </c>
      <c r="G18">
        <f t="shared" ref="G18:G23" si="8">EXP(B18+(1.96*D18))</f>
        <v>6.1144572008064504</v>
      </c>
      <c r="H18">
        <v>9.8709999999999996E-3</v>
      </c>
      <c r="I18">
        <v>4.6230000000000004E-3</v>
      </c>
      <c r="J18">
        <f>EXP(H18)</f>
        <v>1.0099198790163753</v>
      </c>
      <c r="K18">
        <v>3.2800000000000003E-2</v>
      </c>
      <c r="L18">
        <f t="shared" ref="L18:L23" si="9">EXP(H18-(1.96*I18))</f>
        <v>1.0008102480737684</v>
      </c>
      <c r="M18">
        <f t="shared" ref="M18:M23" si="10">EXP(H18+(1.96*I18))</f>
        <v>1.0191124281505877</v>
      </c>
      <c r="O18" t="s">
        <v>65</v>
      </c>
      <c r="P18">
        <v>9.8710000000000006E-2</v>
      </c>
      <c r="Q18">
        <v>4.623E-2</v>
      </c>
      <c r="R18">
        <f>EXP(P18)</f>
        <v>1.1037461667535102</v>
      </c>
      <c r="S18">
        <f>EXP(P18-(1.96*Q18))</f>
        <v>1.00813208724716</v>
      </c>
      <c r="T18">
        <f>EXP(P18+(1.96*Q18))</f>
        <v>1.2084285541884479</v>
      </c>
    </row>
    <row r="19" spans="1:20" x14ac:dyDescent="0.2">
      <c r="A19" t="s">
        <v>42</v>
      </c>
      <c r="B19">
        <f>-0.02377</f>
        <v>-2.3769999999999999E-2</v>
      </c>
      <c r="C19">
        <f t="shared" si="6"/>
        <v>0.97651028129589057</v>
      </c>
      <c r="D19">
        <v>6.4089999999999994E-2</v>
      </c>
      <c r="E19">
        <v>0.71076799999999996</v>
      </c>
      <c r="F19">
        <f t="shared" si="7"/>
        <v>0.86123626890294902</v>
      </c>
      <c r="G19">
        <f t="shared" si="8"/>
        <v>1.1072133906892341</v>
      </c>
      <c r="H19">
        <v>3.7109999999999997E-2</v>
      </c>
      <c r="I19">
        <v>7.8390000000000001E-2</v>
      </c>
      <c r="J19">
        <f t="shared" ref="J19:J23" si="11">EXP(H19)</f>
        <v>1.0378071733487222</v>
      </c>
      <c r="K19">
        <v>0.58699999999999997</v>
      </c>
      <c r="L19">
        <f t="shared" si="9"/>
        <v>0.88999948046794852</v>
      </c>
      <c r="M19">
        <f t="shared" si="10"/>
        <v>1.2101621997439496</v>
      </c>
    </row>
    <row r="20" spans="1:20" x14ac:dyDescent="0.2">
      <c r="A20" t="s">
        <v>43</v>
      </c>
      <c r="B20">
        <v>4.3540000000000002E-2</v>
      </c>
      <c r="C20">
        <f t="shared" si="6"/>
        <v>1.0445017735473778</v>
      </c>
      <c r="D20">
        <v>8.4610000000000005E-2</v>
      </c>
      <c r="E20">
        <v>0.60685100000000003</v>
      </c>
      <c r="F20">
        <f t="shared" si="7"/>
        <v>0.88488675731293653</v>
      </c>
      <c r="G20">
        <f t="shared" si="8"/>
        <v>1.232907991816399</v>
      </c>
      <c r="H20">
        <v>0.12842000000000001</v>
      </c>
      <c r="I20">
        <v>9.2469999999999997E-2</v>
      </c>
      <c r="J20">
        <f t="shared" si="11"/>
        <v>1.1370304552162036</v>
      </c>
      <c r="K20">
        <v>0.16500000000000001</v>
      </c>
      <c r="L20">
        <f t="shared" si="9"/>
        <v>0.9485495979890225</v>
      </c>
      <c r="M20">
        <f t="shared" si="10"/>
        <v>1.3629632639453493</v>
      </c>
    </row>
    <row r="21" spans="1:20" x14ac:dyDescent="0.2">
      <c r="A21" s="1" t="s">
        <v>45</v>
      </c>
      <c r="B21">
        <v>0.89610000000000001</v>
      </c>
      <c r="C21">
        <f t="shared" si="6"/>
        <v>2.4500293400119224</v>
      </c>
      <c r="D21">
        <v>0.16389999999999999</v>
      </c>
      <c r="E21" t="s">
        <v>56</v>
      </c>
      <c r="F21">
        <f t="shared" si="7"/>
        <v>1.7768746385425678</v>
      </c>
      <c r="G21">
        <f t="shared" si="8"/>
        <v>3.3782032996108029</v>
      </c>
      <c r="H21">
        <v>0.69469999999999998</v>
      </c>
      <c r="I21">
        <v>0.17199999999999999</v>
      </c>
      <c r="J21">
        <f t="shared" si="11"/>
        <v>2.0031080513768851</v>
      </c>
      <c r="K21" t="s">
        <v>33</v>
      </c>
      <c r="L21">
        <f t="shared" si="9"/>
        <v>1.4298649510687027</v>
      </c>
      <c r="M21">
        <f t="shared" si="10"/>
        <v>2.8061684164591503</v>
      </c>
    </row>
    <row r="22" spans="1:20" x14ac:dyDescent="0.2">
      <c r="A22" t="s">
        <v>46</v>
      </c>
      <c r="B22">
        <v>3.5430000000000001E-3</v>
      </c>
      <c r="C22">
        <f t="shared" si="6"/>
        <v>1.0035492838435276</v>
      </c>
      <c r="D22">
        <v>3.6549999999999998E-3</v>
      </c>
      <c r="E22">
        <v>0.33200000000000002</v>
      </c>
      <c r="F22">
        <f t="shared" si="7"/>
        <v>0.99638574719191209</v>
      </c>
      <c r="G22">
        <f t="shared" si="8"/>
        <v>1.0107643228951961</v>
      </c>
      <c r="H22">
        <v>1E-3</v>
      </c>
      <c r="I22">
        <v>4.0000000000000001E-3</v>
      </c>
      <c r="J22">
        <f t="shared" si="11"/>
        <v>1.0010005001667084</v>
      </c>
      <c r="K22">
        <v>0.86299999999999999</v>
      </c>
      <c r="L22">
        <f t="shared" si="9"/>
        <v>0.9931833395554952</v>
      </c>
      <c r="M22">
        <f t="shared" si="10"/>
        <v>1.0088791881894152</v>
      </c>
    </row>
    <row r="23" spans="1:20" x14ac:dyDescent="0.2">
      <c r="A23" t="s">
        <v>47</v>
      </c>
      <c r="B23">
        <v>-5.706E-2</v>
      </c>
      <c r="C23">
        <f t="shared" si="6"/>
        <v>0.94453739542259663</v>
      </c>
      <c r="D23">
        <v>0.17485000000000001</v>
      </c>
      <c r="E23">
        <v>0.74399999999999999</v>
      </c>
      <c r="F23">
        <f t="shared" si="7"/>
        <v>0.67047691927986541</v>
      </c>
      <c r="G23">
        <f t="shared" si="8"/>
        <v>1.3306213319168827</v>
      </c>
      <c r="H23">
        <v>3.9E-2</v>
      </c>
      <c r="I23">
        <v>0.18049999999999999</v>
      </c>
      <c r="J23">
        <f t="shared" si="11"/>
        <v>1.0397704836501578</v>
      </c>
      <c r="K23">
        <v>0.82899999999999996</v>
      </c>
      <c r="L23">
        <f t="shared" si="9"/>
        <v>0.72994944548358198</v>
      </c>
      <c r="M23">
        <f t="shared" si="10"/>
        <v>1.481092513131308</v>
      </c>
    </row>
    <row r="26" spans="1:20" x14ac:dyDescent="0.2">
      <c r="A26" t="s">
        <v>57</v>
      </c>
    </row>
    <row r="27" spans="1:20" x14ac:dyDescent="0.2">
      <c r="B27" s="1" t="s">
        <v>10</v>
      </c>
      <c r="C27" s="1" t="s">
        <v>52</v>
      </c>
      <c r="D27" s="1" t="s">
        <v>12</v>
      </c>
      <c r="E27" s="1" t="s">
        <v>39</v>
      </c>
      <c r="F27" s="1" t="s">
        <v>60</v>
      </c>
      <c r="G27" s="1" t="s">
        <v>61</v>
      </c>
      <c r="H27" s="1" t="s">
        <v>10</v>
      </c>
      <c r="I27" s="1" t="s">
        <v>12</v>
      </c>
      <c r="J27" s="1" t="s">
        <v>52</v>
      </c>
      <c r="K27" s="1" t="s">
        <v>39</v>
      </c>
      <c r="L27" s="1" t="s">
        <v>60</v>
      </c>
      <c r="M27" s="1" t="s">
        <v>61</v>
      </c>
    </row>
    <row r="28" spans="1:20" x14ac:dyDescent="0.2">
      <c r="A28" t="s">
        <v>37</v>
      </c>
      <c r="B28">
        <v>7.4740000000000001E-2</v>
      </c>
      <c r="C28">
        <f>EXP(B28)</f>
        <v>1.0776039374347286</v>
      </c>
      <c r="D28">
        <v>0.34301999999999999</v>
      </c>
      <c r="E28">
        <v>0.82752999999999999</v>
      </c>
      <c r="F28">
        <f>EXP(B28-(1.96*D28))</f>
        <v>0.55014180869400009</v>
      </c>
      <c r="G28">
        <f>EXP(B28+(1.96*D28))</f>
        <v>2.1107834882273599</v>
      </c>
      <c r="H28">
        <v>0.1038</v>
      </c>
      <c r="I28">
        <v>0.37380000000000002</v>
      </c>
      <c r="J28">
        <f t="shared" ref="J28:J34" si="12">EXP(H28)</f>
        <v>1.1093785570151291</v>
      </c>
      <c r="K28">
        <v>0.78125</v>
      </c>
      <c r="L28">
        <f t="shared" ref="L28:L34" si="13">EXP(H28-(1.96*I28))</f>
        <v>0.53320570029975745</v>
      </c>
      <c r="M28">
        <f t="shared" ref="M28:M34" si="14">EXP(H28+(1.96*I28))</f>
        <v>2.3081538364520182</v>
      </c>
      <c r="O28" t="s">
        <v>66</v>
      </c>
      <c r="P28">
        <v>1.038E-2</v>
      </c>
      <c r="Q28">
        <v>3.7379999999999997E-2</v>
      </c>
      <c r="R28">
        <f>EXP(P28)</f>
        <v>1.0104340590825203</v>
      </c>
      <c r="S28">
        <f>EXP(P28-(1.96*Q28))</f>
        <v>0.9390516462079197</v>
      </c>
      <c r="T28">
        <f>EXP(P28+(1.96*Q28))</f>
        <v>1.0872426366290815</v>
      </c>
    </row>
    <row r="29" spans="1:20" x14ac:dyDescent="0.2">
      <c r="A29" t="s">
        <v>58</v>
      </c>
      <c r="B29">
        <v>-1.3169999999999999</v>
      </c>
      <c r="C29">
        <f t="shared" ref="C29:C34" si="15">EXP(B29)</f>
        <v>0.26793791118361776</v>
      </c>
      <c r="D29">
        <v>2.2147700000000001</v>
      </c>
      <c r="E29">
        <v>0.55200000000000005</v>
      </c>
      <c r="F29">
        <f t="shared" ref="F29:F34" si="16">EXP(B29-(1.96*D29))</f>
        <v>3.4896661722264013E-3</v>
      </c>
      <c r="G29">
        <f t="shared" ref="G29:G34" si="17">EXP(B29+(1.96*D29))</f>
        <v>20.572375896814751</v>
      </c>
      <c r="H29">
        <v>-1.405E-2</v>
      </c>
      <c r="I29">
        <v>2.3650999999999998E-2</v>
      </c>
      <c r="J29">
        <f t="shared" si="12"/>
        <v>0.98604824061825014</v>
      </c>
      <c r="K29">
        <v>0.55300000000000005</v>
      </c>
      <c r="L29">
        <f t="shared" si="13"/>
        <v>0.94138229244675053</v>
      </c>
      <c r="M29">
        <f t="shared" si="14"/>
        <v>1.0328334626937381</v>
      </c>
      <c r="O29" t="s">
        <v>67</v>
      </c>
      <c r="P29">
        <v>-0.14050000000000001</v>
      </c>
      <c r="Q29">
        <v>0.23651</v>
      </c>
      <c r="R29">
        <f>EXP(P29)</f>
        <v>0.86892366493277651</v>
      </c>
      <c r="S29">
        <f>EXP(P29-(1.96*Q29))</f>
        <v>0.54658819656727853</v>
      </c>
      <c r="T29">
        <f>EXP(P29+(1.96*Q29))</f>
        <v>1.3813476767738304</v>
      </c>
    </row>
    <row r="30" spans="1:20" x14ac:dyDescent="0.2">
      <c r="A30" t="s">
        <v>42</v>
      </c>
      <c r="B30">
        <v>7.9500000000000001E-2</v>
      </c>
      <c r="C30">
        <f t="shared" si="15"/>
        <v>1.0827455595294389</v>
      </c>
      <c r="D30">
        <v>5.3809999999999997E-2</v>
      </c>
      <c r="E30">
        <v>0.14000000000000001</v>
      </c>
      <c r="F30">
        <f t="shared" si="16"/>
        <v>0.97436665857706717</v>
      </c>
      <c r="G30">
        <f t="shared" si="17"/>
        <v>1.2031794564817737</v>
      </c>
      <c r="H30">
        <v>4.9630000000000001E-2</v>
      </c>
      <c r="I30">
        <v>5.679E-2</v>
      </c>
      <c r="J30">
        <f t="shared" si="12"/>
        <v>1.0508821980209972</v>
      </c>
      <c r="K30">
        <v>0.38200000000000001</v>
      </c>
      <c r="L30">
        <f t="shared" si="13"/>
        <v>0.94018520173711861</v>
      </c>
      <c r="M30">
        <f t="shared" si="14"/>
        <v>1.1746126104484531</v>
      </c>
    </row>
    <row r="31" spans="1:20" x14ac:dyDescent="0.2">
      <c r="A31" t="s">
        <v>43</v>
      </c>
      <c r="B31">
        <v>0.13483000000000001</v>
      </c>
      <c r="C31">
        <f t="shared" si="15"/>
        <v>1.1443422296355941</v>
      </c>
      <c r="D31">
        <v>6.9889999999999994E-2</v>
      </c>
      <c r="E31">
        <v>5.3699999999999998E-2</v>
      </c>
      <c r="F31">
        <f t="shared" si="16"/>
        <v>0.99784791905399106</v>
      </c>
      <c r="G31">
        <f t="shared" si="17"/>
        <v>1.3123434077698448</v>
      </c>
      <c r="H31">
        <v>9.9510000000000001E-2</v>
      </c>
      <c r="I31">
        <v>7.596E-2</v>
      </c>
      <c r="J31">
        <f t="shared" si="12"/>
        <v>1.1046295169798916</v>
      </c>
      <c r="K31">
        <v>0.19014200000000001</v>
      </c>
      <c r="L31">
        <f t="shared" si="13"/>
        <v>0.95182736492427478</v>
      </c>
      <c r="M31">
        <f t="shared" si="14"/>
        <v>1.2819618501725945</v>
      </c>
    </row>
    <row r="32" spans="1:20" x14ac:dyDescent="0.2">
      <c r="A32" t="s">
        <v>45</v>
      </c>
      <c r="B32">
        <v>-5.3289999999999997E-2</v>
      </c>
      <c r="C32">
        <f t="shared" si="15"/>
        <v>0.94810502215420311</v>
      </c>
      <c r="D32">
        <v>1.5154000000000001E-2</v>
      </c>
      <c r="E32">
        <v>0.72499999999999998</v>
      </c>
      <c r="F32">
        <f t="shared" si="16"/>
        <v>0.9203586573161272</v>
      </c>
      <c r="G32">
        <f t="shared" si="17"/>
        <v>0.97668786607095981</v>
      </c>
      <c r="H32">
        <v>5.9630000000000002E-2</v>
      </c>
      <c r="I32">
        <v>0.16028000000000001</v>
      </c>
      <c r="J32">
        <f t="shared" si="12"/>
        <v>1.0614437396968861</v>
      </c>
      <c r="K32">
        <v>0.71</v>
      </c>
      <c r="L32">
        <f t="shared" si="13"/>
        <v>0.77528947751158261</v>
      </c>
      <c r="M32">
        <f t="shared" si="14"/>
        <v>1.4532156635969291</v>
      </c>
    </row>
    <row r="33" spans="1:13" x14ac:dyDescent="0.2">
      <c r="A33" t="s">
        <v>46</v>
      </c>
      <c r="B33">
        <v>-7.2919999999999999E-3</v>
      </c>
      <c r="C33">
        <f t="shared" si="15"/>
        <v>0.99273452212639635</v>
      </c>
      <c r="D33">
        <v>3.444E-3</v>
      </c>
      <c r="E33">
        <v>3.4200000000000001E-2</v>
      </c>
      <c r="F33">
        <f t="shared" si="16"/>
        <v>0.98605589238228619</v>
      </c>
      <c r="G33">
        <f t="shared" si="17"/>
        <v>0.99945838672545095</v>
      </c>
      <c r="H33">
        <v>-5.3109999999999997E-3</v>
      </c>
      <c r="I33">
        <v>3.6480000000000002E-3</v>
      </c>
      <c r="J33">
        <f t="shared" si="12"/>
        <v>0.99470307842596639</v>
      </c>
      <c r="K33">
        <v>0.14499999999999999</v>
      </c>
      <c r="L33">
        <f t="shared" si="13"/>
        <v>0.98761623776986118</v>
      </c>
      <c r="M33">
        <f t="shared" si="14"/>
        <v>1.0018407721447942</v>
      </c>
    </row>
    <row r="34" spans="1:13" x14ac:dyDescent="0.2">
      <c r="A34" t="s">
        <v>47</v>
      </c>
      <c r="B34">
        <v>8.848E-3</v>
      </c>
      <c r="C34">
        <f t="shared" si="15"/>
        <v>1.0088872592552049</v>
      </c>
      <c r="D34">
        <v>0.14747299999999999</v>
      </c>
      <c r="E34">
        <v>0.95299999999999996</v>
      </c>
      <c r="F34">
        <f t="shared" si="16"/>
        <v>0.75563329500441312</v>
      </c>
      <c r="G34">
        <f t="shared" si="17"/>
        <v>1.3470204510794279</v>
      </c>
      <c r="H34">
        <v>1.67E-2</v>
      </c>
      <c r="I34">
        <v>0.156</v>
      </c>
      <c r="J34">
        <f t="shared" si="12"/>
        <v>1.0168402244955059</v>
      </c>
      <c r="K34">
        <v>0.91500000000000004</v>
      </c>
      <c r="L34">
        <f t="shared" si="13"/>
        <v>0.74896726601854025</v>
      </c>
      <c r="M34">
        <f t="shared" si="14"/>
        <v>1.3805196689683841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34" sqref="A1:H34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">
        <v>54</v>
      </c>
      <c r="B1" t="s">
        <v>68</v>
      </c>
    </row>
    <row r="3" spans="1:7" x14ac:dyDescent="0.2">
      <c r="B3" s="1" t="s">
        <v>10</v>
      </c>
      <c r="C3" s="1" t="s">
        <v>52</v>
      </c>
      <c r="D3" s="1" t="s">
        <v>12</v>
      </c>
      <c r="E3" s="1" t="s">
        <v>39</v>
      </c>
      <c r="F3" s="1" t="s">
        <v>60</v>
      </c>
      <c r="G3" s="1" t="s">
        <v>61</v>
      </c>
    </row>
    <row r="4" spans="1:7" x14ac:dyDescent="0.2">
      <c r="A4" t="s">
        <v>69</v>
      </c>
      <c r="B4">
        <v>-1.5870000000000001E-3</v>
      </c>
      <c r="C4">
        <f>EXP(B4)</f>
        <v>0.99841425861860267</v>
      </c>
      <c r="D4">
        <v>2.6112E-2</v>
      </c>
      <c r="E4">
        <v>0.95150000000000001</v>
      </c>
      <c r="F4">
        <f>EXP(B4-(1.96*D4))</f>
        <v>0.94860146609910179</v>
      </c>
      <c r="G4">
        <f>EXP(B4+(1.96*D4))</f>
        <v>1.0508428116943198</v>
      </c>
    </row>
    <row r="5" spans="1:7" x14ac:dyDescent="0.2">
      <c r="A5" t="s">
        <v>70</v>
      </c>
      <c r="B5">
        <v>6.9930000000000001E-3</v>
      </c>
      <c r="C5">
        <f t="shared" ref="C5:C11" si="0">EXP(B5)</f>
        <v>1.0070175081196198</v>
      </c>
      <c r="D5">
        <v>2.9950000000000001E-2</v>
      </c>
      <c r="E5">
        <v>0.81537000000000004</v>
      </c>
      <c r="F5">
        <f t="shared" ref="F5:F11" si="1">EXP(B5-(1.96*D5))</f>
        <v>0.94960516174209897</v>
      </c>
      <c r="G5">
        <f t="shared" ref="G5:G10" si="2">EXP(B5+(1.96*D5))</f>
        <v>1.0679009576981018</v>
      </c>
    </row>
    <row r="6" spans="1:7" x14ac:dyDescent="0.2">
      <c r="A6" t="s">
        <v>42</v>
      </c>
      <c r="B6">
        <v>-3.0499999999999999E-2</v>
      </c>
      <c r="C6">
        <f t="shared" si="0"/>
        <v>0.9699604320672105</v>
      </c>
      <c r="D6">
        <v>4.1770000000000002E-2</v>
      </c>
      <c r="E6">
        <v>0.46529999999999999</v>
      </c>
      <c r="F6">
        <f t="shared" si="1"/>
        <v>0.89371423728596844</v>
      </c>
      <c r="G6">
        <f t="shared" si="2"/>
        <v>1.0527114826245825</v>
      </c>
    </row>
    <row r="7" spans="1:7" x14ac:dyDescent="0.2">
      <c r="A7" t="s">
        <v>43</v>
      </c>
      <c r="B7">
        <v>-2.0330000000000001E-2</v>
      </c>
      <c r="C7">
        <f t="shared" si="0"/>
        <v>0.97987526111051138</v>
      </c>
      <c r="D7">
        <v>5.5829999999999998E-2</v>
      </c>
      <c r="E7">
        <v>0.71599999999999997</v>
      </c>
      <c r="F7">
        <f t="shared" si="1"/>
        <v>0.878309009699488</v>
      </c>
      <c r="G7">
        <f t="shared" si="2"/>
        <v>1.093186471655242</v>
      </c>
    </row>
    <row r="8" spans="1:7" x14ac:dyDescent="0.2">
      <c r="A8" t="s">
        <v>45</v>
      </c>
      <c r="B8">
        <v>0.36153000000000002</v>
      </c>
      <c r="C8">
        <f t="shared" si="0"/>
        <v>1.4355240870609549</v>
      </c>
      <c r="D8">
        <v>0.10965</v>
      </c>
      <c r="E8" t="s">
        <v>33</v>
      </c>
      <c r="F8">
        <f t="shared" si="1"/>
        <v>1.1579092405002422</v>
      </c>
      <c r="G8">
        <f t="shared" si="2"/>
        <v>1.7796985570664479</v>
      </c>
    </row>
    <row r="9" spans="1:7" x14ac:dyDescent="0.2">
      <c r="A9" t="s">
        <v>46</v>
      </c>
      <c r="B9">
        <v>1.7880000000000001E-3</v>
      </c>
      <c r="C9">
        <f t="shared" si="0"/>
        <v>1.0017895994251154</v>
      </c>
      <c r="D9">
        <v>2.258E-3</v>
      </c>
      <c r="E9">
        <v>0.42899999999999999</v>
      </c>
      <c r="F9">
        <f t="shared" si="1"/>
        <v>0.99736579562136063</v>
      </c>
      <c r="G9">
        <f t="shared" si="2"/>
        <v>1.0062330249566052</v>
      </c>
    </row>
    <row r="10" spans="1:7" x14ac:dyDescent="0.2">
      <c r="A10" t="s">
        <v>47</v>
      </c>
      <c r="B10">
        <v>-3.61E-2</v>
      </c>
      <c r="C10">
        <f t="shared" si="0"/>
        <v>0.96454383427681545</v>
      </c>
      <c r="D10">
        <v>0.11147</v>
      </c>
      <c r="E10">
        <v>0.746</v>
      </c>
      <c r="F10">
        <f t="shared" si="1"/>
        <v>0.77524110095755006</v>
      </c>
      <c r="G10">
        <f t="shared" si="2"/>
        <v>1.2000715739816841</v>
      </c>
    </row>
    <row r="11" spans="1:7" x14ac:dyDescent="0.2">
      <c r="A11" t="s">
        <v>71</v>
      </c>
      <c r="B11">
        <v>7.4400000000000004E-3</v>
      </c>
      <c r="C11">
        <f t="shared" si="0"/>
        <v>1.0074677455663217</v>
      </c>
      <c r="D11">
        <v>7.2119999999999997E-3</v>
      </c>
      <c r="E11">
        <v>0.30230000000000001</v>
      </c>
      <c r="F11">
        <f t="shared" si="1"/>
        <v>0.99332684505098157</v>
      </c>
      <c r="G11">
        <f>EXP(B11+(1.96*D11))</f>
        <v>1.0218099545113908</v>
      </c>
    </row>
    <row r="13" spans="1:7" x14ac:dyDescent="0.2">
      <c r="A13" t="s">
        <v>72</v>
      </c>
    </row>
    <row r="14" spans="1:7" x14ac:dyDescent="0.2">
      <c r="B14" s="1" t="s">
        <v>10</v>
      </c>
      <c r="C14" s="1" t="s">
        <v>52</v>
      </c>
      <c r="D14" s="1" t="s">
        <v>12</v>
      </c>
      <c r="E14" s="1" t="s">
        <v>39</v>
      </c>
      <c r="F14" s="1" t="s">
        <v>60</v>
      </c>
      <c r="G14" s="1" t="s">
        <v>61</v>
      </c>
    </row>
    <row r="15" spans="1:7" x14ac:dyDescent="0.2">
      <c r="A15" t="s">
        <v>69</v>
      </c>
      <c r="B15">
        <v>4.0960000000000003E-2</v>
      </c>
      <c r="C15">
        <f>EXP(B15)</f>
        <v>1.0418104322947284</v>
      </c>
      <c r="D15">
        <v>4.5870000000000001E-2</v>
      </c>
      <c r="E15">
        <v>0.372</v>
      </c>
      <c r="F15">
        <f>EXP(B15-(1.96*D15))</f>
        <v>0.95223331065415751</v>
      </c>
      <c r="G15">
        <f>EXP(B15+(1.96*D15))</f>
        <v>1.1398141240118043</v>
      </c>
    </row>
    <row r="16" spans="1:7" x14ac:dyDescent="0.2">
      <c r="A16" t="s">
        <v>70</v>
      </c>
      <c r="B16">
        <v>0.108</v>
      </c>
      <c r="C16">
        <f t="shared" ref="C16:C18" si="3">EXP(B16)</f>
        <v>1.1140477453864677</v>
      </c>
      <c r="D16">
        <v>4.5199999999999997E-2</v>
      </c>
      <c r="E16">
        <v>1.6899999999999998E-2</v>
      </c>
      <c r="F16">
        <f t="shared" ref="F16:F18" si="4">EXP(B16-(1.96*D16))</f>
        <v>1.0195975595701088</v>
      </c>
      <c r="G16">
        <f t="shared" ref="G16:G18" si="5">EXP(B16+(1.96*D16))</f>
        <v>1.2172473024787895</v>
      </c>
    </row>
    <row r="17" spans="1:7" x14ac:dyDescent="0.2">
      <c r="A17" t="s">
        <v>42</v>
      </c>
      <c r="B17">
        <v>3.8440000000000002E-2</v>
      </c>
      <c r="C17">
        <f t="shared" si="3"/>
        <v>1.0391883751848965</v>
      </c>
      <c r="D17">
        <v>6.7180000000000004E-2</v>
      </c>
      <c r="E17">
        <v>0.56699999999999995</v>
      </c>
      <c r="F17">
        <f t="shared" si="4"/>
        <v>0.91098139913880427</v>
      </c>
      <c r="G17">
        <f t="shared" si="5"/>
        <v>1.1854385612486926</v>
      </c>
    </row>
    <row r="18" spans="1:7" x14ac:dyDescent="0.2">
      <c r="A18" t="s">
        <v>43</v>
      </c>
      <c r="B18">
        <v>0.12383</v>
      </c>
      <c r="C18">
        <f t="shared" si="3"/>
        <v>1.1318234446578077</v>
      </c>
      <c r="D18">
        <v>9.1069999999999998E-2</v>
      </c>
      <c r="E18">
        <v>0.17399999999999999</v>
      </c>
      <c r="F18">
        <f t="shared" si="4"/>
        <v>0.94680019063091658</v>
      </c>
      <c r="G18">
        <f t="shared" si="5"/>
        <v>1.3530038571532532</v>
      </c>
    </row>
    <row r="19" spans="1:7" x14ac:dyDescent="0.2">
      <c r="A19" t="s">
        <v>46</v>
      </c>
      <c r="B19">
        <v>1.405E-3</v>
      </c>
      <c r="C19">
        <f>EXP(B19)</f>
        <v>1.0014059874749133</v>
      </c>
      <c r="D19">
        <v>0.35499999999999998</v>
      </c>
      <c r="E19">
        <v>0.72299999999999998</v>
      </c>
      <c r="F19">
        <f>EXP(B19-(1.96*D19))</f>
        <v>0.4993764793814518</v>
      </c>
      <c r="G19">
        <f>EXP(B19+(1.96*D19))</f>
        <v>2.0081321270732109</v>
      </c>
    </row>
    <row r="20" spans="1:7" x14ac:dyDescent="0.2">
      <c r="A20" t="s">
        <v>45</v>
      </c>
      <c r="B20">
        <v>0.78010000000000002</v>
      </c>
      <c r="C20">
        <f>EXP(B20)</f>
        <v>2.1816904236324759</v>
      </c>
      <c r="D20">
        <v>0.16250000000000001</v>
      </c>
      <c r="E20" t="s">
        <v>44</v>
      </c>
      <c r="F20">
        <f>EXP(B20-(1.96*D20))</f>
        <v>1.586610532067001</v>
      </c>
      <c r="G20">
        <f>EXP(B20+(1.96*D20))</f>
        <v>2.9999631342221873</v>
      </c>
    </row>
    <row r="21" spans="1:7" x14ac:dyDescent="0.2">
      <c r="A21" t="s">
        <v>47</v>
      </c>
      <c r="B21">
        <v>4.301E-2</v>
      </c>
      <c r="C21">
        <f>EXP(B21)</f>
        <v>1.0439483342817582</v>
      </c>
      <c r="D21">
        <v>0.1757</v>
      </c>
      <c r="E21">
        <v>0.80700000000000005</v>
      </c>
      <c r="F21">
        <f>EXP(B21-(1.96*D21))</f>
        <v>0.73980991307849842</v>
      </c>
      <c r="G21">
        <f>EXP(B21+(1.96*D21))</f>
        <v>1.4731191153071506</v>
      </c>
    </row>
    <row r="22" spans="1:7" x14ac:dyDescent="0.2">
      <c r="A22" t="s">
        <v>71</v>
      </c>
      <c r="B22">
        <v>3.6849999999999999E-3</v>
      </c>
      <c r="C22">
        <f>EXP(B22)</f>
        <v>1.0036917979600961</v>
      </c>
      <c r="D22">
        <v>1.5283E-2</v>
      </c>
      <c r="E22">
        <v>0.80949000000000004</v>
      </c>
      <c r="F22">
        <f>EXP(B22-(1.96*D22))</f>
        <v>0.9740723663489802</v>
      </c>
      <c r="G22">
        <f>EXP(B22+(1.96*D22))</f>
        <v>1.0342118923548755</v>
      </c>
    </row>
    <row r="25" spans="1:7" x14ac:dyDescent="0.2">
      <c r="A25" t="s">
        <v>57</v>
      </c>
    </row>
    <row r="26" spans="1:7" x14ac:dyDescent="0.2">
      <c r="B26" s="1" t="s">
        <v>10</v>
      </c>
      <c r="C26" s="1" t="s">
        <v>52</v>
      </c>
      <c r="D26" s="1" t="s">
        <v>12</v>
      </c>
      <c r="E26" s="1" t="s">
        <v>39</v>
      </c>
      <c r="F26" s="1" t="s">
        <v>60</v>
      </c>
      <c r="G26" s="1" t="s">
        <v>61</v>
      </c>
    </row>
    <row r="27" spans="1:7" x14ac:dyDescent="0.2">
      <c r="A27" t="s">
        <v>69</v>
      </c>
      <c r="B27">
        <v>6.8770000000000003E-3</v>
      </c>
      <c r="C27">
        <f>EXP(B27)</f>
        <v>1.0069007008636297</v>
      </c>
      <c r="D27">
        <v>2.7994000000000002E-2</v>
      </c>
      <c r="E27">
        <v>0.80595700000000003</v>
      </c>
      <c r="F27">
        <f>EXP(B27-(1.96*D27))</f>
        <v>0.95314213656605029</v>
      </c>
      <c r="G27">
        <f t="shared" ref="G27:G34" si="6">EXP(B27+(1.96*D27))</f>
        <v>1.0636913242051509</v>
      </c>
    </row>
    <row r="28" spans="1:7" x14ac:dyDescent="0.2">
      <c r="A28" t="s">
        <v>73</v>
      </c>
      <c r="B28">
        <v>-0.1268</v>
      </c>
      <c r="C28">
        <f t="shared" ref="C28:C34" si="7">EXP(B28)</f>
        <v>0.88090983694752423</v>
      </c>
      <c r="D28">
        <v>0.21490000000000001</v>
      </c>
      <c r="E28">
        <v>0.55500000000000005</v>
      </c>
      <c r="F28">
        <f t="shared" ref="F28:F34" si="8">EXP(B28-(1.96*D28))</f>
        <v>0.57810255225568574</v>
      </c>
      <c r="G28">
        <f t="shared" si="6"/>
        <v>1.3423260938791011</v>
      </c>
    </row>
    <row r="29" spans="1:7" x14ac:dyDescent="0.2">
      <c r="A29" t="s">
        <v>42</v>
      </c>
      <c r="B29">
        <v>7.7670000000000003E-2</v>
      </c>
      <c r="C29">
        <f t="shared" si="7"/>
        <v>1.0807659470533759</v>
      </c>
      <c r="D29">
        <v>4.367E-2</v>
      </c>
      <c r="E29">
        <v>7.5300000000000006E-2</v>
      </c>
      <c r="F29">
        <f t="shared" si="8"/>
        <v>0.99210810581381614</v>
      </c>
      <c r="G29">
        <f t="shared" si="6"/>
        <v>1.177346526517931</v>
      </c>
    </row>
    <row r="30" spans="1:7" x14ac:dyDescent="0.2">
      <c r="A30" t="s">
        <v>43</v>
      </c>
      <c r="B30">
        <v>0.13668</v>
      </c>
      <c r="C30">
        <f t="shared" si="7"/>
        <v>1.1464612222242101</v>
      </c>
      <c r="D30">
        <v>5.6989999999999999E-2</v>
      </c>
      <c r="E30">
        <v>1.6500000000000001E-2</v>
      </c>
      <c r="F30">
        <f t="shared" si="8"/>
        <v>1.0252942043093163</v>
      </c>
      <c r="G30">
        <f t="shared" si="6"/>
        <v>1.2819474922802769</v>
      </c>
    </row>
    <row r="31" spans="1:7" x14ac:dyDescent="0.2">
      <c r="A31" t="s">
        <v>46</v>
      </c>
      <c r="B31">
        <v>-5.4999999999999997E-3</v>
      </c>
      <c r="C31">
        <f>EXP(B31)</f>
        <v>0.99451509730891907</v>
      </c>
      <c r="D31">
        <v>2.63E-3</v>
      </c>
      <c r="E31">
        <v>3.7170000000000002E-2</v>
      </c>
      <c r="F31">
        <f>EXP(B31-(1.96*D31))</f>
        <v>0.98940176132009816</v>
      </c>
      <c r="G31">
        <f>EXP(B31+(1.96*D31))</f>
        <v>0.99965485957466471</v>
      </c>
    </row>
    <row r="32" spans="1:7" x14ac:dyDescent="0.2">
      <c r="A32" t="s">
        <v>45</v>
      </c>
      <c r="B32">
        <v>4.9759999999999999E-2</v>
      </c>
      <c r="C32">
        <f>EXP(B32)</f>
        <v>1.0510188215870795</v>
      </c>
      <c r="D32">
        <v>0.14408000000000001</v>
      </c>
      <c r="E32">
        <v>0.73</v>
      </c>
      <c r="F32">
        <f>EXP(B32-(1.96*D32))</f>
        <v>0.7924413359567124</v>
      </c>
      <c r="G32">
        <f>EXP(B32+(1.96*D32))</f>
        <v>1.3939714060936299</v>
      </c>
    </row>
    <row r="33" spans="1:7" x14ac:dyDescent="0.2">
      <c r="A33" t="s">
        <v>47</v>
      </c>
      <c r="B33">
        <v>6.9970000000000004E-2</v>
      </c>
      <c r="C33">
        <f t="shared" si="7"/>
        <v>1.0724760064914027</v>
      </c>
      <c r="D33">
        <v>0.12977</v>
      </c>
      <c r="E33">
        <v>0.59</v>
      </c>
      <c r="F33">
        <f t="shared" si="8"/>
        <v>0.83162039357542372</v>
      </c>
      <c r="G33">
        <f t="shared" si="6"/>
        <v>1.3830887185854341</v>
      </c>
    </row>
    <row r="34" spans="1:7" x14ac:dyDescent="0.2">
      <c r="A34" t="s">
        <v>71</v>
      </c>
      <c r="B34">
        <v>-1.3520000000000001E-2</v>
      </c>
      <c r="C34">
        <f t="shared" si="7"/>
        <v>0.98657098470072313</v>
      </c>
      <c r="D34">
        <v>1.0120000000000001E-2</v>
      </c>
      <c r="E34">
        <v>0.216</v>
      </c>
      <c r="F34">
        <f t="shared" si="8"/>
        <v>0.96719495092117802</v>
      </c>
      <c r="G34">
        <f t="shared" si="6"/>
        <v>1.0063351829187492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Q30" sqref="Q30"/>
    </sheetView>
  </sheetViews>
  <sheetFormatPr baseColWidth="10" defaultRowHeight="16" x14ac:dyDescent="0.2"/>
  <cols>
    <col min="1" max="1" width="12.1640625" bestFit="1" customWidth="1"/>
    <col min="2" max="7" width="0" hidden="1" customWidth="1"/>
  </cols>
  <sheetData>
    <row r="1" spans="1:15" x14ac:dyDescent="0.2">
      <c r="A1" t="s">
        <v>28</v>
      </c>
    </row>
    <row r="2" spans="1:15" x14ac:dyDescent="0.2">
      <c r="B2" s="1" t="s">
        <v>10</v>
      </c>
      <c r="C2" s="1" t="s">
        <v>25</v>
      </c>
      <c r="D2" s="1" t="s">
        <v>10</v>
      </c>
      <c r="E2" s="1" t="s">
        <v>25</v>
      </c>
      <c r="F2" s="1" t="s">
        <v>10</v>
      </c>
      <c r="G2" s="1" t="s">
        <v>25</v>
      </c>
      <c r="H2" s="1" t="s">
        <v>10</v>
      </c>
      <c r="I2" s="1" t="s">
        <v>25</v>
      </c>
      <c r="J2" s="1" t="s">
        <v>10</v>
      </c>
      <c r="K2" s="1" t="s">
        <v>25</v>
      </c>
      <c r="L2" s="1" t="s">
        <v>10</v>
      </c>
      <c r="M2" s="1" t="s">
        <v>25</v>
      </c>
      <c r="N2" s="1" t="s">
        <v>10</v>
      </c>
      <c r="O2" s="1" t="s">
        <v>25</v>
      </c>
    </row>
    <row r="3" spans="1:15" x14ac:dyDescent="0.2">
      <c r="A3" t="s">
        <v>6</v>
      </c>
      <c r="B3">
        <v>0.72835799999999995</v>
      </c>
      <c r="C3">
        <v>0.126</v>
      </c>
      <c r="D3">
        <v>0.72799999999999998</v>
      </c>
      <c r="E3">
        <v>0.127</v>
      </c>
      <c r="F3">
        <v>0.73099999999999998</v>
      </c>
      <c r="G3">
        <v>0.128</v>
      </c>
      <c r="H3">
        <v>0.78900000000000003</v>
      </c>
      <c r="I3">
        <v>9.6000000000000002E-2</v>
      </c>
      <c r="J3">
        <v>0.77700000000000002</v>
      </c>
      <c r="K3">
        <v>9.8000000000000004E-2</v>
      </c>
      <c r="L3">
        <v>0.74</v>
      </c>
      <c r="M3">
        <v>0.111</v>
      </c>
    </row>
    <row r="4" spans="1:15" x14ac:dyDescent="0.2">
      <c r="A4" t="s">
        <v>75</v>
      </c>
      <c r="B4">
        <v>0.14377899999999999</v>
      </c>
      <c r="C4">
        <v>0.40600000000000003</v>
      </c>
      <c r="D4">
        <v>0.14699999999999999</v>
      </c>
      <c r="E4">
        <v>0.28599999999999998</v>
      </c>
      <c r="F4">
        <v>0.14599999999999999</v>
      </c>
      <c r="G4">
        <v>0.29899999999999999</v>
      </c>
      <c r="H4">
        <v>0.13200000000000001</v>
      </c>
      <c r="I4">
        <v>0.33200000000000002</v>
      </c>
      <c r="J4">
        <v>5.0999999999999997E-2</v>
      </c>
      <c r="K4">
        <v>0.623</v>
      </c>
    </row>
    <row r="5" spans="1:15" x14ac:dyDescent="0.2">
      <c r="A5" t="s">
        <v>42</v>
      </c>
      <c r="B5">
        <v>2.8830000000000001E-3</v>
      </c>
      <c r="C5">
        <v>0.97699999999999998</v>
      </c>
    </row>
    <row r="6" spans="1:15" x14ac:dyDescent="0.2">
      <c r="A6" t="s">
        <v>45</v>
      </c>
      <c r="B6">
        <v>0.72876399999999997</v>
      </c>
      <c r="C6" t="s">
        <v>33</v>
      </c>
      <c r="D6">
        <v>0.72799999999999998</v>
      </c>
      <c r="E6" t="s">
        <v>33</v>
      </c>
      <c r="F6">
        <v>0.72599999999999998</v>
      </c>
      <c r="G6" t="s">
        <v>33</v>
      </c>
      <c r="H6">
        <v>0.72499999999999998</v>
      </c>
      <c r="I6" t="s">
        <v>33</v>
      </c>
      <c r="J6">
        <v>0.72499999999999998</v>
      </c>
      <c r="K6" t="s">
        <v>33</v>
      </c>
      <c r="L6">
        <v>0.73</v>
      </c>
      <c r="M6" t="s">
        <v>33</v>
      </c>
      <c r="N6">
        <v>0.73099999999999998</v>
      </c>
      <c r="O6" t="s">
        <v>33</v>
      </c>
    </row>
    <row r="7" spans="1:15" x14ac:dyDescent="0.2">
      <c r="A7" t="s">
        <v>76</v>
      </c>
      <c r="B7">
        <v>1.3753420000000001</v>
      </c>
      <c r="C7">
        <v>5.0000000000000001E-3</v>
      </c>
      <c r="D7">
        <v>1.37</v>
      </c>
      <c r="E7">
        <v>6.0000000000000001E-3</v>
      </c>
      <c r="F7">
        <v>1.3740000000000001</v>
      </c>
      <c r="G7">
        <v>6.0000000000000001E-3</v>
      </c>
      <c r="H7">
        <v>1.36</v>
      </c>
      <c r="I7">
        <v>6.0000000000000001E-3</v>
      </c>
      <c r="J7">
        <v>1.35</v>
      </c>
      <c r="K7">
        <v>6.0000000000000001E-3</v>
      </c>
      <c r="L7">
        <v>1.45</v>
      </c>
      <c r="M7">
        <v>1E-3</v>
      </c>
      <c r="N7">
        <v>1.25</v>
      </c>
      <c r="O7">
        <v>7.0000000000000001E-3</v>
      </c>
    </row>
    <row r="8" spans="1:15" x14ac:dyDescent="0.2">
      <c r="A8" t="s">
        <v>77</v>
      </c>
      <c r="B8">
        <v>2.5639999999999999E-3</v>
      </c>
      <c r="C8">
        <v>0.56999999999999995</v>
      </c>
      <c r="D8">
        <v>2.5000000000000001E-3</v>
      </c>
      <c r="E8">
        <v>0.56999999999999995</v>
      </c>
      <c r="F8">
        <v>3.0000000000000001E-3</v>
      </c>
      <c r="G8">
        <v>0.55500000000000005</v>
      </c>
    </row>
    <row r="9" spans="1:15" x14ac:dyDescent="0.2">
      <c r="A9" t="s">
        <v>8</v>
      </c>
      <c r="B9">
        <v>-0.21106900000000001</v>
      </c>
      <c r="C9">
        <v>0.39800000000000002</v>
      </c>
      <c r="D9">
        <v>-0.21099999999999999</v>
      </c>
      <c r="E9">
        <v>0.39800000000000002</v>
      </c>
      <c r="F9">
        <v>-0.20300000000000001</v>
      </c>
      <c r="G9">
        <v>0.41499999999999998</v>
      </c>
      <c r="H9">
        <v>-0.22700000000000001</v>
      </c>
      <c r="I9">
        <v>0.35599999999999998</v>
      </c>
    </row>
    <row r="10" spans="1:15" x14ac:dyDescent="0.2">
      <c r="A10" t="s">
        <v>74</v>
      </c>
      <c r="B10">
        <v>-2.686E-3</v>
      </c>
      <c r="C10">
        <v>0.64</v>
      </c>
      <c r="D10">
        <v>-2.7000000000000001E-3</v>
      </c>
      <c r="E10">
        <v>0.64</v>
      </c>
    </row>
    <row r="11" spans="1:15" x14ac:dyDescent="0.2">
      <c r="H11" t="s">
        <v>78</v>
      </c>
      <c r="I11">
        <v>600.4</v>
      </c>
      <c r="J11" t="s">
        <v>78</v>
      </c>
      <c r="K11">
        <v>601.29999999999995</v>
      </c>
      <c r="L11" t="s">
        <v>78</v>
      </c>
      <c r="M11">
        <v>599.5</v>
      </c>
      <c r="N11" t="s">
        <v>78</v>
      </c>
      <c r="O11">
        <v>599.9</v>
      </c>
    </row>
    <row r="12" spans="1:15" x14ac:dyDescent="0.2">
      <c r="B12" t="s">
        <v>7</v>
      </c>
      <c r="C12">
        <v>605.79999999999995</v>
      </c>
      <c r="D12" t="s">
        <v>78</v>
      </c>
      <c r="E12">
        <v>603.79999999999995</v>
      </c>
      <c r="F12" t="s">
        <v>78</v>
      </c>
      <c r="G12">
        <v>602.1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30" sqref="E30"/>
    </sheetView>
  </sheetViews>
  <sheetFormatPr baseColWidth="10" defaultRowHeight="16" x14ac:dyDescent="0.2"/>
  <cols>
    <col min="1" max="1" width="16.33203125" bestFit="1" customWidth="1"/>
  </cols>
  <sheetData>
    <row r="1" spans="1:7" x14ac:dyDescent="0.2">
      <c r="A1" t="s">
        <v>54</v>
      </c>
      <c r="B1" t="s">
        <v>68</v>
      </c>
    </row>
    <row r="3" spans="1:7" x14ac:dyDescent="0.2">
      <c r="B3" s="1" t="s">
        <v>10</v>
      </c>
      <c r="C3" s="1" t="s">
        <v>52</v>
      </c>
      <c r="D3" s="1" t="s">
        <v>12</v>
      </c>
      <c r="E3" s="1" t="s">
        <v>39</v>
      </c>
      <c r="F3" s="1" t="s">
        <v>60</v>
      </c>
      <c r="G3" s="1" t="s">
        <v>61</v>
      </c>
    </row>
    <row r="4" spans="1:7" x14ac:dyDescent="0.2">
      <c r="A4" t="s">
        <v>69</v>
      </c>
      <c r="B4">
        <v>-6.5370000000000003E-3</v>
      </c>
      <c r="C4">
        <f>EXP(B4)</f>
        <v>0.99348431970357021</v>
      </c>
      <c r="D4">
        <v>2.9613E-2</v>
      </c>
      <c r="E4">
        <v>0.82499999999999996</v>
      </c>
      <c r="F4">
        <f>EXP(B4-1.96*D4)</f>
        <v>0.93746253931492118</v>
      </c>
      <c r="G4">
        <f>EXP(B4+1.96*D4)</f>
        <v>1.0528539030670534</v>
      </c>
    </row>
    <row r="5" spans="1:7" x14ac:dyDescent="0.2">
      <c r="A5" t="s">
        <v>70</v>
      </c>
      <c r="B5">
        <v>-9.8139999999999998E-3</v>
      </c>
      <c r="C5">
        <f t="shared" ref="C5:C11" si="0">EXP(B5)</f>
        <v>0.99023400014518925</v>
      </c>
      <c r="D5">
        <v>3.3031999999999999E-2</v>
      </c>
      <c r="E5">
        <v>0.76600000000000001</v>
      </c>
      <c r="F5">
        <f t="shared" ref="F5:F11" si="1">EXP(B5-1.96*D5)</f>
        <v>0.92815482762412171</v>
      </c>
      <c r="G5">
        <f t="shared" ref="G5:G11" si="2">EXP(B5+1.96*D5)</f>
        <v>1.0564653071444725</v>
      </c>
    </row>
    <row r="6" spans="1:7" x14ac:dyDescent="0.2">
      <c r="A6" t="s">
        <v>42</v>
      </c>
      <c r="B6">
        <v>-5.3129999999999997E-2</v>
      </c>
      <c r="C6">
        <f t="shared" si="0"/>
        <v>0.94825673109413933</v>
      </c>
      <c r="D6">
        <v>4.6550000000000001E-2</v>
      </c>
      <c r="E6">
        <v>0.254</v>
      </c>
      <c r="F6">
        <f t="shared" si="1"/>
        <v>0.86556915999171902</v>
      </c>
      <c r="G6">
        <f t="shared" si="2"/>
        <v>1.0388434219097473</v>
      </c>
    </row>
    <row r="7" spans="1:7" x14ac:dyDescent="0.2">
      <c r="A7" t="s">
        <v>43</v>
      </c>
      <c r="B7">
        <v>-2.0320000000000001E-2</v>
      </c>
      <c r="C7">
        <f t="shared" si="0"/>
        <v>0.9798850599121165</v>
      </c>
      <c r="D7">
        <v>5.5829999999999998E-2</v>
      </c>
      <c r="E7">
        <v>0.71599999999999997</v>
      </c>
      <c r="F7">
        <f t="shared" si="1"/>
        <v>0.87831779283350064</v>
      </c>
      <c r="G7">
        <f t="shared" si="2"/>
        <v>1.0931974035746179</v>
      </c>
    </row>
    <row r="8" spans="1:7" x14ac:dyDescent="0.2">
      <c r="A8" t="s">
        <v>45</v>
      </c>
      <c r="B8">
        <v>0.36524000000000001</v>
      </c>
      <c r="C8">
        <f t="shared" si="0"/>
        <v>1.4408597730012955</v>
      </c>
      <c r="D8">
        <v>0.11951000000000001</v>
      </c>
      <c r="E8">
        <v>2E-3</v>
      </c>
      <c r="F8">
        <f t="shared" si="1"/>
        <v>1.1399682372991939</v>
      </c>
      <c r="G8">
        <f t="shared" si="2"/>
        <v>1.8211708164536002</v>
      </c>
    </row>
    <row r="9" spans="1:7" x14ac:dyDescent="0.2">
      <c r="A9" t="s">
        <v>46</v>
      </c>
      <c r="B9">
        <v>3.862E-3</v>
      </c>
      <c r="C9">
        <f t="shared" si="0"/>
        <v>1.0038694671315929</v>
      </c>
      <c r="D9">
        <v>2.4650000000000002E-3</v>
      </c>
      <c r="E9">
        <v>0.11700000000000001</v>
      </c>
      <c r="F9">
        <f t="shared" si="1"/>
        <v>0.99903106971638667</v>
      </c>
      <c r="G9">
        <f t="shared" si="2"/>
        <v>1.0087312973410907</v>
      </c>
    </row>
    <row r="10" spans="1:7" x14ac:dyDescent="0.2">
      <c r="A10" t="s">
        <v>47</v>
      </c>
      <c r="B10">
        <v>-8.1930000000000003E-2</v>
      </c>
      <c r="C10">
        <f t="shared" si="0"/>
        <v>0.92133644999062636</v>
      </c>
      <c r="D10">
        <v>0.12378</v>
      </c>
      <c r="E10">
        <v>0.50800000000000001</v>
      </c>
      <c r="F10">
        <f t="shared" si="1"/>
        <v>0.7228606601121359</v>
      </c>
      <c r="G10">
        <f t="shared" si="2"/>
        <v>1.1743077205911965</v>
      </c>
    </row>
    <row r="11" spans="1:7" x14ac:dyDescent="0.2">
      <c r="A11" t="s">
        <v>71</v>
      </c>
      <c r="B11">
        <v>9.1690000000000001E-3</v>
      </c>
      <c r="C11">
        <f t="shared" si="0"/>
        <v>1.009211164049364</v>
      </c>
      <c r="D11">
        <v>7.842E-3</v>
      </c>
      <c r="E11">
        <v>0.24229999999999999</v>
      </c>
      <c r="F11">
        <f t="shared" si="1"/>
        <v>0.99381786849970621</v>
      </c>
      <c r="G11">
        <f t="shared" si="2"/>
        <v>1.0248428871372957</v>
      </c>
    </row>
    <row r="13" spans="1:7" x14ac:dyDescent="0.2">
      <c r="A13" t="s">
        <v>72</v>
      </c>
    </row>
    <row r="14" spans="1:7" x14ac:dyDescent="0.2">
      <c r="B14" s="1" t="s">
        <v>10</v>
      </c>
      <c r="C14" s="1" t="s">
        <v>52</v>
      </c>
      <c r="D14" s="1" t="s">
        <v>12</v>
      </c>
      <c r="E14" s="1" t="s">
        <v>39</v>
      </c>
      <c r="F14" s="1" t="s">
        <v>60</v>
      </c>
      <c r="G14" s="1" t="s">
        <v>61</v>
      </c>
    </row>
    <row r="15" spans="1:7" x14ac:dyDescent="0.2">
      <c r="A15" t="s">
        <v>69</v>
      </c>
      <c r="B15">
        <v>5.6820000000000002E-2</v>
      </c>
      <c r="C15">
        <f>EXP(B15)</f>
        <v>1.0584652694988241</v>
      </c>
      <c r="D15">
        <v>5.2949999999999997E-2</v>
      </c>
      <c r="E15">
        <v>0.28299999999999997</v>
      </c>
      <c r="F15">
        <f>EXP(B15-1.96*D15)</f>
        <v>0.95412365360033935</v>
      </c>
      <c r="G15">
        <f>EXP(B15+1.96*D15)</f>
        <v>1.1742175372213408</v>
      </c>
    </row>
    <row r="16" spans="1:7" x14ac:dyDescent="0.2">
      <c r="A16" t="s">
        <v>70</v>
      </c>
      <c r="B16">
        <v>0.11998</v>
      </c>
      <c r="C16">
        <f t="shared" ref="C16:C22" si="3">EXP(B16)</f>
        <v>1.1274743018678419</v>
      </c>
      <c r="D16">
        <v>4.9070000000000003E-2</v>
      </c>
      <c r="E16" s="1">
        <v>1.4500000000000001E-2</v>
      </c>
      <c r="F16">
        <f t="shared" ref="F16:F22" si="4">EXP(B16-1.96*D16)</f>
        <v>1.0240883477548435</v>
      </c>
      <c r="G16">
        <f t="shared" ref="G16:G22" si="5">EXP(B16+1.96*D16)</f>
        <v>1.2412974956304159</v>
      </c>
    </row>
    <row r="17" spans="1:7" x14ac:dyDescent="0.2">
      <c r="A17" t="s">
        <v>42</v>
      </c>
      <c r="B17">
        <v>5.79E-2</v>
      </c>
      <c r="C17">
        <f t="shared" si="3"/>
        <v>1.059609029509115</v>
      </c>
      <c r="D17">
        <v>7.5620000000000007E-2</v>
      </c>
      <c r="E17">
        <v>0.44400000000000001</v>
      </c>
      <c r="F17">
        <f t="shared" si="4"/>
        <v>0.91364315955686792</v>
      </c>
      <c r="G17">
        <f t="shared" si="5"/>
        <v>1.2288947645181418</v>
      </c>
    </row>
    <row r="18" spans="1:7" x14ac:dyDescent="0.2">
      <c r="A18" t="s">
        <v>43</v>
      </c>
      <c r="B18">
        <v>0.14929999999999999</v>
      </c>
      <c r="C18">
        <f t="shared" si="3"/>
        <v>1.1610212433413563</v>
      </c>
      <c r="D18">
        <v>0.1017</v>
      </c>
      <c r="E18">
        <v>0.14199999999999999</v>
      </c>
      <c r="F18">
        <f t="shared" si="4"/>
        <v>0.95119898564615424</v>
      </c>
      <c r="G18">
        <f t="shared" si="5"/>
        <v>1.4171275914200283</v>
      </c>
    </row>
    <row r="19" spans="1:7" x14ac:dyDescent="0.2">
      <c r="A19" t="s">
        <v>45</v>
      </c>
      <c r="B19">
        <v>0.73580000000000001</v>
      </c>
      <c r="C19">
        <f t="shared" si="3"/>
        <v>2.0871510456312663</v>
      </c>
      <c r="D19">
        <v>0.1827</v>
      </c>
      <c r="E19" s="1" t="s">
        <v>79</v>
      </c>
      <c r="F19">
        <f t="shared" si="4"/>
        <v>1.4589368711059827</v>
      </c>
      <c r="G19">
        <f t="shared" si="5"/>
        <v>2.9858725031586628</v>
      </c>
    </row>
    <row r="20" spans="1:7" x14ac:dyDescent="0.2">
      <c r="A20" t="s">
        <v>46</v>
      </c>
      <c r="B20">
        <v>5.3169999999999997E-3</v>
      </c>
      <c r="C20">
        <f t="shared" si="3"/>
        <v>1.0053311603302013</v>
      </c>
      <c r="D20">
        <v>3.9849999999999998E-3</v>
      </c>
      <c r="E20">
        <v>0.182</v>
      </c>
      <c r="F20">
        <f t="shared" si="4"/>
        <v>0.9975095064378724</v>
      </c>
      <c r="G20">
        <f t="shared" si="5"/>
        <v>1.0132141452366374</v>
      </c>
    </row>
    <row r="21" spans="1:7" x14ac:dyDescent="0.2">
      <c r="A21" t="s">
        <v>47</v>
      </c>
      <c r="B21">
        <v>0.2029</v>
      </c>
      <c r="C21">
        <f t="shared" si="3"/>
        <v>1.2249499671258326</v>
      </c>
      <c r="D21">
        <v>0.1946</v>
      </c>
      <c r="E21">
        <v>0.29699999999999999</v>
      </c>
      <c r="F21">
        <f t="shared" si="4"/>
        <v>0.83651067259955703</v>
      </c>
      <c r="G21">
        <f t="shared" si="5"/>
        <v>1.7937636316086532</v>
      </c>
    </row>
    <row r="22" spans="1:7" x14ac:dyDescent="0.2">
      <c r="A22" t="s">
        <v>71</v>
      </c>
      <c r="B22">
        <v>-5.2090000000000001E-3</v>
      </c>
      <c r="C22">
        <f t="shared" si="3"/>
        <v>0.99480454331458723</v>
      </c>
      <c r="D22">
        <v>4.7280000000000004E-3</v>
      </c>
      <c r="E22">
        <v>0.27100000000000002</v>
      </c>
      <c r="F22">
        <f t="shared" si="4"/>
        <v>0.98562839180248829</v>
      </c>
      <c r="G22">
        <f t="shared" si="5"/>
        <v>1.0040661243427931</v>
      </c>
    </row>
    <row r="25" spans="1:7" x14ac:dyDescent="0.2">
      <c r="A25" t="s">
        <v>57</v>
      </c>
    </row>
    <row r="26" spans="1:7" x14ac:dyDescent="0.2">
      <c r="B26" s="1" t="s">
        <v>10</v>
      </c>
      <c r="C26" s="1" t="s">
        <v>52</v>
      </c>
      <c r="D26" s="1" t="s">
        <v>12</v>
      </c>
      <c r="E26" s="1" t="s">
        <v>39</v>
      </c>
      <c r="F26" s="1" t="s">
        <v>60</v>
      </c>
      <c r="G26" s="1" t="s">
        <v>61</v>
      </c>
    </row>
    <row r="27" spans="1:7" x14ac:dyDescent="0.2">
      <c r="A27" t="s">
        <v>69</v>
      </c>
      <c r="B27">
        <v>-1.8389999999999999E-3</v>
      </c>
      <c r="C27">
        <f>EXP(B27)</f>
        <v>0.99816268992441759</v>
      </c>
      <c r="D27">
        <v>2.7248999999999999E-2</v>
      </c>
      <c r="E27">
        <v>0.94620000000000004</v>
      </c>
      <c r="F27">
        <f>EXP(B27-1.96*D27)</f>
        <v>0.9462513571415635</v>
      </c>
      <c r="G27">
        <f>EXP(B27+1.96*D27)</f>
        <v>1.0529218775092268</v>
      </c>
    </row>
    <row r="28" spans="1:7" x14ac:dyDescent="0.2">
      <c r="A28" t="s">
        <v>73</v>
      </c>
      <c r="B28">
        <v>-0.11162</v>
      </c>
      <c r="C28">
        <f t="shared" ref="C28:C33" si="6">EXP(B28)</f>
        <v>0.89438405887637995</v>
      </c>
      <c r="D28">
        <v>0.15573999999999999</v>
      </c>
      <c r="E28">
        <v>0.47399999999999998</v>
      </c>
      <c r="F28">
        <f t="shared" ref="F28:F34" si="7">EXP(B28-1.96*D28)</f>
        <v>0.65910633459009493</v>
      </c>
      <c r="G28">
        <f t="shared" ref="G28:G34" si="8">EXP(B28+1.96*D28)</f>
        <v>1.2136476358851385</v>
      </c>
    </row>
    <row r="29" spans="1:7" x14ac:dyDescent="0.2">
      <c r="A29" t="s">
        <v>42</v>
      </c>
      <c r="B29">
        <v>8.3680000000000004E-2</v>
      </c>
      <c r="C29">
        <f t="shared" si="6"/>
        <v>1.0872809082434673</v>
      </c>
      <c r="D29">
        <v>4.6949999999999999E-2</v>
      </c>
      <c r="E29">
        <v>7.4700000000000003E-2</v>
      </c>
      <c r="F29">
        <f t="shared" si="7"/>
        <v>0.99169269793158354</v>
      </c>
      <c r="G29">
        <f t="shared" si="8"/>
        <v>1.1920827650505672</v>
      </c>
    </row>
    <row r="30" spans="1:7" x14ac:dyDescent="0.2">
      <c r="A30" t="s">
        <v>43</v>
      </c>
      <c r="B30">
        <v>0.12795000000000001</v>
      </c>
      <c r="C30">
        <f t="shared" si="6"/>
        <v>1.1364961764675929</v>
      </c>
      <c r="D30">
        <v>5.9029999999999999E-2</v>
      </c>
      <c r="E30">
        <v>3.0200000000000001E-2</v>
      </c>
      <c r="F30">
        <f t="shared" si="7"/>
        <v>1.0123265533593242</v>
      </c>
      <c r="G30">
        <f t="shared" si="8"/>
        <v>1.2758961570644467</v>
      </c>
    </row>
    <row r="31" spans="1:7" x14ac:dyDescent="0.2">
      <c r="A31" t="s">
        <v>45</v>
      </c>
      <c r="B31">
        <v>0.21181</v>
      </c>
      <c r="C31">
        <f t="shared" si="6"/>
        <v>1.2359130392913948</v>
      </c>
      <c r="D31">
        <v>0.13075000000000001</v>
      </c>
      <c r="E31">
        <v>0.105</v>
      </c>
      <c r="F31">
        <f t="shared" si="7"/>
        <v>0.95651385988281523</v>
      </c>
      <c r="G31">
        <f t="shared" si="8"/>
        <v>1.5969251515891556</v>
      </c>
    </row>
    <row r="32" spans="1:7" x14ac:dyDescent="0.2">
      <c r="A32" t="s">
        <v>46</v>
      </c>
      <c r="B32">
        <v>-5.2620000000000002E-3</v>
      </c>
      <c r="C32">
        <f t="shared" si="6"/>
        <v>0.99475182007096985</v>
      </c>
      <c r="D32">
        <v>2.9399999999999999E-3</v>
      </c>
      <c r="E32">
        <v>7.3499999999999996E-2</v>
      </c>
      <c r="F32">
        <f t="shared" si="7"/>
        <v>0.9890361459989877</v>
      </c>
      <c r="G32">
        <f t="shared" si="8"/>
        <v>1.000500525220966</v>
      </c>
    </row>
    <row r="33" spans="1:7" x14ac:dyDescent="0.2">
      <c r="A33" t="s">
        <v>47</v>
      </c>
      <c r="B33">
        <v>8.4489999999999996E-2</v>
      </c>
      <c r="C33">
        <f t="shared" si="6"/>
        <v>1.0881619625579702</v>
      </c>
      <c r="D33">
        <v>0.12483</v>
      </c>
      <c r="E33">
        <v>0.499</v>
      </c>
      <c r="F33">
        <f t="shared" si="7"/>
        <v>0.85199314326179476</v>
      </c>
      <c r="G33">
        <f t="shared" si="8"/>
        <v>1.389795758478507</v>
      </c>
    </row>
    <row r="34" spans="1:7" x14ac:dyDescent="0.2">
      <c r="A34" t="s">
        <v>71</v>
      </c>
      <c r="B34">
        <v>-3.9769999999999996E-3</v>
      </c>
      <c r="C34">
        <f>EXP(B34)</f>
        <v>0.99603089779119247</v>
      </c>
      <c r="D34">
        <v>8.7430000000000008E-3</v>
      </c>
      <c r="E34">
        <v>0.6492</v>
      </c>
      <c r="F34">
        <f t="shared" si="7"/>
        <v>0.97910804492776027</v>
      </c>
      <c r="G34">
        <f t="shared" si="8"/>
        <v>1.0132462443692061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glmer</vt:lpstr>
      <vt:lpstr>lmer</vt:lpstr>
      <vt:lpstr>univariate</vt:lpstr>
      <vt:lpstr>poisson</vt:lpstr>
      <vt:lpstr>Poisson - all observations</vt:lpstr>
      <vt:lpstr>Poisson - backwards selection</vt:lpstr>
      <vt:lpstr>Poisson - weighted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2018-03-22T14:34:24Z</dcterms:created>
  <dcterms:modified xsi:type="dcterms:W3CDTF">2018-07-24T23:59:49Z</dcterms:modified>
</cp:coreProperties>
</file>