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zpar__20230214_211050-kicost" sheetId="1" r:id="rId1"/>
  </sheets>
  <definedNames>
    <definedName name="BoardQty" localSheetId="0">'Gazpar__20230214_211050-kicost'!$M$1</definedName>
    <definedName name="EUR_USD" localSheetId="0">'Gazpar__20230214_211050-kicost'!$C$16</definedName>
    <definedName name="TotalCost" localSheetId="0">'Gazpar__20230214_211050-kicost'!$M$3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L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D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E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F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G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H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J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L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M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<sst xmlns="http://schemas.openxmlformats.org/spreadsheetml/2006/main" count="68" uniqueCount="62">
  <si>
    <t>Global Part Info</t>
  </si>
  <si>
    <t>Refs</t>
  </si>
  <si>
    <t>Value</t>
  </si>
  <si>
    <t>comment</t>
  </si>
  <si>
    <t>S1MN</t>
  </si>
  <si>
    <t>S1PN</t>
  </si>
  <si>
    <t>S2MN</t>
  </si>
  <si>
    <t>S2PN</t>
  </si>
  <si>
    <t>Footprint</t>
  </si>
  <si>
    <t>Manf</t>
  </si>
  <si>
    <t>Manf#</t>
  </si>
  <si>
    <t>Qty</t>
  </si>
  <si>
    <t>Unit$</t>
  </si>
  <si>
    <t>Ext$</t>
  </si>
  <si>
    <t>D1</t>
  </si>
  <si>
    <t>1N4148</t>
  </si>
  <si>
    <t>D_DO-35_SOD27_P7.62mm_Horizontal</t>
  </si>
  <si>
    <t>ONSEMI</t>
  </si>
  <si>
    <t>1N4148TR</t>
  </si>
  <si>
    <t>D2</t>
  </si>
  <si>
    <t>LED</t>
  </si>
  <si>
    <t>LED_D3.0mm</t>
  </si>
  <si>
    <t>BROADCOM</t>
  </si>
  <si>
    <t>HLMP-Y301-F0000</t>
  </si>
  <si>
    <t>Gazpar1</t>
  </si>
  <si>
    <t>G-</t>
  </si>
  <si>
    <t>AMPHENOL</t>
  </si>
  <si>
    <t>VI0221550000G</t>
  </si>
  <si>
    <t>TerminalBlock_bornier-2_P5.08mm</t>
  </si>
  <si>
    <t>CAMDENBOSS</t>
  </si>
  <si>
    <t>CTBP0108/2</t>
  </si>
  <si>
    <t>R1</t>
  </si>
  <si>
    <t>330Ω</t>
  </si>
  <si>
    <t>R_Axial_DIN0207_L6.3mm_D2.5mm_P7.62mm_Horizontal</t>
  </si>
  <si>
    <t>YAGEO</t>
  </si>
  <si>
    <t>CFR-25JR-52-330R</t>
  </si>
  <si>
    <t>R2</t>
  </si>
  <si>
    <t>1kΩ</t>
  </si>
  <si>
    <t>CFR-25JB-52-1K</t>
  </si>
  <si>
    <t>U1</t>
  </si>
  <si>
    <t>PC817</t>
  </si>
  <si>
    <t>DIP-4_W7.62mm</t>
  </si>
  <si>
    <t>HCPL-817-000E</t>
  </si>
  <si>
    <t>U2#1</t>
  </si>
  <si>
    <t>ESP32-DEVKITC-32D - p1/2</t>
  </si>
  <si>
    <t>MODULE_ESP32-DEVKITC-32D</t>
  </si>
  <si>
    <t>CONNFLY</t>
  </si>
  <si>
    <t>DS1002-01-1*19V13</t>
  </si>
  <si>
    <t>U2#2</t>
  </si>
  <si>
    <t>ESP32-DEVKITC-32D - p2/2</t>
  </si>
  <si>
    <t>EUR(€)/USD($):</t>
  </si>
  <si>
    <t>Prj:</t>
  </si>
  <si>
    <t>Gazpar.xml</t>
  </si>
  <si>
    <t>Co.:</t>
  </si>
  <si>
    <t>Prj date:</t>
  </si>
  <si>
    <t>Tue Feb 14 21:12:26 2023</t>
  </si>
  <si>
    <t>Board Qty:</t>
  </si>
  <si>
    <t>Total Cost:</t>
  </si>
  <si>
    <t>Unit Cost:</t>
  </si>
  <si>
    <t>$ date:</t>
  </si>
  <si>
    <t>2023-02-14 21:12:59</t>
  </si>
  <si>
    <t>KiCost® v1.1.15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</si>
</sst>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ssets.nexperia.com/documents/data-sheet/1N4148_1N4448.pdf" TargetMode="External"/><Relationship Id="rId2" Type="http://schemas.openxmlformats.org/officeDocument/2006/relationships/hyperlink" Target="http://www.soselectronic.cz/a_info/resource/d/pc817.pdf" TargetMode="Externa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pane xSplit="13" ySplit="6" topLeftCell="N7" activePane="bottomRight" state="frozen"/>
      <selection pane="topRight" activeCell="N1" sqref="N1"/>
      <selection pane="bottomLeft" activeCell="A7" sqref="A7"/>
      <selection pane="bottomRight"/>
    </sheetView>
  </sheetViews>
  <sheetFormatPr defaultRowHeight="15" outlineLevelCol="2"/>
  <cols>
    <col min="1" max="1" width="8.7109375" customWidth="1"/>
    <col min="2" max="2" width="25.7109375" customWidth="1"/>
    <col min="3" max="3" width="10.7109375" customWidth="1"/>
    <col min="4" max="4" width="9.7109375" customWidth="1"/>
    <col min="5" max="5" width="14.7109375" customWidth="1"/>
    <col min="8" max="8" width="33.7109375" customWidth="1" outlineLevel="2"/>
    <col min="9" max="9" width="11.7109375" customWidth="1" outlineLevel="1"/>
    <col min="10" max="10" width="18.7109375" customWidth="1" outlineLevel="1"/>
    <col min="11" max="11" width="9.140625" outlineLevel="1"/>
    <col min="12" max="12" width="15.7109375" customWidth="1"/>
    <col min="13" max="13" width="16.7109375" customWidth="1"/>
  </cols>
  <sheetData>
    <row r="1" spans="1:13">
      <c r="A1" s="2" t="s">
        <v>51</v>
      </c>
      <c r="B1" s="3" t="s">
        <v>52</v>
      </c>
      <c r="L1" s="4" t="s">
        <v>56</v>
      </c>
      <c r="M1" s="4">
        <v>100</v>
      </c>
    </row>
    <row r="2" spans="1:13">
      <c r="A2" s="2" t="s">
        <v>53</v>
      </c>
      <c r="B2" s="3"/>
      <c r="L2" s="2" t="s">
        <v>58</v>
      </c>
      <c r="M2" s="5">
        <f>TotalCost/BoardQty</f>
        <v>0.0</v>
      </c>
    </row>
    <row r="3" spans="1:13">
      <c r="A3" s="2" t="s">
        <v>54</v>
      </c>
      <c r="B3" s="3" t="s">
        <v>55</v>
      </c>
      <c r="L3" s="2" t="s">
        <v>57</v>
      </c>
      <c r="M3" s="6">
        <f>SUM(M7:M14)</f>
        <v>0</v>
      </c>
    </row>
    <row r="4" spans="1:13">
      <c r="A4" s="2" t="s">
        <v>59</v>
      </c>
      <c r="B4" s="3" t="s">
        <v>60</v>
      </c>
    </row>
    <row r="5" spans="1:13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</row>
    <row r="7" spans="1:13">
      <c r="A7" s="9" t="s">
        <v>14</v>
      </c>
      <c r="B7" s="9" t="s">
        <v>15</v>
      </c>
      <c r="H7" s="9" t="s">
        <v>16</v>
      </c>
      <c r="I7" s="9" t="s">
        <v>17</v>
      </c>
      <c r="J7" s="9" t="s">
        <v>18</v>
      </c>
      <c r="K7" s="9">
        <f>CEILING(BoardQty*1.0,1)</f>
        <v>100</v>
      </c>
      <c r="M7" s="10" t="str">
        <f>IF(AND(ISNUMBER(K7),ISNUMBER(L7)),K7*L7,"")</f>
        <v/>
      </c>
    </row>
    <row r="8" spans="1:13">
      <c r="A8" s="9" t="s">
        <v>19</v>
      </c>
      <c r="B8" s="9" t="s">
        <v>20</v>
      </c>
      <c r="H8" s="9" t="s">
        <v>21</v>
      </c>
      <c r="I8" s="9" t="s">
        <v>22</v>
      </c>
      <c r="J8" s="9" t="s">
        <v>23</v>
      </c>
      <c r="K8" s="9">
        <f>CEILING(BoardQty*1.0,1)</f>
        <v>100</v>
      </c>
      <c r="M8" s="10" t="str">
        <f>IF(AND(ISNUMBER(K8),ISNUMBER(L8)),K8*L8,"")</f>
        <v/>
      </c>
    </row>
    <row r="9" spans="1:13">
      <c r="A9" s="9" t="s">
        <v>24</v>
      </c>
      <c r="B9" s="9" t="s">
        <v>25</v>
      </c>
      <c r="D9" s="9" t="s">
        <v>26</v>
      </c>
      <c r="E9" s="9" t="s">
        <v>27</v>
      </c>
      <c r="H9" s="9" t="s">
        <v>28</v>
      </c>
      <c r="I9" s="9" t="s">
        <v>29</v>
      </c>
      <c r="J9" s="9" t="s">
        <v>30</v>
      </c>
      <c r="K9" s="9">
        <f>CEILING(BoardQty*1.0,1)</f>
        <v>100</v>
      </c>
      <c r="M9" s="10" t="str">
        <f>IF(AND(ISNUMBER(K9),ISNUMBER(L9)),K9*L9,"")</f>
        <v/>
      </c>
    </row>
    <row r="10" spans="1:13" ht="30.0" customHeight="1">
      <c r="A10" s="9" t="s">
        <v>31</v>
      </c>
      <c r="B10" s="9" t="s">
        <v>32</v>
      </c>
      <c r="H10" s="9" t="s">
        <v>33</v>
      </c>
      <c r="I10" s="9" t="s">
        <v>34</v>
      </c>
      <c r="J10" s="9" t="s">
        <v>35</v>
      </c>
      <c r="K10" s="9">
        <f>CEILING(BoardQty*1.0,1)</f>
        <v>100</v>
      </c>
      <c r="M10" s="10" t="str">
        <f>IF(AND(ISNUMBER(K10),ISNUMBER(L10)),K10*L10,"")</f>
        <v/>
      </c>
    </row>
    <row r="11" spans="1:13" ht="30.0" customHeight="1">
      <c r="A11" s="9" t="s">
        <v>36</v>
      </c>
      <c r="B11" s="9" t="s">
        <v>37</v>
      </c>
      <c r="H11" s="9" t="s">
        <v>33</v>
      </c>
      <c r="I11" s="9" t="s">
        <v>34</v>
      </c>
      <c r="J11" s="9" t="s">
        <v>38</v>
      </c>
      <c r="K11" s="9">
        <f>CEILING(BoardQty*1.0,1)</f>
        <v>100</v>
      </c>
      <c r="M11" s="10" t="str">
        <f>IF(AND(ISNUMBER(K11),ISNUMBER(L11)),K11*L11,"")</f>
        <v/>
      </c>
    </row>
    <row r="12" spans="1:13">
      <c r="A12" s="9" t="s">
        <v>39</v>
      </c>
      <c r="B12" s="9" t="s">
        <v>40</v>
      </c>
      <c r="H12" s="9" t="s">
        <v>41</v>
      </c>
      <c r="I12" s="9" t="s">
        <v>22</v>
      </c>
      <c r="J12" s="9" t="s">
        <v>42</v>
      </c>
      <c r="K12" s="9">
        <f>CEILING(BoardQty*1.0,1)</f>
        <v>100</v>
      </c>
      <c r="M12" s="10" t="str">
        <f>IF(AND(ISNUMBER(K12),ISNUMBER(L12)),K12*L12,"")</f>
        <v/>
      </c>
    </row>
    <row r="13" spans="1:13">
      <c r="A13" s="9" t="s">
        <v>43</v>
      </c>
      <c r="B13" s="9" t="s">
        <v>44</v>
      </c>
      <c r="H13" s="9" t="s">
        <v>45</v>
      </c>
      <c r="I13" s="9" t="s">
        <v>46</v>
      </c>
      <c r="J13" s="9" t="s">
        <v>47</v>
      </c>
      <c r="K13" s="9">
        <f>CEILING(BoardQty*1.0,1)</f>
        <v>100</v>
      </c>
      <c r="M13" s="10" t="str">
        <f>IF(AND(ISNUMBER(K13),ISNUMBER(L13)),K13*L13,"")</f>
        <v/>
      </c>
    </row>
    <row r="14" spans="1:13">
      <c r="A14" s="9" t="s">
        <v>48</v>
      </c>
      <c r="B14" s="9" t="s">
        <v>49</v>
      </c>
      <c r="H14" s="9" t="s">
        <v>45</v>
      </c>
      <c r="I14" s="9" t="s">
        <v>46</v>
      </c>
      <c r="J14" s="9" t="s">
        <v>47</v>
      </c>
      <c r="K14" s="9">
        <f>CEILING(BoardQty*1.0,1)</f>
        <v>100</v>
      </c>
      <c r="M14" s="10" t="str">
        <f>IF(AND(ISNUMBER(K14),ISNUMBER(L14)),K14*L14,"")</f>
        <v/>
      </c>
    </row>
    <row r="16" spans="1:13">
      <c r="B16" s="11" t="s">
        <v>50</v>
      </c>
      <c r="C16">
        <v>0.9294544102611766</v>
      </c>
    </row>
    <row r="18" spans="1:1">
      <c r="A18" s="3" t="s">
        <v>61</v>
      </c>
    </row>
  </sheetData>
  <mergeCells count="1">
    <mergeCell ref="A5:M5"/>
  </mergeCells>
  <conditionalFormatting sqref="K10">
    <cfRule type="expression" dxfId="0" priority="4">
      <formula>AND(ISBLANK(J10),TRUE())</formula>
    </cfRule>
  </conditionalFormatting>
  <conditionalFormatting sqref="K11">
    <cfRule type="expression" dxfId="0" priority="5">
      <formula>AND(ISBLANK(J11),TRUE())</formula>
    </cfRule>
  </conditionalFormatting>
  <conditionalFormatting sqref="K12">
    <cfRule type="expression" dxfId="0" priority="6">
      <formula>AND(ISBLANK(J12),TRUE())</formula>
    </cfRule>
  </conditionalFormatting>
  <conditionalFormatting sqref="K13">
    <cfRule type="expression" dxfId="0" priority="7">
      <formula>AND(ISBLANK(J13),TRUE())</formula>
    </cfRule>
  </conditionalFormatting>
  <conditionalFormatting sqref="K14">
    <cfRule type="expression" dxfId="0" priority="8">
      <formula>AND(ISBLANK(J14),TRUE())</formula>
    </cfRule>
  </conditionalFormatting>
  <conditionalFormatting sqref="K7">
    <cfRule type="expression" dxfId="0" priority="1">
      <formula>AND(ISBLANK(J7),TRUE())</formula>
    </cfRule>
  </conditionalFormatting>
  <conditionalFormatting sqref="K8">
    <cfRule type="expression" dxfId="0" priority="2">
      <formula>AND(ISBLANK(J8),TRUE())</formula>
    </cfRule>
  </conditionalFormatting>
  <conditionalFormatting sqref="K9">
    <cfRule type="expression" dxfId="0" priority="3">
      <formula>AND(ISBLANK(J9),TRUE())</formula>
    </cfRule>
  </conditionalFormatting>
  <hyperlinks>
    <hyperlink ref="J7" r:id="rId1"/>
    <hyperlink ref="J12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Gazpar__20230214_211050-kicost</vt:lpstr>
      <vt:lpstr>'Gazpar__20230214_211050-kicost'!BoardQty</vt:lpstr>
      <vt:lpstr>'Gazpar__20230214_211050-kicost'!EUR_USD</vt:lpstr>
      <vt:lpstr>'Gazpar__20230214_211050-kicost'!TotalCost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2023-02-14T21:12:59Z</dcterms:created>
  <dcterms:modified xsi:type="dcterms:W3CDTF">2023-02-14T21:12:59Z</dcterms:modified>
</cp:coreProperties>
</file>