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5" yWindow="462" windowWidth="19780" windowHeight="9618"/>
  </bookViews>
  <sheets>
    <sheet name="Новогодняя ночь" sheetId="1" r:id="rId1"/>
  </sheets>
  <definedNames>
    <definedName name="_xlnm._FilterDatabase" localSheetId="0" hidden="1">'Новогодняя ночь'!#REF!</definedName>
    <definedName name="_xlnm.Print_Area" localSheetId="0">'Новогодняя ночь'!$A$1:$S$27</definedName>
  </definedNames>
  <calcPr calcId="124519"/>
</workbook>
</file>

<file path=xl/calcChain.xml><?xml version="1.0" encoding="utf-8"?>
<calcChain xmlns="http://schemas.openxmlformats.org/spreadsheetml/2006/main">
  <c r="Q22" i="1"/>
  <c r="L17"/>
  <c r="Q17" s="1"/>
  <c r="K17"/>
  <c r="S11"/>
  <c r="S12"/>
  <c r="S13"/>
  <c r="S14"/>
  <c r="S15"/>
  <c r="S18"/>
  <c r="S19"/>
  <c r="S20"/>
  <c r="S21"/>
  <c r="Q11"/>
  <c r="Q12"/>
  <c r="Q13"/>
  <c r="Q14"/>
  <c r="Q15"/>
  <c r="Q18"/>
  <c r="Q19"/>
  <c r="Q20"/>
  <c r="Q21"/>
  <c r="Q9"/>
  <c r="O20"/>
  <c r="O18"/>
  <c r="O14"/>
  <c r="O12"/>
  <c r="O10"/>
  <c r="L10"/>
  <c r="Q10" s="1"/>
  <c r="S10" s="1"/>
  <c r="L11"/>
  <c r="L12"/>
  <c r="L13"/>
  <c r="L14"/>
  <c r="L15"/>
  <c r="L18"/>
  <c r="L19"/>
  <c r="L20"/>
  <c r="L21"/>
  <c r="L9"/>
  <c r="K9"/>
  <c r="K10"/>
  <c r="K11"/>
  <c r="K12"/>
  <c r="K13"/>
  <c r="K14"/>
  <c r="K15"/>
  <c r="K18"/>
  <c r="K19"/>
  <c r="K20"/>
  <c r="K21"/>
  <c r="S17" l="1"/>
  <c r="S9"/>
  <c r="S22" l="1"/>
</calcChain>
</file>

<file path=xl/sharedStrings.xml><?xml version="1.0" encoding="utf-8"?>
<sst xmlns="http://schemas.openxmlformats.org/spreadsheetml/2006/main" count="45" uniqueCount="36">
  <si>
    <t>Медиаплан к договору:</t>
  </si>
  <si>
    <t xml:space="preserve">Заказчик: </t>
  </si>
  <si>
    <t xml:space="preserve">Канал:  </t>
  </si>
  <si>
    <t>"Беларусь 1"</t>
  </si>
  <si>
    <t xml:space="preserve">Период:       </t>
  </si>
  <si>
    <t>Время  начала программы</t>
  </si>
  <si>
    <t>Программа</t>
  </si>
  <si>
    <t>Всего   минут</t>
  </si>
  <si>
    <t>Коэф-т сезонный</t>
  </si>
  <si>
    <t>Коэф-т партн.</t>
  </si>
  <si>
    <t>Скидка базовая, %</t>
  </si>
  <si>
    <t>пн</t>
  </si>
  <si>
    <t>вт</t>
  </si>
  <si>
    <t>ср</t>
  </si>
  <si>
    <t>чт</t>
  </si>
  <si>
    <t>пт</t>
  </si>
  <si>
    <t>сб</t>
  </si>
  <si>
    <t>вс</t>
  </si>
  <si>
    <t>Общее кол-во спотов</t>
  </si>
  <si>
    <t>Итоговая стоимость, net, 
бел. рубли</t>
  </si>
  <si>
    <t>Общая стоимость, GROSS, бел. рубли</t>
  </si>
  <si>
    <t>Тариф    60 сек., 
с НДС, бел.рубли</t>
  </si>
  <si>
    <t>Коэф-т партн. Генер. Партнёр</t>
  </si>
  <si>
    <t>Баннер</t>
  </si>
  <si>
    <t>Ролик</t>
  </si>
  <si>
    <t>31 декабря 2017</t>
  </si>
  <si>
    <t>Партнёр показа</t>
  </si>
  <si>
    <t>22:35 - 23:50</t>
  </si>
  <si>
    <t>00:04 - 00:40</t>
  </si>
  <si>
    <t>Банер</t>
  </si>
  <si>
    <t>Новогоднее поздравление президента 
Республики Беларусь</t>
  </si>
  <si>
    <t>Новый год на "Беларусь 1" (3 блока)</t>
  </si>
  <si>
    <t>Новый год на "Беларусь 1" (продолжение) 
(2 блока)</t>
  </si>
  <si>
    <t>Вид проявления</t>
  </si>
  <si>
    <t>Чтобы заказать видеорекламу, достаточно позвонить по телефонам:</t>
  </si>
  <si>
    <t>Не ждите, пока конкуренты получат Ваших клиентов! Закажите рекламу первым!</t>
  </si>
</sst>
</file>

<file path=xl/styles.xml><?xml version="1.0" encoding="utf-8"?>
<styleSheet xmlns="http://schemas.openxmlformats.org/spreadsheetml/2006/main">
  <numFmts count="3">
    <numFmt numFmtId="41" formatCode="_-* #,##0_р_._-;\-* #,##0_р_._-;_-* &quot;-&quot;_р_._-;_-@_-"/>
    <numFmt numFmtId="164" formatCode="0.0"/>
    <numFmt numFmtId="165" formatCode="#,##0.0"/>
  </numFmts>
  <fonts count="1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rgb="FFFF000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 Cyr"/>
      <charset val="204"/>
    </font>
    <font>
      <b/>
      <sz val="11"/>
      <color rgb="FFFF0000"/>
      <name val="Calibri"/>
      <family val="2"/>
      <charset val="204"/>
    </font>
    <font>
      <b/>
      <sz val="10"/>
      <color rgb="FF2F2F2F"/>
      <name val="Verdana"/>
      <family val="2"/>
      <charset val="204"/>
    </font>
    <font>
      <b/>
      <u/>
      <sz val="10"/>
      <color rgb="FF313131"/>
      <name val="Verdan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9" fillId="0" borderId="0" applyFont="0" applyFill="0" applyBorder="0" applyAlignment="0" applyProtection="0"/>
  </cellStyleXfs>
  <cellXfs count="82">
    <xf numFmtId="0" fontId="0" fillId="0" borderId="0" xfId="0"/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vertical="center"/>
      <protection hidden="1"/>
    </xf>
    <xf numFmtId="0" fontId="5" fillId="0" borderId="0" xfId="1" applyFont="1" applyFill="1" applyBorder="1" applyAlignment="1" applyProtection="1">
      <alignment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6" fillId="2" borderId="4" xfId="1" applyFont="1" applyFill="1" applyBorder="1" applyAlignment="1" applyProtection="1">
      <alignment horizontal="center" vertical="center"/>
      <protection hidden="1"/>
    </xf>
    <xf numFmtId="4" fontId="6" fillId="2" borderId="4" xfId="1" applyNumberFormat="1" applyFont="1" applyFill="1" applyBorder="1" applyAlignment="1" applyProtection="1">
      <alignment horizontal="center" vertical="center" wrapText="1"/>
      <protection hidden="1"/>
    </xf>
    <xf numFmtId="49" fontId="5" fillId="0" borderId="2" xfId="1" applyNumberFormat="1" applyFont="1" applyFill="1" applyBorder="1" applyAlignment="1" applyProtection="1">
      <alignment horizontal="center" vertical="center" textRotation="90"/>
      <protection hidden="1"/>
    </xf>
    <xf numFmtId="49" fontId="5" fillId="2" borderId="2" xfId="1" applyNumberFormat="1" applyFont="1" applyFill="1" applyBorder="1" applyAlignment="1" applyProtection="1">
      <alignment horizontal="center" vertical="center" textRotation="90"/>
      <protection hidden="1"/>
    </xf>
    <xf numFmtId="0" fontId="7" fillId="0" borderId="4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5" borderId="0" xfId="0" applyFont="1" applyFill="1"/>
    <xf numFmtId="14" fontId="2" fillId="5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horizontal="center" vertical="center"/>
    </xf>
    <xf numFmtId="0" fontId="5" fillId="5" borderId="0" xfId="1" applyFont="1" applyFill="1" applyBorder="1" applyAlignment="1" applyProtection="1">
      <alignment vertical="center"/>
      <protection hidden="1"/>
    </xf>
    <xf numFmtId="0" fontId="5" fillId="5" borderId="0" xfId="1" applyFont="1" applyFill="1" applyBorder="1" applyAlignment="1" applyProtection="1">
      <alignment horizontal="center" vertical="center"/>
      <protection hidden="1"/>
    </xf>
    <xf numFmtId="1" fontId="7" fillId="2" borderId="4" xfId="1" applyNumberFormat="1" applyFont="1" applyFill="1" applyBorder="1" applyAlignment="1" applyProtection="1">
      <alignment horizontal="center" vertical="center"/>
      <protection hidden="1"/>
    </xf>
    <xf numFmtId="1" fontId="7" fillId="0" borderId="4" xfId="1" applyNumberFormat="1" applyFont="1" applyFill="1" applyBorder="1" applyAlignment="1" applyProtection="1">
      <alignment horizontal="center" vertical="center"/>
      <protection hidden="1"/>
    </xf>
    <xf numFmtId="0" fontId="7" fillId="6" borderId="2" xfId="1" applyFont="1" applyFill="1" applyBorder="1" applyAlignment="1" applyProtection="1">
      <alignment horizontal="center" vertical="center" wrapText="1"/>
      <protection hidden="1"/>
    </xf>
    <xf numFmtId="165" fontId="7" fillId="0" borderId="2" xfId="1" applyNumberFormat="1" applyFont="1" applyFill="1" applyBorder="1" applyAlignment="1" applyProtection="1">
      <alignment horizontal="center" vertical="center"/>
      <protection locked="0" hidden="1"/>
    </xf>
    <xf numFmtId="2" fontId="6" fillId="2" borderId="2" xfId="1" applyNumberFormat="1" applyFont="1" applyFill="1" applyBorder="1" applyAlignment="1" applyProtection="1">
      <alignment horizontal="center" vertical="center"/>
      <protection hidden="1"/>
    </xf>
    <xf numFmtId="4" fontId="6" fillId="2" borderId="2" xfId="1" applyNumberFormat="1" applyFont="1" applyFill="1" applyBorder="1" applyAlignment="1" applyProtection="1">
      <alignment horizontal="center" vertical="center"/>
      <protection hidden="1"/>
    </xf>
    <xf numFmtId="0" fontId="10" fillId="0" borderId="0" xfId="0" applyFont="1"/>
    <xf numFmtId="164" fontId="11" fillId="2" borderId="4" xfId="1" applyNumberFormat="1" applyFont="1" applyFill="1" applyBorder="1" applyAlignment="1" applyProtection="1">
      <alignment horizontal="center" vertical="center"/>
      <protection locked="0" hidden="1"/>
    </xf>
    <xf numFmtId="164" fontId="11" fillId="2" borderId="2" xfId="1" applyNumberFormat="1" applyFont="1" applyFill="1" applyBorder="1" applyAlignment="1" applyProtection="1">
      <alignment horizontal="center" vertical="center"/>
      <protection locked="0" hidden="1"/>
    </xf>
    <xf numFmtId="164" fontId="12" fillId="4" borderId="2" xfId="1" applyNumberFormat="1" applyFont="1" applyFill="1" applyBorder="1" applyAlignment="1" applyProtection="1">
      <alignment horizontal="center" vertical="center"/>
      <protection hidden="1"/>
    </xf>
    <xf numFmtId="0" fontId="13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8" fillId="0" borderId="4" xfId="1" applyFont="1" applyFill="1" applyBorder="1" applyAlignment="1" applyProtection="1">
      <alignment horizontal="center" vertical="center" wrapText="1"/>
      <protection hidden="1"/>
    </xf>
    <xf numFmtId="0" fontId="5" fillId="7" borderId="2" xfId="1" applyFont="1" applyFill="1" applyBorder="1" applyAlignment="1" applyProtection="1">
      <alignment horizontal="center" vertical="center"/>
      <protection hidden="1"/>
    </xf>
    <xf numFmtId="49" fontId="5" fillId="7" borderId="2" xfId="1" applyNumberFormat="1" applyFont="1" applyFill="1" applyBorder="1" applyAlignment="1" applyProtection="1">
      <alignment horizontal="center" vertical="center" textRotation="90"/>
      <protection hidden="1"/>
    </xf>
    <xf numFmtId="1" fontId="5" fillId="7" borderId="4" xfId="1" applyNumberFormat="1" applyFont="1" applyFill="1" applyBorder="1" applyAlignment="1" applyProtection="1">
      <alignment horizontal="center" vertical="center"/>
      <protection hidden="1"/>
    </xf>
    <xf numFmtId="0" fontId="5" fillId="8" borderId="2" xfId="1" applyFont="1" applyFill="1" applyBorder="1" applyAlignment="1" applyProtection="1">
      <alignment horizontal="center" vertical="center"/>
      <protection hidden="1"/>
    </xf>
    <xf numFmtId="49" fontId="5" fillId="8" borderId="2" xfId="1" applyNumberFormat="1" applyFont="1" applyFill="1" applyBorder="1" applyAlignment="1" applyProtection="1">
      <alignment horizontal="center" vertical="center" textRotation="90"/>
      <protection hidden="1"/>
    </xf>
    <xf numFmtId="1" fontId="7" fillId="8" borderId="4" xfId="1" applyNumberFormat="1" applyFont="1" applyFill="1" applyBorder="1" applyAlignment="1" applyProtection="1">
      <alignment horizontal="center" vertical="center"/>
      <protection hidden="1"/>
    </xf>
    <xf numFmtId="2" fontId="0" fillId="0" borderId="0" xfId="0" applyNumberFormat="1"/>
    <xf numFmtId="3" fontId="7" fillId="5" borderId="2" xfId="0" applyNumberFormat="1" applyFont="1" applyFill="1" applyBorder="1" applyAlignment="1" applyProtection="1">
      <alignment horizontal="center" vertical="center" wrapText="1"/>
      <protection hidden="1"/>
    </xf>
    <xf numFmtId="0" fontId="7" fillId="6" borderId="4" xfId="1" applyFont="1" applyFill="1" applyBorder="1" applyAlignment="1" applyProtection="1">
      <alignment horizontal="center" vertical="center" wrapText="1"/>
      <protection hidden="1"/>
    </xf>
    <xf numFmtId="165" fontId="7" fillId="0" borderId="4" xfId="1" applyNumberFormat="1" applyFont="1" applyFill="1" applyBorder="1" applyAlignment="1" applyProtection="1">
      <alignment horizontal="center" vertical="center"/>
      <protection locked="0" hidden="1"/>
    </xf>
    <xf numFmtId="2" fontId="6" fillId="2" borderId="4" xfId="1" applyNumberFormat="1" applyFont="1" applyFill="1" applyBorder="1" applyAlignment="1" applyProtection="1">
      <alignment horizontal="center" vertical="center"/>
      <protection hidden="1"/>
    </xf>
    <xf numFmtId="164" fontId="12" fillId="4" borderId="4" xfId="1" applyNumberFormat="1" applyFont="1" applyFill="1" applyBorder="1" applyAlignment="1" applyProtection="1">
      <alignment horizontal="center" vertical="center"/>
      <protection hidden="1"/>
    </xf>
    <xf numFmtId="4" fontId="6" fillId="2" borderId="4" xfId="1" applyNumberFormat="1" applyFont="1" applyFill="1" applyBorder="1" applyAlignment="1" applyProtection="1">
      <alignment horizontal="center" vertical="center"/>
      <protection hidden="1"/>
    </xf>
    <xf numFmtId="0" fontId="8" fillId="0" borderId="2" xfId="1" applyFont="1" applyFill="1" applyBorder="1" applyAlignment="1" applyProtection="1">
      <alignment horizontal="center" vertical="center" wrapText="1"/>
      <protection hidden="1"/>
    </xf>
    <xf numFmtId="1" fontId="7" fillId="2" borderId="2" xfId="1" applyNumberFormat="1" applyFont="1" applyFill="1" applyBorder="1" applyAlignment="1" applyProtection="1">
      <alignment horizontal="center" vertical="center"/>
      <protection hidden="1"/>
    </xf>
    <xf numFmtId="1" fontId="7" fillId="0" borderId="2" xfId="1" applyNumberFormat="1" applyFont="1" applyFill="1" applyBorder="1" applyAlignment="1" applyProtection="1">
      <alignment horizontal="center" vertical="center"/>
      <protection hidden="1"/>
    </xf>
    <xf numFmtId="1" fontId="5" fillId="7" borderId="2" xfId="1" applyNumberFormat="1" applyFont="1" applyFill="1" applyBorder="1" applyAlignment="1" applyProtection="1">
      <alignment horizontal="center" vertical="center"/>
      <protection hidden="1"/>
    </xf>
    <xf numFmtId="1" fontId="7" fillId="8" borderId="2" xfId="1" applyNumberFormat="1" applyFont="1" applyFill="1" applyBorder="1" applyAlignment="1" applyProtection="1">
      <alignment horizontal="center" vertical="center"/>
      <protection hidden="1"/>
    </xf>
    <xf numFmtId="0" fontId="6" fillId="2" borderId="2" xfId="1" applyFont="1" applyFill="1" applyBorder="1" applyAlignment="1" applyProtection="1">
      <alignment horizontal="center" vertical="center"/>
      <protection hidden="1"/>
    </xf>
    <xf numFmtId="4" fontId="6" fillId="2" borderId="2" xfId="1" applyNumberFormat="1" applyFont="1" applyFill="1" applyBorder="1" applyAlignment="1" applyProtection="1">
      <alignment horizontal="center" vertical="center" wrapText="1"/>
      <protection hidden="1"/>
    </xf>
    <xf numFmtId="164" fontId="11" fillId="5" borderId="5" xfId="1" applyNumberFormat="1" applyFont="1" applyFill="1" applyBorder="1" applyAlignment="1" applyProtection="1">
      <alignment horizontal="center" vertical="center"/>
      <protection locked="0" hidden="1"/>
    </xf>
    <xf numFmtId="0" fontId="7" fillId="5" borderId="5" xfId="1" applyFont="1" applyFill="1" applyBorder="1" applyAlignment="1" applyProtection="1">
      <alignment horizontal="center" vertical="center" wrapText="1"/>
      <protection hidden="1"/>
    </xf>
    <xf numFmtId="165" fontId="7" fillId="5" borderId="5" xfId="1" applyNumberFormat="1" applyFont="1" applyFill="1" applyBorder="1" applyAlignment="1" applyProtection="1">
      <alignment horizontal="center" vertical="center"/>
      <protection locked="0" hidden="1"/>
    </xf>
    <xf numFmtId="2" fontId="6" fillId="5" borderId="5" xfId="1" applyNumberFormat="1" applyFont="1" applyFill="1" applyBorder="1" applyAlignment="1" applyProtection="1">
      <alignment horizontal="center" vertical="center"/>
      <protection hidden="1"/>
    </xf>
    <xf numFmtId="164" fontId="12" fillId="5" borderId="5" xfId="1" applyNumberFormat="1" applyFont="1" applyFill="1" applyBorder="1" applyAlignment="1" applyProtection="1">
      <alignment horizontal="center" vertical="center"/>
      <protection hidden="1"/>
    </xf>
    <xf numFmtId="20" fontId="7" fillId="2" borderId="6" xfId="1" applyNumberFormat="1" applyFont="1" applyFill="1" applyBorder="1" applyAlignment="1" applyProtection="1">
      <alignment horizontal="center" vertical="center" wrapText="1"/>
      <protection hidden="1"/>
    </xf>
    <xf numFmtId="4" fontId="6" fillId="5" borderId="7" xfId="1" applyNumberFormat="1" applyFont="1" applyFill="1" applyBorder="1" applyAlignment="1" applyProtection="1">
      <alignment horizontal="center" vertical="center"/>
      <protection hidden="1"/>
    </xf>
    <xf numFmtId="3" fontId="7" fillId="5" borderId="4" xfId="0" applyNumberFormat="1" applyFont="1" applyFill="1" applyBorder="1" applyAlignment="1" applyProtection="1">
      <alignment horizontal="center" vertical="center" wrapText="1"/>
      <protection hidden="1"/>
    </xf>
    <xf numFmtId="0" fontId="14" fillId="5" borderId="0" xfId="0" applyFont="1" applyFill="1"/>
    <xf numFmtId="4" fontId="10" fillId="0" borderId="0" xfId="0" applyNumberFormat="1" applyFont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 wrapText="1"/>
      <protection hidden="1"/>
    </xf>
    <xf numFmtId="2" fontId="5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5" fillId="2" borderId="1" xfId="1" applyFont="1" applyFill="1" applyBorder="1" applyAlignment="1" applyProtection="1">
      <alignment horizontal="center" vertical="center" wrapText="1"/>
      <protection hidden="1"/>
    </xf>
    <xf numFmtId="0" fontId="5" fillId="2" borderId="4" xfId="1" applyFont="1" applyFill="1" applyBorder="1" applyAlignment="1" applyProtection="1">
      <alignment horizontal="center" vertical="center" wrapText="1"/>
      <protection hidden="1"/>
    </xf>
    <xf numFmtId="3" fontId="5" fillId="2" borderId="2" xfId="1" applyNumberFormat="1" applyFont="1" applyFill="1" applyBorder="1" applyAlignment="1" applyProtection="1">
      <alignment horizontal="center" vertical="center" wrapText="1"/>
      <protection hidden="1"/>
    </xf>
    <xf numFmtId="3" fontId="5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7" fillId="2" borderId="3" xfId="1" applyFont="1" applyFill="1" applyBorder="1" applyAlignment="1" applyProtection="1">
      <alignment horizontal="center" vertical="center" wrapText="1"/>
      <protection hidden="1"/>
    </xf>
    <xf numFmtId="0" fontId="7" fillId="2" borderId="4" xfId="1" applyFont="1" applyFill="1" applyBorder="1" applyAlignment="1" applyProtection="1">
      <alignment horizontal="center" vertical="center" wrapText="1"/>
      <protection hidden="1"/>
    </xf>
    <xf numFmtId="0" fontId="7" fillId="2" borderId="1" xfId="1" applyFont="1" applyFill="1" applyBorder="1" applyAlignment="1" applyProtection="1">
      <alignment horizontal="center" vertical="center" wrapText="1"/>
      <protection hidden="1"/>
    </xf>
    <xf numFmtId="17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 applyProtection="1">
      <alignment horizontal="center" vertical="center" wrapText="1"/>
      <protection hidden="1"/>
    </xf>
    <xf numFmtId="0" fontId="8" fillId="0" borderId="4" xfId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7" fillId="2" borderId="5" xfId="1" applyFont="1" applyFill="1" applyBorder="1" applyAlignment="1" applyProtection="1">
      <alignment horizontal="center" vertical="center" wrapText="1"/>
      <protection hidden="1"/>
    </xf>
  </cellXfs>
  <cellStyles count="3">
    <cellStyle name="Обычный" xfId="0" builtinId="0"/>
    <cellStyle name="Обычный_MP Axara_ 29.07-11.08" xfId="1"/>
    <cellStyle name="Финансовый [0] 2" xfId="2"/>
  </cellStyles>
  <dxfs count="2"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tel:+37529623300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301925</xdr:colOff>
      <xdr:row>0</xdr:row>
      <xdr:rowOff>138023</xdr:rowOff>
    </xdr:from>
    <xdr:to>
      <xdr:col>18</xdr:col>
      <xdr:colOff>655608</xdr:colOff>
      <xdr:row>5</xdr:row>
      <xdr:rowOff>25879</xdr:rowOff>
    </xdr:to>
    <xdr:pic>
      <xdr:nvPicPr>
        <xdr:cNvPr id="2" name="Рисунок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4431" y="138023"/>
          <a:ext cx="2786332" cy="1250830"/>
        </a:xfrm>
        <a:prstGeom prst="rect">
          <a:avLst/>
        </a:prstGeom>
      </xdr:spPr>
    </xdr:pic>
    <xdr:clientData/>
  </xdr:twoCellAnchor>
  <xdr:twoCellAnchor editAs="oneCell">
    <xdr:from>
      <xdr:col>1</xdr:col>
      <xdr:colOff>69011</xdr:colOff>
      <xdr:row>23</xdr:row>
      <xdr:rowOff>146650</xdr:rowOff>
    </xdr:from>
    <xdr:to>
      <xdr:col>8</xdr:col>
      <xdr:colOff>181154</xdr:colOff>
      <xdr:row>33</xdr:row>
      <xdr:rowOff>103518</xdr:rowOff>
    </xdr:to>
    <xdr:pic>
      <xdr:nvPicPr>
        <xdr:cNvPr id="1025" name="Picture 1" descr="kontakty3.jp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15992" y="6314537"/>
          <a:ext cx="4261449" cy="176841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S35"/>
  <sheetViews>
    <sheetView tabSelected="1" workbookViewId="0">
      <selection activeCell="N19" sqref="N19"/>
    </sheetView>
  </sheetViews>
  <sheetFormatPr defaultRowHeight="14.3"/>
  <cols>
    <col min="1" max="1" width="9.375" customWidth="1"/>
    <col min="2" max="2" width="27.125" customWidth="1"/>
    <col min="3" max="3" width="13.625" customWidth="1"/>
    <col min="4" max="9" width="3.875" customWidth="1"/>
    <col min="10" max="10" width="3.75" customWidth="1"/>
    <col min="11" max="11" width="7.125" customWidth="1"/>
    <col min="12" max="12" width="7.25" customWidth="1"/>
    <col min="13" max="13" width="8.375" customWidth="1"/>
    <col min="14" max="14" width="8" customWidth="1"/>
    <col min="15" max="15" width="8.625" customWidth="1"/>
    <col min="16" max="16" width="9.125" hidden="1" customWidth="1"/>
    <col min="17" max="17" width="10.625" customWidth="1"/>
    <col min="18" max="18" width="8" customWidth="1"/>
    <col min="19" max="19" width="9.875" customWidth="1"/>
  </cols>
  <sheetData>
    <row r="1" spans="1:19" s="11" customFormat="1">
      <c r="A1" s="11" t="s">
        <v>0</v>
      </c>
      <c r="C1" s="12"/>
    </row>
    <row r="2" spans="1:19" s="11" customFormat="1">
      <c r="A2" s="11" t="s">
        <v>1</v>
      </c>
      <c r="B2" s="60"/>
      <c r="C2" s="12"/>
      <c r="G2"/>
    </row>
    <row r="3" spans="1:19" s="11" customFormat="1">
      <c r="A3" s="13" t="s">
        <v>2</v>
      </c>
      <c r="B3" s="13" t="s">
        <v>3</v>
      </c>
      <c r="C3" s="12"/>
      <c r="D3" s="14"/>
    </row>
    <row r="4" spans="1:19" s="11" customFormat="1">
      <c r="A4" s="11" t="s">
        <v>4</v>
      </c>
      <c r="B4" s="11" t="s">
        <v>25</v>
      </c>
      <c r="C4" s="15"/>
    </row>
    <row r="5" spans="1:19" s="11" customFormat="1" ht="50.3" customHeight="1">
      <c r="C5" s="15"/>
    </row>
    <row r="6" spans="1:19" ht="12.25" customHeight="1">
      <c r="A6" s="1" t="s">
        <v>26</v>
      </c>
      <c r="B6" s="2"/>
      <c r="C6" s="3"/>
      <c r="D6" s="71">
        <v>43070</v>
      </c>
      <c r="E6" s="72"/>
      <c r="F6" s="72"/>
      <c r="G6" s="72"/>
      <c r="H6" s="72"/>
      <c r="I6" s="72"/>
      <c r="J6" s="72"/>
      <c r="K6" s="16"/>
      <c r="L6" s="17"/>
      <c r="M6" s="11"/>
      <c r="N6" s="11"/>
      <c r="O6" s="11"/>
      <c r="P6" s="11"/>
      <c r="Q6" s="11"/>
      <c r="R6" s="11"/>
      <c r="S6" s="11"/>
    </row>
    <row r="7" spans="1:19" ht="14.95" customHeight="1">
      <c r="A7" s="64" t="s">
        <v>5</v>
      </c>
      <c r="B7" s="64" t="s">
        <v>6</v>
      </c>
      <c r="C7" s="73" t="s">
        <v>33</v>
      </c>
      <c r="D7" s="4">
        <v>25</v>
      </c>
      <c r="E7" s="4">
        <v>26</v>
      </c>
      <c r="F7" s="4">
        <v>27</v>
      </c>
      <c r="G7" s="4">
        <v>28</v>
      </c>
      <c r="H7" s="4">
        <v>29</v>
      </c>
      <c r="I7" s="32">
        <v>30</v>
      </c>
      <c r="J7" s="35">
        <v>31</v>
      </c>
      <c r="K7" s="64" t="s">
        <v>18</v>
      </c>
      <c r="L7" s="64" t="s">
        <v>7</v>
      </c>
      <c r="M7" s="66" t="s">
        <v>21</v>
      </c>
      <c r="N7" s="62" t="s">
        <v>8</v>
      </c>
      <c r="O7" s="64" t="s">
        <v>9</v>
      </c>
      <c r="P7" s="64" t="s">
        <v>22</v>
      </c>
      <c r="Q7" s="62" t="s">
        <v>20</v>
      </c>
      <c r="R7" s="62" t="s">
        <v>10</v>
      </c>
      <c r="S7" s="62" t="s">
        <v>19</v>
      </c>
    </row>
    <row r="8" spans="1:19" ht="31.6" customHeight="1">
      <c r="A8" s="65"/>
      <c r="B8" s="65"/>
      <c r="C8" s="74"/>
      <c r="D8" s="7" t="s">
        <v>11</v>
      </c>
      <c r="E8" s="8" t="s">
        <v>12</v>
      </c>
      <c r="F8" s="8" t="s">
        <v>13</v>
      </c>
      <c r="G8" s="7" t="s">
        <v>14</v>
      </c>
      <c r="H8" s="7" t="s">
        <v>15</v>
      </c>
      <c r="I8" s="33" t="s">
        <v>16</v>
      </c>
      <c r="J8" s="36" t="s">
        <v>17</v>
      </c>
      <c r="K8" s="65"/>
      <c r="L8" s="65"/>
      <c r="M8" s="67"/>
      <c r="N8" s="62"/>
      <c r="O8" s="65"/>
      <c r="P8" s="65"/>
      <c r="Q8" s="63"/>
      <c r="R8" s="63"/>
      <c r="S8" s="63"/>
    </row>
    <row r="9" spans="1:19" ht="22.6" customHeight="1">
      <c r="A9" s="70" t="s">
        <v>27</v>
      </c>
      <c r="B9" s="70" t="s">
        <v>31</v>
      </c>
      <c r="C9" s="45" t="s">
        <v>23</v>
      </c>
      <c r="D9" s="10"/>
      <c r="E9" s="46"/>
      <c r="F9" s="46"/>
      <c r="G9" s="47"/>
      <c r="H9" s="47"/>
      <c r="I9" s="48"/>
      <c r="J9" s="49">
        <v>10</v>
      </c>
      <c r="K9" s="50">
        <f>COUNT(D9:J9)</f>
        <v>1</v>
      </c>
      <c r="L9" s="51">
        <f>SUM(D9:J9)/60</f>
        <v>0.16666666666666666</v>
      </c>
      <c r="M9" s="39">
        <v>6500</v>
      </c>
      <c r="N9" s="26">
        <v>1.2</v>
      </c>
      <c r="O9" s="20">
        <v>1.4</v>
      </c>
      <c r="P9" s="21">
        <v>1</v>
      </c>
      <c r="Q9" s="22">
        <f>M9*L9*N9*O9*P9</f>
        <v>1819.9999999999995</v>
      </c>
      <c r="R9" s="27">
        <v>80</v>
      </c>
      <c r="S9" s="23">
        <f t="shared" ref="S9:S21" si="0">Q9*(100-R9)/100</f>
        <v>363.99999999999994</v>
      </c>
    </row>
    <row r="10" spans="1:19" ht="22.6" customHeight="1">
      <c r="A10" s="68"/>
      <c r="B10" s="68"/>
      <c r="C10" s="31" t="s">
        <v>24</v>
      </c>
      <c r="D10" s="9"/>
      <c r="E10" s="18"/>
      <c r="F10" s="18"/>
      <c r="G10" s="19"/>
      <c r="H10" s="19"/>
      <c r="I10" s="34"/>
      <c r="J10" s="37">
        <v>15</v>
      </c>
      <c r="K10" s="5">
        <f t="shared" ref="K10:K21" si="1">COUNT(D10:J10)</f>
        <v>1</v>
      </c>
      <c r="L10" s="6">
        <f t="shared" ref="L10:L21" si="2">SUM(D10:J10)/60</f>
        <v>0.25</v>
      </c>
      <c r="M10" s="39">
        <v>6500</v>
      </c>
      <c r="N10" s="25">
        <v>1.2</v>
      </c>
      <c r="O10" s="20">
        <f>1+0.2*30/J10</f>
        <v>1.4</v>
      </c>
      <c r="P10" s="21">
        <v>1</v>
      </c>
      <c r="Q10" s="22">
        <f t="shared" ref="Q10:Q21" si="3">M10*L10*N10*O10*P10</f>
        <v>2730</v>
      </c>
      <c r="R10" s="27">
        <v>80</v>
      </c>
      <c r="S10" s="23">
        <f t="shared" si="0"/>
        <v>546</v>
      </c>
    </row>
    <row r="11" spans="1:19" ht="22.6" customHeight="1">
      <c r="A11" s="68"/>
      <c r="B11" s="68"/>
      <c r="C11" s="31" t="s">
        <v>23</v>
      </c>
      <c r="D11" s="10"/>
      <c r="E11" s="18"/>
      <c r="F11" s="18"/>
      <c r="G11" s="19"/>
      <c r="H11" s="19"/>
      <c r="I11" s="34"/>
      <c r="J11" s="37">
        <v>10</v>
      </c>
      <c r="K11" s="5">
        <f t="shared" si="1"/>
        <v>1</v>
      </c>
      <c r="L11" s="6">
        <f t="shared" si="2"/>
        <v>0.16666666666666666</v>
      </c>
      <c r="M11" s="39">
        <v>6500</v>
      </c>
      <c r="N11" s="26">
        <v>1.2</v>
      </c>
      <c r="O11" s="20">
        <v>1.4</v>
      </c>
      <c r="P11" s="21">
        <v>1</v>
      </c>
      <c r="Q11" s="22">
        <f t="shared" si="3"/>
        <v>1819.9999999999995</v>
      </c>
      <c r="R11" s="27">
        <v>80</v>
      </c>
      <c r="S11" s="23">
        <f t="shared" si="0"/>
        <v>363.99999999999994</v>
      </c>
    </row>
    <row r="12" spans="1:19" ht="22.6" customHeight="1">
      <c r="A12" s="68"/>
      <c r="B12" s="68"/>
      <c r="C12" s="31" t="s">
        <v>24</v>
      </c>
      <c r="D12" s="10"/>
      <c r="E12" s="18"/>
      <c r="F12" s="18"/>
      <c r="G12" s="19"/>
      <c r="H12" s="19"/>
      <c r="I12" s="34"/>
      <c r="J12" s="37">
        <v>15</v>
      </c>
      <c r="K12" s="5">
        <f t="shared" si="1"/>
        <v>1</v>
      </c>
      <c r="L12" s="6">
        <f t="shared" si="2"/>
        <v>0.25</v>
      </c>
      <c r="M12" s="39">
        <v>6500</v>
      </c>
      <c r="N12" s="26">
        <v>1.2</v>
      </c>
      <c r="O12" s="20">
        <f>1+0.2*30/J12</f>
        <v>1.4</v>
      </c>
      <c r="P12" s="21">
        <v>1</v>
      </c>
      <c r="Q12" s="22">
        <f t="shared" si="3"/>
        <v>2730</v>
      </c>
      <c r="R12" s="27">
        <v>80</v>
      </c>
      <c r="S12" s="23">
        <f t="shared" si="0"/>
        <v>546</v>
      </c>
    </row>
    <row r="13" spans="1:19" ht="22.6" customHeight="1">
      <c r="A13" s="68"/>
      <c r="B13" s="68"/>
      <c r="C13" s="31" t="s">
        <v>29</v>
      </c>
      <c r="D13" s="9"/>
      <c r="E13" s="18"/>
      <c r="F13" s="18"/>
      <c r="G13" s="19"/>
      <c r="H13" s="19"/>
      <c r="I13" s="34"/>
      <c r="J13" s="37">
        <v>10</v>
      </c>
      <c r="K13" s="5">
        <f t="shared" si="1"/>
        <v>1</v>
      </c>
      <c r="L13" s="6">
        <f t="shared" si="2"/>
        <v>0.16666666666666666</v>
      </c>
      <c r="M13" s="39">
        <v>6500</v>
      </c>
      <c r="N13" s="26">
        <v>1.2</v>
      </c>
      <c r="O13" s="20">
        <v>1.4</v>
      </c>
      <c r="P13" s="21">
        <v>1</v>
      </c>
      <c r="Q13" s="22">
        <f t="shared" si="3"/>
        <v>1819.9999999999995</v>
      </c>
      <c r="R13" s="27">
        <v>80</v>
      </c>
      <c r="S13" s="23">
        <f t="shared" si="0"/>
        <v>363.99999999999994</v>
      </c>
    </row>
    <row r="14" spans="1:19" ht="22.6" customHeight="1">
      <c r="A14" s="68"/>
      <c r="B14" s="68"/>
      <c r="C14" s="31" t="s">
        <v>24</v>
      </c>
      <c r="D14" s="9"/>
      <c r="E14" s="18"/>
      <c r="F14" s="18"/>
      <c r="G14" s="19"/>
      <c r="H14" s="19"/>
      <c r="I14" s="34"/>
      <c r="J14" s="37">
        <v>15</v>
      </c>
      <c r="K14" s="5">
        <f t="shared" si="1"/>
        <v>1</v>
      </c>
      <c r="L14" s="6">
        <f t="shared" si="2"/>
        <v>0.25</v>
      </c>
      <c r="M14" s="39">
        <v>6500</v>
      </c>
      <c r="N14" s="26">
        <v>1.2</v>
      </c>
      <c r="O14" s="20">
        <f>1+0.2*30/J14</f>
        <v>1.4</v>
      </c>
      <c r="P14" s="21">
        <v>1</v>
      </c>
      <c r="Q14" s="22">
        <f t="shared" si="3"/>
        <v>2730</v>
      </c>
      <c r="R14" s="27">
        <v>80</v>
      </c>
      <c r="S14" s="23">
        <f t="shared" si="0"/>
        <v>546</v>
      </c>
    </row>
    <row r="15" spans="1:19" ht="22.6" customHeight="1">
      <c r="A15" s="69"/>
      <c r="B15" s="69"/>
      <c r="C15" s="31" t="s">
        <v>29</v>
      </c>
      <c r="D15" s="9"/>
      <c r="E15" s="18"/>
      <c r="F15" s="18"/>
      <c r="G15" s="19"/>
      <c r="H15" s="19"/>
      <c r="I15" s="34"/>
      <c r="J15" s="37">
        <v>10</v>
      </c>
      <c r="K15" s="5">
        <f t="shared" si="1"/>
        <v>1</v>
      </c>
      <c r="L15" s="6">
        <f t="shared" si="2"/>
        <v>0.16666666666666666</v>
      </c>
      <c r="M15" s="39">
        <v>6500</v>
      </c>
      <c r="N15" s="26">
        <v>1.2</v>
      </c>
      <c r="O15" s="20">
        <v>1.4</v>
      </c>
      <c r="P15" s="21">
        <v>1</v>
      </c>
      <c r="Q15" s="22">
        <f t="shared" si="3"/>
        <v>1819.9999999999995</v>
      </c>
      <c r="R15" s="27">
        <v>80</v>
      </c>
      <c r="S15" s="23">
        <f t="shared" si="0"/>
        <v>363.99999999999994</v>
      </c>
    </row>
    <row r="16" spans="1:19" ht="34" customHeight="1">
      <c r="A16" s="57">
        <v>0.99305555555555547</v>
      </c>
      <c r="B16" s="81" t="s">
        <v>30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52"/>
      <c r="O16" s="53"/>
      <c r="P16" s="54"/>
      <c r="Q16" s="55"/>
      <c r="R16" s="56"/>
      <c r="S16" s="58"/>
    </row>
    <row r="17" spans="1:19" ht="22.6" customHeight="1">
      <c r="A17" s="68" t="s">
        <v>28</v>
      </c>
      <c r="B17" s="68" t="s">
        <v>32</v>
      </c>
      <c r="C17" s="31" t="s">
        <v>23</v>
      </c>
      <c r="D17" s="19"/>
      <c r="E17" s="18"/>
      <c r="F17" s="18"/>
      <c r="G17" s="19"/>
      <c r="H17" s="19"/>
      <c r="I17" s="34"/>
      <c r="J17" s="37">
        <v>10</v>
      </c>
      <c r="K17" s="5">
        <f t="shared" ref="K17" si="4">COUNT(D17:J17)</f>
        <v>1</v>
      </c>
      <c r="L17" s="6">
        <f t="shared" ref="L17" si="5">SUM(D17:J17)/60</f>
        <v>0.16666666666666666</v>
      </c>
      <c r="M17" s="59">
        <v>5500</v>
      </c>
      <c r="N17" s="25">
        <v>1.2</v>
      </c>
      <c r="O17" s="40">
        <v>1.4</v>
      </c>
      <c r="P17" s="41">
        <v>1</v>
      </c>
      <c r="Q17" s="42">
        <f t="shared" ref="Q17" si="6">M17*L17*N17*O17*P17</f>
        <v>1540</v>
      </c>
      <c r="R17" s="43">
        <v>80</v>
      </c>
      <c r="S17" s="44">
        <f t="shared" ref="S17" si="7">Q17*(100-R17)/100</f>
        <v>308</v>
      </c>
    </row>
    <row r="18" spans="1:19" ht="22.6" customHeight="1">
      <c r="A18" s="68"/>
      <c r="B18" s="68"/>
      <c r="C18" s="31" t="s">
        <v>24</v>
      </c>
      <c r="D18" s="19"/>
      <c r="E18" s="18"/>
      <c r="F18" s="18"/>
      <c r="G18" s="19"/>
      <c r="H18" s="19"/>
      <c r="I18" s="34"/>
      <c r="J18" s="37">
        <v>15</v>
      </c>
      <c r="K18" s="5">
        <f t="shared" si="1"/>
        <v>1</v>
      </c>
      <c r="L18" s="6">
        <f t="shared" si="2"/>
        <v>0.25</v>
      </c>
      <c r="M18" s="39">
        <v>5500</v>
      </c>
      <c r="N18" s="26">
        <v>1.2</v>
      </c>
      <c r="O18" s="20">
        <f>1+0.2*30/J18</f>
        <v>1.4</v>
      </c>
      <c r="P18" s="21">
        <v>1</v>
      </c>
      <c r="Q18" s="22">
        <f t="shared" si="3"/>
        <v>2310</v>
      </c>
      <c r="R18" s="27">
        <v>80</v>
      </c>
      <c r="S18" s="23">
        <f t="shared" si="0"/>
        <v>462</v>
      </c>
    </row>
    <row r="19" spans="1:19" ht="22.6" customHeight="1">
      <c r="A19" s="68"/>
      <c r="B19" s="68"/>
      <c r="C19" s="31" t="s">
        <v>23</v>
      </c>
      <c r="D19" s="19"/>
      <c r="E19" s="18"/>
      <c r="F19" s="18"/>
      <c r="G19" s="19"/>
      <c r="H19" s="19"/>
      <c r="I19" s="34"/>
      <c r="J19" s="37">
        <v>10</v>
      </c>
      <c r="K19" s="5">
        <f t="shared" si="1"/>
        <v>1</v>
      </c>
      <c r="L19" s="6">
        <f t="shared" si="2"/>
        <v>0.16666666666666666</v>
      </c>
      <c r="M19" s="39">
        <v>5500</v>
      </c>
      <c r="N19" s="26">
        <v>1.2</v>
      </c>
      <c r="O19" s="20">
        <v>1.4</v>
      </c>
      <c r="P19" s="21">
        <v>1</v>
      </c>
      <c r="Q19" s="22">
        <f t="shared" si="3"/>
        <v>1540</v>
      </c>
      <c r="R19" s="27">
        <v>80</v>
      </c>
      <c r="S19" s="23">
        <f t="shared" si="0"/>
        <v>308</v>
      </c>
    </row>
    <row r="20" spans="1:19" ht="22.6" customHeight="1">
      <c r="A20" s="68"/>
      <c r="B20" s="68"/>
      <c r="C20" s="31" t="s">
        <v>24</v>
      </c>
      <c r="D20" s="19"/>
      <c r="E20" s="18"/>
      <c r="F20" s="18"/>
      <c r="G20" s="19"/>
      <c r="H20" s="19"/>
      <c r="I20" s="34"/>
      <c r="J20" s="37">
        <v>15</v>
      </c>
      <c r="K20" s="5">
        <f t="shared" si="1"/>
        <v>1</v>
      </c>
      <c r="L20" s="6">
        <f t="shared" si="2"/>
        <v>0.25</v>
      </c>
      <c r="M20" s="39">
        <v>5500</v>
      </c>
      <c r="N20" s="26">
        <v>1.2</v>
      </c>
      <c r="O20" s="20">
        <f>1+0.2*30/J20</f>
        <v>1.4</v>
      </c>
      <c r="P20" s="21">
        <v>1</v>
      </c>
      <c r="Q20" s="22">
        <f t="shared" si="3"/>
        <v>2310</v>
      </c>
      <c r="R20" s="27">
        <v>80</v>
      </c>
      <c r="S20" s="23">
        <f t="shared" si="0"/>
        <v>462</v>
      </c>
    </row>
    <row r="21" spans="1:19" ht="22.6" customHeight="1">
      <c r="A21" s="69"/>
      <c r="B21" s="69"/>
      <c r="C21" s="31" t="s">
        <v>23</v>
      </c>
      <c r="D21" s="19"/>
      <c r="E21" s="18"/>
      <c r="F21" s="18"/>
      <c r="G21" s="19"/>
      <c r="H21" s="19"/>
      <c r="I21" s="34"/>
      <c r="J21" s="37">
        <v>10</v>
      </c>
      <c r="K21" s="5">
        <f t="shared" si="1"/>
        <v>1</v>
      </c>
      <c r="L21" s="6">
        <f t="shared" si="2"/>
        <v>0.16666666666666666</v>
      </c>
      <c r="M21" s="39">
        <v>5500</v>
      </c>
      <c r="N21" s="26">
        <v>1.2</v>
      </c>
      <c r="O21" s="20">
        <v>1.4</v>
      </c>
      <c r="P21" s="21">
        <v>1</v>
      </c>
      <c r="Q21" s="22">
        <f t="shared" si="3"/>
        <v>1540</v>
      </c>
      <c r="R21" s="27">
        <v>80</v>
      </c>
      <c r="S21" s="23">
        <f t="shared" si="0"/>
        <v>308</v>
      </c>
    </row>
    <row r="22" spans="1:19">
      <c r="A22" s="24"/>
      <c r="Q22" s="38">
        <f>SUM(Q9:Q21)</f>
        <v>24710</v>
      </c>
      <c r="S22" s="61">
        <f>SUM(S9:S21)</f>
        <v>4942</v>
      </c>
    </row>
    <row r="23" spans="1:19">
      <c r="A23" s="24"/>
      <c r="B23" s="78" t="s">
        <v>34</v>
      </c>
      <c r="C23" s="79"/>
      <c r="D23" s="79"/>
      <c r="E23" s="79"/>
      <c r="F23" s="79"/>
      <c r="G23" s="79"/>
      <c r="H23" s="79"/>
      <c r="I23" s="79"/>
      <c r="J23" s="79"/>
      <c r="K23" s="79"/>
    </row>
    <row r="24" spans="1:19">
      <c r="A24" s="28"/>
      <c r="B24" s="77"/>
      <c r="C24" s="29"/>
      <c r="D24" s="29"/>
      <c r="E24" s="29"/>
      <c r="F24" s="29"/>
      <c r="G24" s="29"/>
      <c r="H24" s="29"/>
      <c r="I24" s="29"/>
      <c r="J24" s="30"/>
    </row>
    <row r="25" spans="1:19">
      <c r="A25" s="28"/>
      <c r="B25" s="75"/>
    </row>
    <row r="26" spans="1:19">
      <c r="A26" s="28"/>
      <c r="B26" s="75"/>
    </row>
    <row r="27" spans="1:19">
      <c r="A27" s="28"/>
      <c r="B27" s="75"/>
      <c r="C27" s="29"/>
      <c r="D27" s="29"/>
      <c r="E27" s="29"/>
      <c r="F27" s="29"/>
      <c r="G27" s="29"/>
      <c r="H27" s="29"/>
      <c r="I27" s="29"/>
      <c r="J27" s="29"/>
    </row>
    <row r="28" spans="1:19">
      <c r="B28" s="75"/>
    </row>
    <row r="29" spans="1:19">
      <c r="B29" s="75"/>
    </row>
    <row r="30" spans="1:19">
      <c r="B30" s="75"/>
    </row>
    <row r="31" spans="1:19">
      <c r="B31" s="75"/>
    </row>
    <row r="33" spans="2:19">
      <c r="B33" s="76"/>
    </row>
    <row r="35" spans="2:19">
      <c r="B35" s="78" t="s">
        <v>35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29"/>
      <c r="O35" s="29"/>
      <c r="P35" s="29"/>
      <c r="Q35" s="29"/>
      <c r="R35" s="29"/>
      <c r="S35" s="29"/>
    </row>
  </sheetData>
  <mergeCells count="20">
    <mergeCell ref="B23:K23"/>
    <mergeCell ref="B35:M35"/>
    <mergeCell ref="A17:A21"/>
    <mergeCell ref="B9:B15"/>
    <mergeCell ref="B17:B21"/>
    <mergeCell ref="L7:L8"/>
    <mergeCell ref="D6:J6"/>
    <mergeCell ref="A7:A8"/>
    <mergeCell ref="B7:B8"/>
    <mergeCell ref="C7:C8"/>
    <mergeCell ref="K7:K8"/>
    <mergeCell ref="A9:A15"/>
    <mergeCell ref="B16:M16"/>
    <mergeCell ref="S7:S8"/>
    <mergeCell ref="P7:P8"/>
    <mergeCell ref="Q7:Q8"/>
    <mergeCell ref="R7:R8"/>
    <mergeCell ref="M7:M8"/>
    <mergeCell ref="N7:N8"/>
    <mergeCell ref="O7:O8"/>
  </mergeCells>
  <conditionalFormatting sqref="D9:D11">
    <cfRule type="cellIs" dxfId="1" priority="2" stopIfTrue="1" operator="equal">
      <formula>2</formula>
    </cfRule>
  </conditionalFormatting>
  <conditionalFormatting sqref="D12:D15">
    <cfRule type="cellIs" dxfId="0" priority="1" stopIfTrue="1" operator="equal">
      <formula>2</formula>
    </cfRule>
  </conditionalFormatting>
  <printOptions horizontalCentered="1"/>
  <pageMargins left="0.19685039370078741" right="0.19685039370078741" top="0.39370078740157483" bottom="0.27559055118110237" header="0.51181102362204722" footer="0.51181102362204722"/>
  <pageSetup paperSize="9" scale="8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Новогодняя ночь</vt:lpstr>
      <vt:lpstr>'Новогодняя ночь'!Область_печати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Ходан Олеся Владимировна</dc:creator>
  <cp:lastModifiedBy>Dasha</cp:lastModifiedBy>
  <cp:lastPrinted>2017-08-17T10:27:00Z</cp:lastPrinted>
  <dcterms:created xsi:type="dcterms:W3CDTF">2017-05-19T11:24:03Z</dcterms:created>
  <dcterms:modified xsi:type="dcterms:W3CDTF">2017-12-22T10:51:37Z</dcterms:modified>
</cp:coreProperties>
</file>