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430"/>
  <workbookPr autoCompressPictures="0"/>
  <bookViews>
    <workbookView xWindow="3140" yWindow="2020" windowWidth="31900" windowHeight="22660"/>
  </bookViews>
  <sheets>
    <sheet name="AT=C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AG30" i="1"/>
  <c r="AG31" i="1"/>
  <c r="AG29" i="1"/>
  <c r="AI28" i="1"/>
  <c r="AI27" i="1"/>
  <c r="AI25" i="1"/>
  <c r="AI26" i="1"/>
  <c r="AI24" i="1"/>
  <c r="AI23" i="1"/>
  <c r="AI22" i="1"/>
  <c r="AI19" i="1"/>
  <c r="AI20" i="1"/>
  <c r="AI21" i="1"/>
  <c r="AI18" i="1"/>
  <c r="AI17" i="1"/>
  <c r="AI16" i="1"/>
  <c r="AI12" i="1"/>
  <c r="AI13" i="1"/>
  <c r="AI14" i="1"/>
  <c r="AI15" i="1"/>
  <c r="AI11" i="1"/>
  <c r="AI10" i="1"/>
  <c r="AI9" i="1"/>
  <c r="AI4" i="1"/>
  <c r="AI5" i="1"/>
  <c r="AI6" i="1"/>
  <c r="AI7" i="1"/>
  <c r="AI8" i="1"/>
  <c r="AI3" i="1"/>
  <c r="AI2" i="1"/>
</calcChain>
</file>

<file path=xl/sharedStrings.xml><?xml version="1.0" encoding="utf-8"?>
<sst xmlns="http://schemas.openxmlformats.org/spreadsheetml/2006/main" count="40" uniqueCount="40">
  <si>
    <t>A</t>
  </si>
  <si>
    <t>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</si>
  <si>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</si>
  <si>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</si>
  <si>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</si>
  <si>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</si>
  <si>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</si>
  <si>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</si>
  <si>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</si>
  <si>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</si>
  <si>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</si>
  <si>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</si>
  <si>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</si>
  <si>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</si>
  <si>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</si>
  <si>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</si>
  <si>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</si>
  <si>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</si>
  <si>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</si>
  <si>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</si>
  <si>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</si>
  <si>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</si>
  <si>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</si>
  <si>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</si>
  <si>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</si>
  <si>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</si>
  <si>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</si>
  <si>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</si>
  <si>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</si>
  <si>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C</t>
  </si>
  <si>
    <t>k</t>
  </si>
  <si>
    <t>q_gen</t>
  </si>
  <si>
    <t>q''_out</t>
  </si>
  <si>
    <t>Δx</t>
  </si>
  <si>
    <t>m</t>
  </si>
  <si>
    <t>T_ign</t>
  </si>
  <si>
    <t>K</t>
  </si>
  <si>
    <t>W/m^3</t>
  </si>
  <si>
    <t>W/m*K</t>
  </si>
  <si>
    <t>W/m^2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</si>
</sst>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/>
    <xf numFmtId="2" fontId="0" fillId="0" borderId="9" xfId="0" applyNumberFormat="1" applyBorder="1"/>
    <xf numFmtId="2" fontId="0" fillId="0" borderId="10" xfId="0" applyNumberForma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tabSelected="1" workbookViewId="0">
      <pane ySplit="1" topLeftCell="A2" activePane="bottomLeft" state="frozen"/>
      <selection pane="bottomLeft" activeCell="C36" sqref="C36"/>
    </sheetView>
  </sheetViews>
  <sheetFormatPr baseColWidth="10" defaultColWidth="8.83203125" defaultRowHeight="14" x14ac:dyDescent="0"/>
  <cols>
    <col min="3" max="3" width="12.5" bestFit="1" customWidth="1"/>
    <col min="35" max="35" width="12.33203125" bestFit="1" customWidth="1"/>
  </cols>
  <sheetData>
    <row r="1" spans="1:35" ht="15" thickBot="1">
      <c r="A1" s="10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G1" s="10" t="s">
        <v>1</v>
      </c>
      <c r="AI1" s="10" t="s">
        <v>29</v>
      </c>
    </row>
    <row r="2" spans="1:35">
      <c r="A2">
        <v>1</v>
      </c>
      <c r="B2" s="1">
        <v>-1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3">
        <v>0</v>
      </c>
      <c r="AG2" s="11" t="s">
        <v>2</v>
      </c>
      <c r="AI2" s="18">
        <f>-1*($C$36/$C$33)*($C$35+$C$34*$C$36/2)</f>
        <v>-462.58232258064515</v>
      </c>
    </row>
    <row r="3" spans="1:35">
      <c r="A3">
        <v>2</v>
      </c>
      <c r="B3" s="4">
        <v>1</v>
      </c>
      <c r="C3" s="5">
        <v>-3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1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6">
        <v>0</v>
      </c>
      <c r="AG3" s="12" t="s">
        <v>3</v>
      </c>
      <c r="AI3" s="19">
        <f>-1*($C$36/$C$33)*($C$35+$C$34*$C$36)</f>
        <v>-469.32335483870963</v>
      </c>
    </row>
    <row r="4" spans="1:35">
      <c r="A4">
        <v>3</v>
      </c>
      <c r="B4" s="4">
        <v>0</v>
      </c>
      <c r="C4" s="5">
        <v>1</v>
      </c>
      <c r="D4" s="5">
        <v>-3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6">
        <v>0</v>
      </c>
      <c r="AG4" s="12" t="s">
        <v>4</v>
      </c>
      <c r="AI4" s="19">
        <f t="shared" ref="AI4:AI8" si="0">-1*($C$36/$C$33)*($C$35+$C$34*$C$36)</f>
        <v>-469.32335483870963</v>
      </c>
    </row>
    <row r="5" spans="1:35">
      <c r="A5">
        <v>4</v>
      </c>
      <c r="B5" s="4">
        <v>0</v>
      </c>
      <c r="C5" s="5">
        <v>0</v>
      </c>
      <c r="D5" s="5">
        <v>1</v>
      </c>
      <c r="E5" s="5">
        <v>-3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6">
        <v>0</v>
      </c>
      <c r="AG5" s="12" t="s">
        <v>5</v>
      </c>
      <c r="AI5" s="19">
        <f t="shared" si="0"/>
        <v>-469.32335483870963</v>
      </c>
    </row>
    <row r="6" spans="1:35">
      <c r="A6">
        <v>5</v>
      </c>
      <c r="B6" s="4">
        <v>0</v>
      </c>
      <c r="C6" s="5">
        <v>0</v>
      </c>
      <c r="D6" s="5">
        <v>0</v>
      </c>
      <c r="E6" s="5">
        <v>1</v>
      </c>
      <c r="F6" s="5">
        <v>-3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6">
        <v>0</v>
      </c>
      <c r="AG6" s="12" t="s">
        <v>6</v>
      </c>
      <c r="AI6" s="19">
        <f t="shared" si="0"/>
        <v>-469.32335483870963</v>
      </c>
    </row>
    <row r="7" spans="1:35">
      <c r="A7">
        <v>6</v>
      </c>
      <c r="B7" s="4">
        <v>0</v>
      </c>
      <c r="C7" s="5">
        <v>0</v>
      </c>
      <c r="D7" s="5">
        <v>0</v>
      </c>
      <c r="E7" s="5">
        <v>0</v>
      </c>
      <c r="F7" s="5">
        <v>1</v>
      </c>
      <c r="G7" s="5">
        <v>-3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1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6">
        <v>0</v>
      </c>
      <c r="AG7" s="12" t="s">
        <v>7</v>
      </c>
      <c r="AI7" s="19">
        <f t="shared" si="0"/>
        <v>-469.32335483870963</v>
      </c>
    </row>
    <row r="8" spans="1:35">
      <c r="A8">
        <v>7</v>
      </c>
      <c r="B8" s="4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 s="5">
        <v>-3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6">
        <v>0</v>
      </c>
      <c r="AG8" s="12" t="s">
        <v>8</v>
      </c>
      <c r="AI8" s="19">
        <f t="shared" si="0"/>
        <v>-469.32335483870963</v>
      </c>
    </row>
    <row r="9" spans="1:35">
      <c r="A9">
        <v>8</v>
      </c>
      <c r="B9" s="4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-3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6">
        <v>0</v>
      </c>
      <c r="AG9" s="12" t="s">
        <v>9</v>
      </c>
      <c r="AI9" s="19">
        <f>-1*($C$36/(2*$C$33))*($C$35+$C$34*$C$36)</f>
        <v>-234.66167741935482</v>
      </c>
    </row>
    <row r="10" spans="1:35">
      <c r="A10">
        <v>9</v>
      </c>
      <c r="B10" s="4">
        <v>0</v>
      </c>
      <c r="C10" s="5">
        <v>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-2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6">
        <v>0</v>
      </c>
      <c r="AG10" s="12" t="s">
        <v>10</v>
      </c>
      <c r="AI10" s="19">
        <f>-1*$C$34*$C$36^2/(2*$C$33)</f>
        <v>-6.7410322580645161</v>
      </c>
    </row>
    <row r="11" spans="1:35">
      <c r="A11">
        <v>10</v>
      </c>
      <c r="B11" s="4">
        <v>0</v>
      </c>
      <c r="C11" s="5">
        <v>0</v>
      </c>
      <c r="D11" s="5">
        <v>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-4</v>
      </c>
      <c r="L11" s="5">
        <v>1</v>
      </c>
      <c r="M11" s="5">
        <v>0</v>
      </c>
      <c r="N11" s="5">
        <v>0</v>
      </c>
      <c r="O11" s="5">
        <v>0</v>
      </c>
      <c r="P11" s="5">
        <v>0</v>
      </c>
      <c r="Q11" s="5">
        <v>1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6">
        <v>0</v>
      </c>
      <c r="AG11" s="12" t="s">
        <v>11</v>
      </c>
      <c r="AI11" s="19">
        <f>-1*$C$34*$C$36^2/($C$33)</f>
        <v>-13.482064516129032</v>
      </c>
    </row>
    <row r="12" spans="1:35">
      <c r="A12">
        <v>11</v>
      </c>
      <c r="B12" s="4">
        <v>0</v>
      </c>
      <c r="C12" s="5">
        <v>0</v>
      </c>
      <c r="D12" s="5">
        <v>0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-4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1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6">
        <v>0</v>
      </c>
      <c r="AG12" s="12" t="s">
        <v>12</v>
      </c>
      <c r="AI12" s="19">
        <f t="shared" ref="AI12:AI16" si="1">-1*$C$34*$C$36^2/($C$33)</f>
        <v>-13.482064516129032</v>
      </c>
    </row>
    <row r="13" spans="1:35">
      <c r="A13">
        <v>12</v>
      </c>
      <c r="B13" s="4">
        <v>0</v>
      </c>
      <c r="C13" s="5">
        <v>0</v>
      </c>
      <c r="D13" s="5">
        <v>0</v>
      </c>
      <c r="E13" s="5">
        <v>0</v>
      </c>
      <c r="F13" s="5">
        <v>1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-4</v>
      </c>
      <c r="N13" s="5">
        <v>1</v>
      </c>
      <c r="O13" s="5">
        <v>0</v>
      </c>
      <c r="P13" s="5">
        <v>0</v>
      </c>
      <c r="Q13" s="5">
        <v>0</v>
      </c>
      <c r="R13" s="5">
        <v>0</v>
      </c>
      <c r="S13" s="5">
        <v>1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6">
        <v>0</v>
      </c>
      <c r="AG13" s="12" t="s">
        <v>13</v>
      </c>
      <c r="AI13" s="19">
        <f t="shared" si="1"/>
        <v>-13.482064516129032</v>
      </c>
    </row>
    <row r="14" spans="1:35">
      <c r="A14">
        <v>13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5">
        <v>-4</v>
      </c>
      <c r="O14" s="5">
        <v>1</v>
      </c>
      <c r="P14" s="5">
        <v>0</v>
      </c>
      <c r="Q14" s="5">
        <v>0</v>
      </c>
      <c r="R14" s="5">
        <v>0</v>
      </c>
      <c r="S14" s="5">
        <v>0</v>
      </c>
      <c r="T14" s="5">
        <v>1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6">
        <v>0</v>
      </c>
      <c r="AG14" s="12" t="s">
        <v>14</v>
      </c>
      <c r="AI14" s="19">
        <f t="shared" si="1"/>
        <v>-13.482064516129032</v>
      </c>
    </row>
    <row r="15" spans="1:35">
      <c r="A15">
        <v>14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-4</v>
      </c>
      <c r="P15" s="5">
        <v>1</v>
      </c>
      <c r="Q15" s="5">
        <v>0</v>
      </c>
      <c r="R15" s="5">
        <v>0</v>
      </c>
      <c r="S15" s="5">
        <v>0</v>
      </c>
      <c r="T15" s="5">
        <v>0</v>
      </c>
      <c r="U15" s="5">
        <v>1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6">
        <v>0</v>
      </c>
      <c r="AG15" s="12" t="s">
        <v>15</v>
      </c>
      <c r="AI15" s="19">
        <f t="shared" si="1"/>
        <v>-13.482064516129032</v>
      </c>
    </row>
    <row r="16" spans="1:35">
      <c r="A16">
        <v>15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2</v>
      </c>
      <c r="P16" s="5">
        <v>-4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1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6">
        <v>0</v>
      </c>
      <c r="AG16" s="12" t="s">
        <v>16</v>
      </c>
      <c r="AI16" s="19">
        <f t="shared" si="1"/>
        <v>-13.482064516129032</v>
      </c>
    </row>
    <row r="17" spans="1:35">
      <c r="A17">
        <v>16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-2</v>
      </c>
      <c r="R17" s="5">
        <v>1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6">
        <v>0</v>
      </c>
      <c r="AG17" s="12" t="s">
        <v>17</v>
      </c>
      <c r="AI17" s="19">
        <f>-1*$C$34*$C$36^2/(2*$C$33)</f>
        <v>-6.7410322580645161</v>
      </c>
    </row>
    <row r="18" spans="1:35">
      <c r="A18">
        <v>17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1</v>
      </c>
      <c r="M18" s="5">
        <v>0</v>
      </c>
      <c r="N18" s="5">
        <v>0</v>
      </c>
      <c r="O18" s="5">
        <v>0</v>
      </c>
      <c r="P18" s="5">
        <v>0</v>
      </c>
      <c r="Q18" s="5">
        <v>1</v>
      </c>
      <c r="R18" s="5">
        <v>-4</v>
      </c>
      <c r="S18" s="5">
        <v>1</v>
      </c>
      <c r="T18" s="5">
        <v>0</v>
      </c>
      <c r="U18" s="5">
        <v>0</v>
      </c>
      <c r="V18" s="5">
        <v>0</v>
      </c>
      <c r="W18" s="5">
        <v>1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6">
        <v>0</v>
      </c>
      <c r="AG18" s="12" t="s">
        <v>18</v>
      </c>
      <c r="AI18" s="19">
        <f>-1*$C$34*$C$36^2/($C$33)</f>
        <v>-13.482064516129032</v>
      </c>
    </row>
    <row r="19" spans="1:35">
      <c r="A19">
        <v>18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  <c r="O19" s="5">
        <v>0</v>
      </c>
      <c r="P19" s="5">
        <v>0</v>
      </c>
      <c r="Q19" s="5">
        <v>0</v>
      </c>
      <c r="R19" s="5">
        <v>1</v>
      </c>
      <c r="S19" s="5">
        <v>-4</v>
      </c>
      <c r="T19" s="5">
        <v>1</v>
      </c>
      <c r="U19" s="5">
        <v>0</v>
      </c>
      <c r="V19" s="5">
        <v>0</v>
      </c>
      <c r="W19" s="5">
        <v>0</v>
      </c>
      <c r="X19" s="5">
        <v>1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6">
        <v>0</v>
      </c>
      <c r="AG19" s="12" t="s">
        <v>19</v>
      </c>
      <c r="AI19" s="19">
        <f t="shared" ref="AI19:AI22" si="2">-1*$C$34*$C$36^2/($C$33)</f>
        <v>-13.482064516129032</v>
      </c>
    </row>
    <row r="20" spans="1:35">
      <c r="A20">
        <v>19</v>
      </c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1</v>
      </c>
      <c r="O20" s="5">
        <v>0</v>
      </c>
      <c r="P20" s="5">
        <v>0</v>
      </c>
      <c r="Q20" s="5">
        <v>0</v>
      </c>
      <c r="R20" s="5">
        <v>0</v>
      </c>
      <c r="S20" s="5">
        <v>1</v>
      </c>
      <c r="T20" s="5">
        <v>-4</v>
      </c>
      <c r="U20" s="5">
        <v>1</v>
      </c>
      <c r="V20" s="5">
        <v>0</v>
      </c>
      <c r="W20" s="5">
        <v>0</v>
      </c>
      <c r="X20" s="5">
        <v>0</v>
      </c>
      <c r="Y20" s="5">
        <v>1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6">
        <v>0</v>
      </c>
      <c r="AG20" s="12" t="s">
        <v>20</v>
      </c>
      <c r="AI20" s="19">
        <f t="shared" si="2"/>
        <v>-13.482064516129032</v>
      </c>
    </row>
    <row r="21" spans="1:35">
      <c r="A21">
        <v>20</v>
      </c>
      <c r="B21" s="4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1</v>
      </c>
      <c r="P21" s="5">
        <v>0</v>
      </c>
      <c r="Q21" s="5">
        <v>0</v>
      </c>
      <c r="R21" s="5">
        <v>0</v>
      </c>
      <c r="S21" s="5">
        <v>0</v>
      </c>
      <c r="T21" s="5">
        <v>1</v>
      </c>
      <c r="U21" s="5">
        <v>-4</v>
      </c>
      <c r="V21" s="5">
        <v>1</v>
      </c>
      <c r="W21" s="5">
        <v>0</v>
      </c>
      <c r="X21" s="5">
        <v>0</v>
      </c>
      <c r="Y21" s="5">
        <v>0</v>
      </c>
      <c r="Z21" s="5">
        <v>1</v>
      </c>
      <c r="AA21" s="5">
        <v>0</v>
      </c>
      <c r="AB21" s="5">
        <v>0</v>
      </c>
      <c r="AC21" s="5">
        <v>0</v>
      </c>
      <c r="AD21" s="5">
        <v>0</v>
      </c>
      <c r="AE21" s="6">
        <v>0</v>
      </c>
      <c r="AG21" s="12" t="s">
        <v>21</v>
      </c>
      <c r="AI21" s="19">
        <f t="shared" si="2"/>
        <v>-13.482064516129032</v>
      </c>
    </row>
    <row r="22" spans="1:35">
      <c r="A22">
        <v>21</v>
      </c>
      <c r="B22" s="4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1</v>
      </c>
      <c r="Q22" s="5">
        <v>0</v>
      </c>
      <c r="R22" s="5">
        <v>0</v>
      </c>
      <c r="S22" s="5">
        <v>0</v>
      </c>
      <c r="T22" s="5">
        <v>0</v>
      </c>
      <c r="U22" s="5">
        <v>2</v>
      </c>
      <c r="V22" s="5">
        <v>-4</v>
      </c>
      <c r="W22" s="5">
        <v>0</v>
      </c>
      <c r="X22" s="5">
        <v>0</v>
      </c>
      <c r="Y22" s="5">
        <v>0</v>
      </c>
      <c r="Z22" s="5">
        <v>0</v>
      </c>
      <c r="AA22" s="5">
        <v>1</v>
      </c>
      <c r="AB22" s="5">
        <v>0</v>
      </c>
      <c r="AC22" s="5">
        <v>0</v>
      </c>
      <c r="AD22" s="5">
        <v>0</v>
      </c>
      <c r="AE22" s="6">
        <v>0</v>
      </c>
      <c r="AG22" s="12" t="s">
        <v>22</v>
      </c>
      <c r="AI22" s="19">
        <f t="shared" si="2"/>
        <v>-13.482064516129032</v>
      </c>
    </row>
    <row r="23" spans="1:35">
      <c r="A23">
        <v>22</v>
      </c>
      <c r="B23" s="4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1</v>
      </c>
      <c r="S23" s="5">
        <v>0</v>
      </c>
      <c r="T23" s="5">
        <v>0</v>
      </c>
      <c r="U23" s="5">
        <v>0</v>
      </c>
      <c r="V23" s="5">
        <v>0</v>
      </c>
      <c r="W23" s="5">
        <v>-2</v>
      </c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6">
        <v>0</v>
      </c>
      <c r="AG23" s="12" t="s">
        <v>23</v>
      </c>
      <c r="AI23" s="19">
        <f>-1*$C$34*$C$36^2/(2*$C$33)</f>
        <v>-6.7410322580645161</v>
      </c>
    </row>
    <row r="24" spans="1:35">
      <c r="A24">
        <v>23</v>
      </c>
      <c r="B24" s="4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1</v>
      </c>
      <c r="T24" s="5">
        <v>0</v>
      </c>
      <c r="U24" s="5">
        <v>0</v>
      </c>
      <c r="V24" s="5">
        <v>0</v>
      </c>
      <c r="W24" s="5">
        <v>1</v>
      </c>
      <c r="X24" s="5">
        <v>-4</v>
      </c>
      <c r="Y24" s="5">
        <v>1</v>
      </c>
      <c r="Z24" s="5">
        <v>0</v>
      </c>
      <c r="AA24" s="5">
        <v>0</v>
      </c>
      <c r="AB24" s="5">
        <v>1</v>
      </c>
      <c r="AC24" s="5">
        <v>0</v>
      </c>
      <c r="AD24" s="5">
        <v>0</v>
      </c>
      <c r="AE24" s="6">
        <v>0</v>
      </c>
      <c r="AG24" s="12" t="s">
        <v>24</v>
      </c>
      <c r="AI24" s="19">
        <f>-1*$C$34*$C$36^2/($C$33)</f>
        <v>-13.482064516129032</v>
      </c>
    </row>
    <row r="25" spans="1:35">
      <c r="A25">
        <v>24</v>
      </c>
      <c r="B25" s="4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1</v>
      </c>
      <c r="U25" s="5">
        <v>0</v>
      </c>
      <c r="V25" s="5">
        <v>0</v>
      </c>
      <c r="W25" s="5">
        <v>0</v>
      </c>
      <c r="X25" s="5">
        <v>1</v>
      </c>
      <c r="Y25" s="5">
        <v>-4</v>
      </c>
      <c r="Z25" s="5">
        <v>1</v>
      </c>
      <c r="AA25" s="5">
        <v>0</v>
      </c>
      <c r="AB25" s="5">
        <v>0</v>
      </c>
      <c r="AC25" s="5">
        <v>1</v>
      </c>
      <c r="AD25" s="5">
        <v>0</v>
      </c>
      <c r="AE25" s="6">
        <v>0</v>
      </c>
      <c r="AG25" s="12" t="s">
        <v>25</v>
      </c>
      <c r="AI25" s="19">
        <f t="shared" ref="AI25:AI27" si="3">-1*$C$34*$C$36^2/($C$33)</f>
        <v>-13.482064516129032</v>
      </c>
    </row>
    <row r="26" spans="1:35">
      <c r="A26">
        <v>25</v>
      </c>
      <c r="B26" s="4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1</v>
      </c>
      <c r="V26" s="5">
        <v>0</v>
      </c>
      <c r="W26" s="5">
        <v>0</v>
      </c>
      <c r="X26" s="5">
        <v>0</v>
      </c>
      <c r="Y26" s="5">
        <v>1</v>
      </c>
      <c r="Z26" s="5">
        <v>-4</v>
      </c>
      <c r="AA26" s="5">
        <v>1</v>
      </c>
      <c r="AB26" s="5">
        <v>0</v>
      </c>
      <c r="AC26" s="5">
        <v>0</v>
      </c>
      <c r="AD26" s="5">
        <v>1</v>
      </c>
      <c r="AE26" s="6">
        <v>0</v>
      </c>
      <c r="AG26" s="12" t="s">
        <v>26</v>
      </c>
      <c r="AI26" s="19">
        <f t="shared" si="3"/>
        <v>-13.482064516129032</v>
      </c>
    </row>
    <row r="27" spans="1:35">
      <c r="A27">
        <v>26</v>
      </c>
      <c r="B27" s="4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1</v>
      </c>
      <c r="W27" s="5">
        <v>0</v>
      </c>
      <c r="X27" s="5">
        <v>0</v>
      </c>
      <c r="Y27" s="5">
        <v>0</v>
      </c>
      <c r="Z27" s="5">
        <v>2</v>
      </c>
      <c r="AA27" s="5">
        <v>-4</v>
      </c>
      <c r="AB27" s="5">
        <v>0</v>
      </c>
      <c r="AC27" s="5">
        <v>0</v>
      </c>
      <c r="AD27" s="5">
        <v>0</v>
      </c>
      <c r="AE27" s="6">
        <v>1</v>
      </c>
      <c r="AG27" s="12" t="s">
        <v>27</v>
      </c>
      <c r="AI27" s="19">
        <f t="shared" si="3"/>
        <v>-13.482064516129032</v>
      </c>
    </row>
    <row r="28" spans="1:35">
      <c r="A28">
        <v>27</v>
      </c>
      <c r="B28" s="4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1</v>
      </c>
      <c r="Y28" s="5">
        <v>0</v>
      </c>
      <c r="Z28" s="5">
        <v>0</v>
      </c>
      <c r="AA28" s="5">
        <v>0</v>
      </c>
      <c r="AB28" s="5">
        <v>-2</v>
      </c>
      <c r="AC28" s="5">
        <v>1</v>
      </c>
      <c r="AD28" s="5">
        <v>0</v>
      </c>
      <c r="AE28" s="6">
        <v>0</v>
      </c>
      <c r="AG28" s="12" t="s">
        <v>28</v>
      </c>
      <c r="AI28" s="19">
        <f>-1*$C$34*$C$36^2/(2*$C$33)</f>
        <v>-6.7410322580645161</v>
      </c>
    </row>
    <row r="29" spans="1:35">
      <c r="A29">
        <v>28</v>
      </c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6">
        <v>0</v>
      </c>
      <c r="AG29" s="12">
        <f>$C$37</f>
        <v>905.15</v>
      </c>
      <c r="AI29" s="12">
        <v>0</v>
      </c>
    </row>
    <row r="30" spans="1:35">
      <c r="A30">
        <v>29</v>
      </c>
      <c r="B30" s="4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6">
        <v>0</v>
      </c>
      <c r="AG30" s="12">
        <f t="shared" ref="AG30:AG31" si="4">$C$37</f>
        <v>905.15</v>
      </c>
      <c r="AI30" s="12">
        <v>0</v>
      </c>
    </row>
    <row r="31" spans="1:35" ht="15" thickBot="1">
      <c r="A31">
        <v>30</v>
      </c>
      <c r="B31" s="7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9">
        <v>0</v>
      </c>
      <c r="AG31" s="13">
        <f t="shared" si="4"/>
        <v>905.15</v>
      </c>
      <c r="AI31" s="13">
        <v>0</v>
      </c>
    </row>
    <row r="33" spans="2:4">
      <c r="B33" s="10" t="s">
        <v>30</v>
      </c>
      <c r="C33" s="14">
        <v>6.2E-2</v>
      </c>
      <c r="D33" s="16" t="s">
        <v>38</v>
      </c>
    </row>
    <row r="34" spans="2:4">
      <c r="B34" s="10" t="s">
        <v>31</v>
      </c>
      <c r="C34">
        <v>522.42999999999995</v>
      </c>
      <c r="D34" s="16" t="s">
        <v>37</v>
      </c>
    </row>
    <row r="35" spans="2:4">
      <c r="B35" s="10" t="s">
        <v>32</v>
      </c>
      <c r="C35">
        <v>706.55399999999997</v>
      </c>
      <c r="D35" s="16" t="s">
        <v>39</v>
      </c>
    </row>
    <row r="36" spans="2:4">
      <c r="B36" s="17" t="s">
        <v>33</v>
      </c>
      <c r="C36" s="15">
        <v>0.04</v>
      </c>
      <c r="D36" s="16" t="s">
        <v>34</v>
      </c>
    </row>
    <row r="37" spans="2:4">
      <c r="B37" s="17" t="s">
        <v>35</v>
      </c>
      <c r="C37">
        <f>632+273.15</f>
        <v>905.15</v>
      </c>
      <c r="D37" s="16" t="s">
        <v>36</v>
      </c>
    </row>
    <row r="38" spans="2:4">
      <c r="B38" s="17"/>
    </row>
    <row r="40" spans="2:4">
      <c r="C40" s="15"/>
    </row>
    <row r="43" spans="2:4">
      <c r="C43" s="14"/>
    </row>
  </sheetData>
  <pageMargins left="0.7" right="0.7" top="0.75" bottom="0.75" header="0.3" footer="0.3"/>
  <pageSetup orientation="portrait" horizontalDpi="300" verticalDpi="300"/>
  <ignoredErrors>
    <ignoredError sqref="AI17 AI23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AT=C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Forbes</dc:creator>
  <cp:lastModifiedBy>Malcolm Forbes</cp:lastModifiedBy>
  <dcterms:created xsi:type="dcterms:W3CDTF">2017-06-28T23:12:05Z</dcterms:created>
  <dcterms:modified xsi:type="dcterms:W3CDTF">2017-06-29T04:18:34Z</dcterms:modified>
</cp:coreProperties>
</file>