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hoelwill\Documents\UiPath\.repositories\Everest Git\Folder Creation - Willy\"/>
    </mc:Choice>
  </mc:AlternateContent>
  <xr:revisionPtr revIDLastSave="0" documentId="13_ncr:1_{8AB82C7D-3BA6-491E-A262-ADFA1834E4A0}" xr6:coauthVersionLast="47" xr6:coauthVersionMax="47" xr10:uidLastSave="{00000000-0000-0000-0000-000000000000}"/>
  <bookViews>
    <workbookView xWindow="-110" yWindow="-110" windowWidth="19420" windowHeight="11500" activeTab="4" xr2:uid="{CEA043F9-B9CC-4A62-BD5F-6FF44D9B0F3D}"/>
  </bookViews>
  <sheets>
    <sheet name="Scratchpad" sheetId="6" r:id="rId1"/>
    <sheet name="Date" sheetId="1" r:id="rId2"/>
    <sheet name="Text" sheetId="3" r:id="rId3"/>
    <sheet name="Number" sheetId="4" r:id="rId4"/>
    <sheet name="File" sheetId="5" r:id="rId5"/>
    <sheet name="About the Project Notebook" sheetId="2" r:id="rId6"/>
  </sheets>
  <definedNames>
    <definedName name="_A1">Scratchpad!$A$1</definedName>
    <definedName name="_A2">Scratchpad!$A$2</definedName>
    <definedName name="_A3">Scratchpad!$A$3</definedName>
    <definedName name="CleanNumber">Number!$B$5</definedName>
    <definedName name="CMName">File!$B$15</definedName>
    <definedName name="Contains">Text!$B$13</definedName>
    <definedName name="CurrentRevision">File!$B$13</definedName>
    <definedName name="Date_Input">Date!$B$4</definedName>
    <definedName name="DatePlusDays">Date!$B$8</definedName>
    <definedName name="DatePlusWorkingDays">Date!$B$9</definedName>
    <definedName name="DateText">Date!$B$19</definedName>
    <definedName name="Days">Date!$B$7</definedName>
    <definedName name="FileExtension">File!$B$9</definedName>
    <definedName name="FileName">File!$B$8</definedName>
    <definedName name="FileNameNoExtension">File!$B$11</definedName>
    <definedName name="FileNoextNoRev">File!$B$12</definedName>
    <definedName name="FirstName">Text!$B$15</definedName>
    <definedName name="Folder">File!$B$17</definedName>
    <definedName name="FullFileName_Input">File!$B$6</definedName>
    <definedName name="Int">Number!$B$6</definedName>
    <definedName name="LastMonthEndDate">Date!$C$14</definedName>
    <definedName name="LastMonthStartDate">Date!$B$14</definedName>
    <definedName name="LastName">Text!$B$16</definedName>
    <definedName name="LastWeekFriday">Date!$C$13</definedName>
    <definedName name="LastWeekMonday">Date!$B$13</definedName>
    <definedName name="LastWeekSunday">Date!$D$13</definedName>
    <definedName name="Length">Text!$B$6</definedName>
    <definedName name="LowerCase">Text!$B$8</definedName>
    <definedName name="NewFolder">File!$B$17</definedName>
    <definedName name="NewRevision">File!$B$14</definedName>
    <definedName name="NewRevisionFileName">File!$B$22</definedName>
    <definedName name="Number_Input">Number!$B$4</definedName>
    <definedName name="NumberText_Input">Number!$B$11</definedName>
    <definedName name="preferred_date_format">Date!$B$6</definedName>
    <definedName name="ReformattedDate">Date!$B$31</definedName>
    <definedName name="ReformattedFileName">File!$B$21</definedName>
    <definedName name="ReformattedNumber">Number!$B$15</definedName>
    <definedName name="Replace">Text!$B$11</definedName>
    <definedName name="Result">Text!$B$12</definedName>
    <definedName name="Search">Text!$B$10</definedName>
    <definedName name="Text_Input">Text!$B$4</definedName>
    <definedName name="ThisMonthFirstWorkingDay">Date!$B$15</definedName>
    <definedName name="ThisMonthLastWorkingDay">Date!$C$15</definedName>
    <definedName name="Today">Date!$B$12</definedName>
    <definedName name="Trimmed">Text!$B$5</definedName>
    <definedName name="TwoDecimals">Number!$B$7</definedName>
    <definedName name="UniversalDMSName">File!$B$10</definedName>
    <definedName name="UpperCase">Text!$B$7</definedName>
    <definedName name="YYYYMMDD">Date!$B$10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7" i="5" l="1"/>
  <c r="B16" i="5"/>
  <c r="B13" i="3"/>
  <c r="B31" i="1" l="1"/>
  <c r="B30" i="1"/>
  <c r="B28" i="1"/>
  <c r="B27" i="1"/>
  <c r="B26" i="1"/>
  <c r="F26" i="1"/>
  <c r="C15" i="1"/>
  <c r="B15" i="1"/>
  <c r="C14" i="1"/>
  <c r="B14" i="1"/>
  <c r="B13" i="1"/>
  <c r="C13" i="1" s="1"/>
  <c r="D13" i="1" s="1"/>
  <c r="B12" i="1"/>
  <c r="F8" i="3" l="1"/>
  <c r="F9" i="3"/>
  <c r="F7" i="3"/>
  <c r="F6" i="3"/>
  <c r="F5" i="3" l="1"/>
  <c r="B15" i="3"/>
  <c r="B12" i="3"/>
  <c r="B5" i="4" l="1"/>
  <c r="B7" i="4" s="1"/>
  <c r="B6" i="4" l="1"/>
  <c r="B8" i="5" l="1"/>
  <c r="B16" i="3"/>
  <c r="B12" i="5" l="1"/>
  <c r="B9" i="5"/>
  <c r="B11" i="5" s="1"/>
  <c r="B15" i="4"/>
  <c r="B15" i="5" l="1"/>
  <c r="B10" i="5"/>
  <c r="B21" i="5"/>
  <c r="B13" i="5"/>
  <c r="B14" i="5" s="1"/>
  <c r="B23" i="1"/>
  <c r="C23" i="1" s="1"/>
  <c r="D23" i="1" s="1"/>
  <c r="B4" i="1"/>
  <c r="B8" i="3"/>
  <c r="B7" i="3"/>
  <c r="B6" i="3"/>
  <c r="B5" i="3"/>
  <c r="B22" i="5" l="1"/>
  <c r="B8" i="1"/>
  <c r="B9" i="1"/>
  <c r="B10" i="1"/>
  <c r="B24" i="1"/>
  <c r="B25" i="1" s="1"/>
</calcChain>
</file>

<file path=xl/sharedStrings.xml><?xml version="1.0" encoding="utf-8"?>
<sst xmlns="http://schemas.openxmlformats.org/spreadsheetml/2006/main" count="116" uniqueCount="95">
  <si>
    <t>Last month's dates (First and Last)</t>
  </si>
  <si>
    <t>First / Last business day this month</t>
  </si>
  <si>
    <t>Number Operations</t>
  </si>
  <si>
    <t>Contains?</t>
  </si>
  <si>
    <t>Date Operations</t>
  </si>
  <si>
    <t>,</t>
  </si>
  <si>
    <t>123.456,78</t>
  </si>
  <si>
    <t>.</t>
  </si>
  <si>
    <t>YMD</t>
  </si>
  <si>
    <t>年</t>
  </si>
  <si>
    <t>月</t>
  </si>
  <si>
    <t>2008年12月31日 (水)</t>
  </si>
  <si>
    <t>日</t>
  </si>
  <si>
    <t>Date Format (YYYYMMDD)</t>
  </si>
  <si>
    <t>Last week's dates (Monday, Friday, Sunday)</t>
  </si>
  <si>
    <t>John</t>
  </si>
  <si>
    <t>Mary</t>
  </si>
  <si>
    <t>Converts text to a number, in a locale-independent way</t>
  </si>
  <si>
    <t>Converts text to a date, in a locale-independent way</t>
  </si>
  <si>
    <t>Inputs</t>
  </si>
  <si>
    <t>Text</t>
  </si>
  <si>
    <t>Calculated Values</t>
  </si>
  <si>
    <t>Output</t>
  </si>
  <si>
    <t>Separator</t>
  </si>
  <si>
    <t>Format</t>
  </si>
  <si>
    <t>Reformatted Date</t>
  </si>
  <si>
    <t>Today</t>
  </si>
  <si>
    <t>Date (input)</t>
  </si>
  <si>
    <t>1st token</t>
  </si>
  <si>
    <t>2nd token</t>
  </si>
  <si>
    <t>3rd token</t>
  </si>
  <si>
    <t>Extracted Year</t>
  </si>
  <si>
    <t>Extracted Month</t>
  </si>
  <si>
    <t>Extracted Day</t>
  </si>
  <si>
    <t>Decimal Separator</t>
  </si>
  <si>
    <t>Group Separator</t>
  </si>
  <si>
    <t>Reformatted Number</t>
  </si>
  <si>
    <t>Number (input)</t>
  </si>
  <si>
    <t>Int</t>
  </si>
  <si>
    <t>2 decimals</t>
  </si>
  <si>
    <t>File name</t>
  </si>
  <si>
    <t>File name no extension</t>
  </si>
  <si>
    <t>File extension</t>
  </si>
  <si>
    <t>Input</t>
  </si>
  <si>
    <t>Trimmed</t>
  </si>
  <si>
    <t>Length</t>
  </si>
  <si>
    <t>Upper case</t>
  </si>
  <si>
    <t>Lower case</t>
  </si>
  <si>
    <t>Search</t>
  </si>
  <si>
    <t>Replace</t>
  </si>
  <si>
    <t>Result</t>
  </si>
  <si>
    <t>First Name</t>
  </si>
  <si>
    <t>Last Name</t>
  </si>
  <si>
    <t>Text Operations</t>
  </si>
  <si>
    <t>Text (input)</t>
  </si>
  <si>
    <t>Splits a full file name to get its folder and extension</t>
  </si>
  <si>
    <t>Folder</t>
  </si>
  <si>
    <t>Reformatted File Name:</t>
  </si>
  <si>
    <t>Days</t>
  </si>
  <si>
    <t>Date plus a number of days</t>
  </si>
  <si>
    <t>Date plus a number of working days</t>
  </si>
  <si>
    <t>Text to the left</t>
  </si>
  <si>
    <t>Text to the right</t>
  </si>
  <si>
    <t>Extracted text</t>
  </si>
  <si>
    <t xml:space="preserve"> </t>
  </si>
  <si>
    <t>John C. Doe</t>
  </si>
  <si>
    <t>Doe</t>
  </si>
  <si>
    <t>John C.</t>
  </si>
  <si>
    <t>Cleaned Up</t>
  </si>
  <si>
    <t>Project Notebook</t>
  </si>
  <si>
    <t>- Use the cell containining the formula directly in another activity to get the value produced by your formula.</t>
  </si>
  <si>
    <t>How to use the Project Notebook</t>
  </si>
  <si>
    <t>How to save data</t>
  </si>
  <si>
    <t>- The Project Notebook is intended for manipulating data when your automation is running. It is not intended as a place to store data.</t>
  </si>
  <si>
    <t>-  To save data to an Excel file:</t>
  </si>
  <si>
    <t xml:space="preserve">  - If you indicate a file name that doesn't exist, it will be created when you run your project.</t>
  </si>
  <si>
    <t>Formulas for working with text</t>
  </si>
  <si>
    <t>Formulas for working with numbers</t>
  </si>
  <si>
    <t>File System Helpers</t>
  </si>
  <si>
    <t>Formulas for working with file names and paths</t>
  </si>
  <si>
    <t>- Add a "Write Cell" activity to put the data you want to manipulate using an Excel formula into the "input cell" for your formula.</t>
  </si>
  <si>
    <t xml:space="preserve">  - Add a "Use Excel File" activity and choose your target Excel file.</t>
  </si>
  <si>
    <t>Your Project Notebook is intended to use Excel formulas for data manipulation and calculations  It includes several samples sheets to get you started, but you have the freedom to do anything you can do in Excel.</t>
  </si>
  <si>
    <t>Preferred Format</t>
  </si>
  <si>
    <t>yyyy-mm-dd</t>
  </si>
  <si>
    <t xml:space="preserve">   Output Date Format</t>
  </si>
  <si>
    <t>Formulas for working with dates
Note: All dates are formatted using TEXT() to avoid formatting issues that can occur due to differences in formatting preferences</t>
  </si>
  <si>
    <t>C:\Users\hoelwill\Documents\UiPath\Document masterlist\CJA\CJA Document Masterlist Everest Rev 0.xlsx</t>
  </si>
  <si>
    <t>File name no extension no revision</t>
  </si>
  <si>
    <t>CM Name</t>
  </si>
  <si>
    <t>Universal File Name</t>
  </si>
  <si>
    <t>Revision N</t>
  </si>
  <si>
    <t>Revision N + 1</t>
  </si>
  <si>
    <t>Reformatted File Name N+1:</t>
  </si>
  <si>
    <t>New Folder N + 1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</si>
</sst>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0_);\(&quot;$&quot;#,##0\)"/>
    <numFmt numFmtId="165" formatCode="&quot;$&quot;#,##0_);[Red]\(&quot;$&quot;#,##0\)"/>
    <numFmt numFmtId="166" formatCode="_(* #,##0.00_);_(* \(#,##0.00\);_(* &quot;-&quot;??_);_(@_)"/>
    <numFmt numFmtId="167" formatCode="###,000"/>
    <numFmt numFmtId="168" formatCode="yyyy;@"/>
    <numFmt numFmtId="169" formatCode="dd\-mmm"/>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rgb="FF222222"/>
      <name val="Arial"/>
      <family val="2"/>
    </font>
    <font>
      <sz val="11"/>
      <color theme="0"/>
      <name val="Calibri"/>
      <family val="2"/>
      <scheme val="minor"/>
    </font>
    <font>
      <sz val="11"/>
      <color theme="1"/>
      <name val="Calibri"/>
      <family val="2"/>
    </font>
    <font>
      <sz val="11"/>
      <color rgb="FF0B744D"/>
      <name val="Calibri"/>
      <family val="2"/>
      <scheme val="minor"/>
    </font>
    <font>
      <sz val="72"/>
      <color theme="0"/>
      <name val="Calibri Light"/>
      <family val="2"/>
      <scheme val="major"/>
    </font>
    <font>
      <sz val="17"/>
      <color theme="0"/>
      <name val="Calibri"/>
      <family val="2"/>
      <scheme val="minor"/>
    </font>
    <font>
      <u/>
      <sz val="11"/>
      <color theme="11"/>
      <name val="Calibri"/>
      <family val="2"/>
      <scheme val="minor"/>
    </font>
    <font>
      <u/>
      <sz val="11"/>
      <color theme="10"/>
      <name val="Calibri"/>
      <family val="2"/>
      <scheme val="minor"/>
    </font>
    <font>
      <b/>
      <sz val="14"/>
      <color rgb="FF0070C0"/>
      <name val="Segoe UI"/>
      <family val="2"/>
    </font>
    <font>
      <sz val="42"/>
      <color theme="0"/>
      <name val="Segoe UI"/>
      <family val="2"/>
    </font>
    <font>
      <sz val="11"/>
      <name val="Calibri"/>
      <family val="2"/>
      <scheme val="minor"/>
    </font>
    <font>
      <sz val="24"/>
      <color theme="0"/>
      <name val="Segoe UI"/>
      <family val="2"/>
    </font>
    <font>
      <sz val="14"/>
      <color theme="0"/>
      <name val="Calibri"/>
      <family val="2"/>
      <scheme val="minor"/>
    </font>
    <font>
      <b/>
      <sz val="14"/>
      <color theme="0"/>
      <name val="Calibri"/>
      <family val="2"/>
      <scheme val="minor"/>
    </font>
  </fonts>
  <fills count="9">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0" tint="-0.249977111117893"/>
        <bgColor indexed="64"/>
      </patternFill>
    </fill>
    <fill>
      <patternFill patternType="solid">
        <fgColor rgb="FF00819D"/>
        <bgColor indexed="64"/>
      </patternFill>
    </fill>
  </fills>
  <borders count="23">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45">
    <xf numFmtId="0" fontId="0" fillId="0" borderId="0"/>
    <xf numFmtId="166" fontId="1" fillId="0" borderId="0" applyFont="0" applyFill="0" applyBorder="0" applyAlignment="0" applyProtection="0"/>
    <xf numFmtId="0" fontId="6" fillId="0" borderId="0" applyFill="0" applyBorder="0">
      <alignment wrapText="1"/>
    </xf>
    <xf numFmtId="0" fontId="1"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6" fillId="2" borderId="0" applyNumberFormat="0" applyProtection="0">
      <alignment horizontal="left" wrapText="1" indent="4"/>
    </xf>
    <xf numFmtId="0" fontId="4" fillId="0" borderId="0"/>
    <xf numFmtId="0" fontId="7" fillId="2" borderId="0" applyNumberFormat="0" applyBorder="0" applyProtection="0">
      <alignment horizontal="left" indent="1"/>
    </xf>
    <xf numFmtId="0" fontId="10" fillId="0" borderId="0" applyNumberFormat="0" applyFill="0" applyBorder="0" applyAlignment="0" applyProtection="0"/>
    <xf numFmtId="0" fontId="9" fillId="0" borderId="0" applyNumberFormat="0" applyFill="0" applyBorder="0" applyAlignment="0" applyProtection="0"/>
    <xf numFmtId="164" fontId="1" fillId="0" borderId="0" applyFont="0" applyFill="0" applyBorder="0" applyAlignment="0" applyProtection="0"/>
    <xf numFmtId="0" fontId="8" fillId="2" borderId="0" applyNumberFormat="0" applyProtection="0">
      <alignment horizontal="left" wrapText="1" indent="4"/>
    </xf>
    <xf numFmtId="0" fontId="6" fillId="2" borderId="0" applyNumberFormat="0" applyProtection="0">
      <alignment horizontal="left" wrapText="1" indent="4"/>
    </xf>
    <xf numFmtId="0" fontId="4" fillId="4" borderId="0" applyNumberFormat="0" applyBorder="0" applyProtection="0"/>
    <xf numFmtId="0" fontId="2" fillId="0" borderId="0" applyNumberFormat="0" applyFill="0" applyBorder="0" applyAlignment="0" applyProtection="0"/>
    <xf numFmtId="0" fontId="1" fillId="0" borderId="10" applyNumberFormat="0" applyFont="0" applyFill="0" applyAlignment="0"/>
    <xf numFmtId="0" fontId="1" fillId="0" borderId="11" applyNumberFormat="0" applyFont="0" applyFill="0" applyAlignment="0"/>
    <xf numFmtId="14" fontId="1" fillId="0" borderId="0" applyFont="0" applyFill="0" applyBorder="0" applyAlignment="0"/>
    <xf numFmtId="0" fontId="1" fillId="3" borderId="0"/>
    <xf numFmtId="165" fontId="1" fillId="5" borderId="0" applyFont="0" applyBorder="0" applyAlignment="0"/>
    <xf numFmtId="0" fontId="1" fillId="0" borderId="12"/>
    <xf numFmtId="0" fontId="1" fillId="0" borderId="13" applyNumberFormat="0" applyFont="0" applyFill="0"/>
    <xf numFmtId="0" fontId="1" fillId="0" borderId="14" applyNumberFormat="0" applyFont="0" applyFill="0" applyAlignment="0"/>
    <xf numFmtId="0" fontId="1" fillId="3" borderId="15"/>
    <xf numFmtId="0" fontId="1" fillId="0" borderId="16" applyNumberFormat="0" applyFont="0" applyFill="0" applyAlignment="0"/>
    <xf numFmtId="0" fontId="1" fillId="0" borderId="17" applyNumberFormat="0" applyFont="0" applyFill="0" applyAlignment="0"/>
    <xf numFmtId="168" fontId="1" fillId="0" borderId="0" applyFont="0" applyFill="0" applyBorder="0" applyAlignment="0"/>
    <xf numFmtId="0" fontId="1" fillId="6" borderId="9"/>
    <xf numFmtId="0" fontId="4" fillId="4" borderId="0" applyNumberFormat="0" applyBorder="0" applyProtection="0"/>
    <xf numFmtId="0" fontId="1" fillId="3" borderId="0"/>
    <xf numFmtId="0" fontId="1" fillId="6" borderId="9"/>
    <xf numFmtId="0" fontId="1" fillId="0" borderId="0"/>
    <xf numFmtId="0" fontId="5" fillId="0" borderId="0"/>
    <xf numFmtId="0" fontId="1" fillId="3" borderId="15"/>
    <xf numFmtId="0" fontId="5" fillId="0" borderId="0"/>
    <xf numFmtId="0" fontId="11" fillId="0" borderId="0" applyBorder="0" applyProtection="0">
      <alignment horizontal="left"/>
    </xf>
    <xf numFmtId="0" fontId="12" fillId="2" borderId="0" applyNumberFormat="0" applyBorder="0" applyProtection="0">
      <alignment horizontal="left" indent="1"/>
    </xf>
    <xf numFmtId="0" fontId="5" fillId="0" borderId="0"/>
    <xf numFmtId="169" fontId="13" fillId="0" borderId="0" applyFont="0" applyFill="0" applyBorder="0" applyAlignment="0">
      <alignment horizontal="left"/>
    </xf>
    <xf numFmtId="164"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166" fontId="5" fillId="0" borderId="0" applyFont="0" applyFill="0" applyBorder="0" applyAlignment="0" applyProtection="0"/>
  </cellStyleXfs>
  <cellXfs count="46">
    <xf numFmtId="0" fontId="0" fillId="0" borderId="0" xfId="0"/>
    <xf numFmtId="16" fontId="0" fillId="0" borderId="0" xfId="0" applyNumberFormat="1"/>
    <xf numFmtId="14" fontId="0" fillId="0" borderId="0" xfId="0" applyNumberFormat="1"/>
    <xf numFmtId="0" fontId="2" fillId="0" borderId="0" xfId="0" applyFont="1"/>
    <xf numFmtId="167" fontId="0" fillId="0" borderId="0" xfId="0" applyNumberFormat="1"/>
    <xf numFmtId="0" fontId="0" fillId="0" borderId="0" xfId="0" quotePrefix="1"/>
    <xf numFmtId="0" fontId="0" fillId="0" borderId="2" xfId="0" applyBorder="1"/>
    <xf numFmtId="14" fontId="0" fillId="0" borderId="4" xfId="0" applyNumberFormat="1" applyBorder="1"/>
    <xf numFmtId="0" fontId="0" fillId="0" borderId="4" xfId="0" applyBorder="1"/>
    <xf numFmtId="0" fontId="0" fillId="0" borderId="5" xfId="0" applyBorder="1"/>
    <xf numFmtId="166" fontId="0" fillId="0" borderId="5" xfId="1" applyFont="1" applyBorder="1"/>
    <xf numFmtId="0" fontId="2" fillId="0" borderId="1" xfId="0" applyFont="1" applyBorder="1"/>
    <xf numFmtId="0" fontId="0" fillId="0" borderId="1" xfId="0" applyBorder="1" applyAlignment="1">
      <alignment horizontal="left" indent="1"/>
    </xf>
    <xf numFmtId="0" fontId="2" fillId="0" borderId="1" xfId="0" applyFont="1" applyBorder="1" applyAlignment="1">
      <alignment horizontal="left"/>
    </xf>
    <xf numFmtId="0" fontId="0" fillId="0" borderId="3" xfId="0" applyBorder="1" applyAlignment="1">
      <alignment horizontal="left" indent="1"/>
    </xf>
    <xf numFmtId="0" fontId="0" fillId="0" borderId="0" xfId="1" applyNumberFormat="1" applyFont="1"/>
    <xf numFmtId="0" fontId="0" fillId="0" borderId="0" xfId="0" applyAlignment="1">
      <alignment wrapText="1"/>
    </xf>
    <xf numFmtId="0" fontId="1" fillId="0" borderId="0" xfId="1" applyNumberFormat="1" applyFont="1" applyBorder="1"/>
    <xf numFmtId="0" fontId="2" fillId="7" borderId="0" xfId="0" applyFont="1" applyFill="1" applyAlignment="1">
      <alignment horizontal="left" vertical="top" wrapText="1" indent="1"/>
    </xf>
    <xf numFmtId="0" fontId="0" fillId="0" borderId="0" xfId="0" applyAlignment="1">
      <alignment horizontal="left" vertical="top" wrapText="1" indent="1"/>
    </xf>
    <xf numFmtId="0" fontId="0" fillId="8" borderId="0" xfId="0" applyFill="1"/>
    <xf numFmtId="0" fontId="0" fillId="0" borderId="0" xfId="0" quotePrefix="1" applyAlignment="1">
      <alignment horizontal="left" vertical="top" wrapText="1" indent="1"/>
    </xf>
    <xf numFmtId="0" fontId="15" fillId="8" borderId="0" xfId="5" applyFont="1" applyFill="1" applyAlignment="1">
      <alignment horizontal="left" vertical="top" wrapText="1" indent="1"/>
    </xf>
    <xf numFmtId="0" fontId="14" fillId="8" borderId="0" xfId="4" applyFont="1" applyFill="1" applyAlignment="1">
      <alignment horizontal="left" vertical="top" wrapText="1" indent="1"/>
    </xf>
    <xf numFmtId="0" fontId="4" fillId="0" borderId="0" xfId="5" applyFont="1" applyFill="1" applyAlignment="1">
      <alignment horizontal="left" vertical="top" wrapText="1"/>
    </xf>
    <xf numFmtId="0" fontId="16" fillId="0" borderId="0" xfId="5" applyFont="1" applyFill="1" applyAlignment="1">
      <alignment horizontal="left" vertical="top" wrapText="1"/>
    </xf>
    <xf numFmtId="14" fontId="0" fillId="0" borderId="0" xfId="0" applyNumberFormat="1" applyAlignment="1">
      <alignment horizontal="right"/>
    </xf>
    <xf numFmtId="0" fontId="0" fillId="0" borderId="0" xfId="0" applyAlignment="1">
      <alignment horizontal="right"/>
    </xf>
    <xf numFmtId="14" fontId="0" fillId="0" borderId="0" xfId="0" applyNumberFormat="1" applyAlignment="1">
      <alignment horizontal="left" indent="1"/>
    </xf>
    <xf numFmtId="0" fontId="0" fillId="0" borderId="1" xfId="0" applyBorder="1" applyAlignment="1">
      <alignment horizontal="left"/>
    </xf>
    <xf numFmtId="0" fontId="3" fillId="0" borderId="0" xfId="0" applyFont="1" applyAlignment="1">
      <alignment horizontal="left"/>
    </xf>
    <xf numFmtId="0" fontId="3" fillId="0" borderId="2" xfId="0" applyFont="1" applyBorder="1" applyAlignment="1">
      <alignment horizontal="left"/>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16" fillId="8" borderId="0" xfId="5" applyFont="1" applyFill="1" applyAlignment="1">
      <alignment horizontal="left" vertical="top" wrapText="1"/>
    </xf>
    <xf numFmtId="0" fontId="4" fillId="8" borderId="0" xfId="5" applyFont="1" applyFill="1" applyAlignment="1">
      <alignment horizontal="left" vertical="top" wrapText="1"/>
    </xf>
    <xf numFmtId="0" fontId="4" fillId="8" borderId="0" xfId="5" applyFont="1" applyFill="1" applyAlignment="1">
      <alignment horizontal="left" vertical="top"/>
    </xf>
    <xf numFmtId="0" fontId="0" fillId="0" borderId="18" xfId="0" applyBorder="1" applyAlignment="1">
      <alignment horizontal="left" indent="1"/>
    </xf>
    <xf numFmtId="0" fontId="0" fillId="0" borderId="19" xfId="0" applyBorder="1"/>
    <xf numFmtId="0" fontId="2" fillId="0" borderId="12" xfId="0" applyFont="1" applyBorder="1"/>
    <xf numFmtId="0" fontId="0" fillId="0" borderId="20" xfId="0" applyBorder="1"/>
    <xf numFmtId="0" fontId="0" fillId="0" borderId="12" xfId="0" applyBorder="1" applyAlignment="1">
      <alignment horizontal="left" indent="1"/>
    </xf>
    <xf numFmtId="0" fontId="0" fillId="0" borderId="20" xfId="0" applyBorder="1" applyAlignment="1">
      <alignment horizontal="left"/>
    </xf>
    <xf numFmtId="0" fontId="0" fillId="0" borderId="21" xfId="0" applyBorder="1" applyAlignment="1">
      <alignment horizontal="left" indent="1"/>
    </xf>
    <xf numFmtId="0" fontId="0" fillId="0" borderId="22" xfId="0" applyBorder="1"/>
  </cellXfs>
  <cellStyles count="45">
    <cellStyle name="Bottom Border" xfId="16" xr:uid="{79AD1433-2737-4ED4-9B85-92BE82D167F0}"/>
    <cellStyle name="Bottom Green Border" xfId="17" xr:uid="{E9003193-DD9F-4D54-B68D-7574182AA968}"/>
    <cellStyle name="Comma" xfId="1" builtinId="3"/>
    <cellStyle name="Comma 2" xfId="44" xr:uid="{8262D58B-9960-4835-B4B0-91219CE3CFE9}"/>
    <cellStyle name="Currency 2" xfId="40" xr:uid="{C56C1770-98D6-4A76-85B0-E047DEFE8B12}"/>
    <cellStyle name="Currency 2 2" xfId="42" xr:uid="{6C07C4D8-79BD-467F-A57D-99C3750008CC}"/>
    <cellStyle name="Currency 3" xfId="11" xr:uid="{69FE2FEE-EDD8-45F5-80C1-E98C476065C6}"/>
    <cellStyle name="Date" xfId="18" xr:uid="{28983C7F-C8AB-428F-8F28-51CC52F36321}"/>
    <cellStyle name="Date 2" xfId="39" xr:uid="{41606370-FA3B-451A-B0A4-6B4E6E39A539}"/>
    <cellStyle name="Followed Hyperlink" xfId="10" builtinId="9" customBuiltin="1"/>
    <cellStyle name="GrayCell" xfId="19" xr:uid="{5915F2CC-D46A-48C4-92DA-A6A9E94FDA36}"/>
    <cellStyle name="GrayCell 2" xfId="30" xr:uid="{C932DE05-FB49-483F-985D-57A9ABD606BE}"/>
    <cellStyle name="Heading 1 2" xfId="5" xr:uid="{82C3C52D-147B-4D10-8C16-36249B0EBFF3}"/>
    <cellStyle name="Heading 1 3" xfId="12" xr:uid="{4AEABA34-9408-452D-9791-98CF9437E228}"/>
    <cellStyle name="Heading 2 2" xfId="6" xr:uid="{C49A64C2-87DB-428F-8BE5-6F4A16C703B0}"/>
    <cellStyle name="Heading 2 3" xfId="13" xr:uid="{30CD63F8-2D6F-4068-B49F-8E19FB4ACF74}"/>
    <cellStyle name="Heading 3 2" xfId="29" xr:uid="{126909D3-50E4-40FC-935F-6E11ABF6544A}"/>
    <cellStyle name="Heading 3 3" xfId="14" xr:uid="{FFA63157-1AF9-419F-82E3-01CF23A4DF92}"/>
    <cellStyle name="Heading 4 2" xfId="15" xr:uid="{FCCBE45D-A9A8-4959-9110-165722CD1955}"/>
    <cellStyle name="Highlight" xfId="20" xr:uid="{E8F0BE68-84F4-43BD-80A6-49D800518815}"/>
    <cellStyle name="Hyperlink" xfId="9" builtinId="8" customBuiltin="1"/>
    <cellStyle name="Left Border" xfId="21" xr:uid="{752567EA-4384-43AE-B676-88EEF319FF3E}"/>
    <cellStyle name="Left Bottom Green Border" xfId="22" xr:uid="{34B3EEC9-1AFB-46BB-BA9D-9C4050C105CA}"/>
    <cellStyle name="Left Green Border" xfId="23" xr:uid="{D9070FD4-0ABA-471F-926C-2D88574C9CAE}"/>
    <cellStyle name="Normal" xfId="0" builtinId="0" customBuiltin="1"/>
    <cellStyle name="Normal 2" xfId="3" xr:uid="{6BC7C099-EB82-48D1-AB31-46DA4D467DA5}"/>
    <cellStyle name="Normal 3" xfId="32" xr:uid="{B49E7D7C-2375-45E2-BFFF-FA7F5541E5F2}"/>
    <cellStyle name="Normal 4" xfId="33" xr:uid="{9BD2CCBA-D8AD-4C17-BD02-49AAD16AC878}"/>
    <cellStyle name="Normal 5" xfId="35" xr:uid="{DBDC21D6-3639-4234-9464-6D51CBE00719}"/>
    <cellStyle name="Normal 5 2" xfId="38" xr:uid="{1324672F-72D6-4A22-A055-2116AF0E4D81}"/>
    <cellStyle name="Normal 5 2 2" xfId="43" xr:uid="{0127CB7F-5661-448C-936A-C419D8F806D8}"/>
    <cellStyle name="Normal 5 3" xfId="41" xr:uid="{82CCEA6C-B6B6-49C9-BAF0-76633DEE9C38}"/>
    <cellStyle name="OrangeBorder" xfId="24" xr:uid="{C7E0DD48-55D3-484F-BC11-2A5937DF3881}"/>
    <cellStyle name="OrangeBorder 2" xfId="34" xr:uid="{150FC099-82C8-4045-AA82-309796EAFE86}"/>
    <cellStyle name="Right Bottom Green Border" xfId="25" xr:uid="{6A2C4F5A-0DDE-4C11-8235-E324DEC16A81}"/>
    <cellStyle name="Right Green Border" xfId="26" xr:uid="{01984877-D9ED-4DDE-ACEF-8C0EE05C3CBA}"/>
    <cellStyle name="Start Text" xfId="2" xr:uid="{EDB0B951-A110-4146-8AEC-6A70E229A2D5}"/>
    <cellStyle name="Title 2" xfId="4" xr:uid="{FB044FE1-B1E7-4D5F-A2B7-39BD77AC425B}"/>
    <cellStyle name="Title 3" xfId="36" xr:uid="{BAB72052-24F6-409A-A358-28D4AD66341C}"/>
    <cellStyle name="Title 4" xfId="37" xr:uid="{BF108802-D40E-4B55-AE23-02C2EDD1EC5C}"/>
    <cellStyle name="Title 5" xfId="8" xr:uid="{76D2112B-61B8-4476-84DD-C0B6ED5DD63F}"/>
    <cellStyle name="Year" xfId="27" xr:uid="{875B2B43-1B18-4303-B4D5-2FCD77B5DADF}"/>
    <cellStyle name="YellowCell" xfId="28" xr:uid="{20928AD6-9307-413A-A508-863FF7AC9DB9}"/>
    <cellStyle name="YellowCell 2" xfId="31" xr:uid="{982BBDC1-BDF7-4E08-B354-BEA94A3EC0BF}"/>
    <cellStyle name="z A Column text" xfId="7" xr:uid="{23B87D12-C661-428D-98E4-29837A850E3A}"/>
  </cellStyles>
  <dxfs count="9">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C0886BD5-2816-460A-9ABA-29A772184C96}">
      <tableStyleElement type="headerRow" dxfId="8"/>
      <tableStyleElement type="firstRowStripe" dxfId="7"/>
    </tableStyle>
    <tableStyle name="ExcelTableStyle" pivot="0" count="7" xr9:uid="{1D1EB055-14F4-4341-8FDF-BB495A4C75BA}">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008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7</xdr:row>
      <xdr:rowOff>95250</xdr:rowOff>
    </xdr:from>
    <xdr:to>
      <xdr:col>0</xdr:col>
      <xdr:colOff>4219069</xdr:colOff>
      <xdr:row>21</xdr:row>
      <xdr:rowOff>18726</xdr:rowOff>
    </xdr:to>
    <xdr:pic>
      <xdr:nvPicPr>
        <xdr:cNvPr id="4" name="Picture 3">
          <a:extLst>
            <a:ext uri="{FF2B5EF4-FFF2-40B4-BE49-F238E27FC236}">
              <a16:creationId xmlns:a16="http://schemas.microsoft.com/office/drawing/2014/main" id="{F02D60CF-8928-455B-9C78-A605CA86381D}"/>
            </a:ext>
          </a:extLst>
        </xdr:cNvPr>
        <xdr:cNvPicPr>
          <a:picLocks noChangeAspect="1"/>
        </xdr:cNvPicPr>
      </xdr:nvPicPr>
      <xdr:blipFill>
        <a:blip xmlns:r="http://schemas.openxmlformats.org/officeDocument/2006/relationships" r:embed="rId1"/>
        <a:stretch>
          <a:fillRect/>
        </a:stretch>
      </xdr:blipFill>
      <xdr:spPr>
        <a:xfrm>
          <a:off x="171450" y="1876425"/>
          <a:ext cx="4047619" cy="2590476"/>
        </a:xfrm>
        <a:prstGeom prst="rect">
          <a:avLst/>
        </a:prstGeom>
      </xdr:spPr>
    </xdr:pic>
    <xdr:clientData/>
  </xdr:twoCellAnchor>
  <xdr:twoCellAnchor editAs="oneCell">
    <xdr:from>
      <xdr:col>0</xdr:col>
      <xdr:colOff>219075</xdr:colOff>
      <xdr:row>27</xdr:row>
      <xdr:rowOff>114300</xdr:rowOff>
    </xdr:from>
    <xdr:to>
      <xdr:col>0</xdr:col>
      <xdr:colOff>4266694</xdr:colOff>
      <xdr:row>43</xdr:row>
      <xdr:rowOff>75824</xdr:rowOff>
    </xdr:to>
    <xdr:pic>
      <xdr:nvPicPr>
        <xdr:cNvPr id="2" name="Picture 1">
          <a:extLst>
            <a:ext uri="{FF2B5EF4-FFF2-40B4-BE49-F238E27FC236}">
              <a16:creationId xmlns:a16="http://schemas.microsoft.com/office/drawing/2014/main" id="{962976CE-2C8F-455D-A37F-D5746FB47B40}"/>
            </a:ext>
          </a:extLst>
        </xdr:cNvPr>
        <xdr:cNvPicPr>
          <a:picLocks noChangeAspect="1"/>
        </xdr:cNvPicPr>
      </xdr:nvPicPr>
      <xdr:blipFill>
        <a:blip xmlns:r="http://schemas.openxmlformats.org/officeDocument/2006/relationships" r:embed="rId2"/>
        <a:stretch>
          <a:fillRect/>
        </a:stretch>
      </xdr:blipFill>
      <xdr:spPr>
        <a:xfrm>
          <a:off x="219075" y="5705475"/>
          <a:ext cx="4047619" cy="30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8A8B-20B9-44C0-8B2D-2363D0E3925F}">
  <dimension ref="A1"/>
  <sheetViews>
    <sheetView workbookViewId="0"/>
  </sheetViews>
  <sheetFormatPr defaultRowHeight="14.5" x14ac:dyDescent="0.35"/>
  <cols>
    <col min="1" max="1" width="29.7265625" customWidth="1"/>
    <col min="2" max="2" width="23.54296875"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2D88-1157-4343-9701-AA198E0565D5}">
  <dimension ref="A1:F31"/>
  <sheetViews>
    <sheetView workbookViewId="0">
      <selection activeCell="B4" sqref="B4"/>
    </sheetView>
  </sheetViews>
  <sheetFormatPr defaultRowHeight="14.5" x14ac:dyDescent="0.35"/>
  <cols>
    <col min="1" max="1" width="41.54296875" customWidth="1"/>
    <col min="2" max="2" width="17.7265625" customWidth="1"/>
    <col min="3" max="4" width="12.453125" customWidth="1"/>
    <col min="6" max="6" width="17.7265625" bestFit="1" customWidth="1"/>
    <col min="7" max="9" width="14.453125" customWidth="1"/>
  </cols>
  <sheetData>
    <row r="1" spans="1:4" ht="18.5" x14ac:dyDescent="0.35">
      <c r="A1" s="35" t="s">
        <v>4</v>
      </c>
      <c r="B1" s="35"/>
      <c r="C1" s="35"/>
      <c r="D1" s="35"/>
    </row>
    <row r="2" spans="1:4" ht="51" customHeight="1" x14ac:dyDescent="0.35">
      <c r="A2" s="36" t="s">
        <v>86</v>
      </c>
      <c r="B2" s="37"/>
      <c r="C2" s="37"/>
      <c r="D2" s="37"/>
    </row>
    <row r="3" spans="1:4" x14ac:dyDescent="0.35">
      <c r="A3" s="1"/>
    </row>
    <row r="4" spans="1:4" x14ac:dyDescent="0.35">
      <c r="A4" s="1" t="s">
        <v>27</v>
      </c>
      <c r="B4" s="2">
        <f ca="1">TODAY()</f>
        <v>45058</v>
      </c>
    </row>
    <row r="6" spans="1:4" x14ac:dyDescent="0.35">
      <c r="A6" t="s">
        <v>83</v>
      </c>
      <c r="B6" t="s">
        <v>84</v>
      </c>
    </row>
    <row r="7" spans="1:4" x14ac:dyDescent="0.35">
      <c r="A7" t="s">
        <v>58</v>
      </c>
      <c r="B7">
        <v>7</v>
      </c>
    </row>
    <row r="8" spans="1:4" x14ac:dyDescent="0.35">
      <c r="A8" t="s">
        <v>59</v>
      </c>
      <c r="B8" s="26" t="str">
        <f ca="1">TEXT(Date_Input+Days, preferred_date_format)</f>
        <v>2023-05-19</v>
      </c>
    </row>
    <row r="9" spans="1:4" x14ac:dyDescent="0.35">
      <c r="A9" t="s">
        <v>60</v>
      </c>
      <c r="B9" s="26" t="str">
        <f ca="1">TEXT(WORKDAY(Date_Input, Days),preferred_date_format)</f>
        <v>2023-05-23</v>
      </c>
    </row>
    <row r="10" spans="1:4" x14ac:dyDescent="0.35">
      <c r="A10" t="s">
        <v>13</v>
      </c>
      <c r="B10" s="27" t="str">
        <f ca="1">TEXT(Date_Input,"YYYYMMDD")</f>
        <v>20230512</v>
      </c>
    </row>
    <row r="12" spans="1:4" x14ac:dyDescent="0.35">
      <c r="A12" t="s">
        <v>26</v>
      </c>
      <c r="B12" s="26" t="str">
        <f ca="1">TEXT(TODAY(), preferred_date_format)</f>
        <v>2023-05-12</v>
      </c>
    </row>
    <row r="13" spans="1:4" x14ac:dyDescent="0.35">
      <c r="A13" t="s">
        <v>14</v>
      </c>
      <c r="B13" s="26" t="str">
        <f ca="1">TEXT(TODAY()-WEEKDAY(TODAY(),2)-6, preferred_date_format)</f>
        <v>2023-05-01</v>
      </c>
      <c r="C13" s="26" t="str">
        <f ca="1">TEXT(LastWeekMonday+4, preferred_date_format)</f>
        <v>2023-05-05</v>
      </c>
      <c r="D13" s="28" t="str">
        <f ca="1">TEXT(LastWeekFriday+2, preferred_date_format)</f>
        <v>2023-05-07</v>
      </c>
    </row>
    <row r="14" spans="1:4" x14ac:dyDescent="0.35">
      <c r="A14" t="s">
        <v>0</v>
      </c>
      <c r="B14" s="26" t="str">
        <f ca="1">TEXT(DATE(YEAR(TODAY()), MONTH(TODAY())-1, 1), preferred_date_format)</f>
        <v>2023-04-01</v>
      </c>
      <c r="C14" s="26" t="str">
        <f ca="1">TEXT(DATE(YEAR(TODAY()), MONTH(TODAY()), 0), preferred_date_format)</f>
        <v>2023-04-30</v>
      </c>
    </row>
    <row r="15" spans="1:4" x14ac:dyDescent="0.35">
      <c r="A15" t="s">
        <v>1</v>
      </c>
      <c r="B15" s="26" t="str">
        <f ca="1">TEXT(WORKDAY(DATE(YEAR(TODAY()),MONTH(TODAY()),1)-1,1), preferred_date_format)</f>
        <v>2023-05-01</v>
      </c>
      <c r="C15" s="26" t="str">
        <f ca="1">TEXT(WORKDAY(DATE(YEAR(TODAY()),MONTH(TODAY())+1,1),-1), preferred_date_format)</f>
        <v>2023-05-31</v>
      </c>
    </row>
    <row r="16" spans="1:4" ht="15" thickBot="1" x14ac:dyDescent="0.4"/>
    <row r="17" spans="1:6" ht="15" thickBot="1" x14ac:dyDescent="0.4">
      <c r="A17" s="32" t="s">
        <v>18</v>
      </c>
      <c r="B17" s="33"/>
      <c r="C17" s="33"/>
      <c r="D17" s="34"/>
    </row>
    <row r="18" spans="1:6" x14ac:dyDescent="0.35">
      <c r="A18" s="11" t="s">
        <v>19</v>
      </c>
      <c r="D18" s="6"/>
    </row>
    <row r="19" spans="1:6" x14ac:dyDescent="0.35">
      <c r="A19" s="12" t="s">
        <v>20</v>
      </c>
      <c r="B19" s="30" t="s">
        <v>11</v>
      </c>
      <c r="C19" s="30"/>
      <c r="D19" s="31"/>
    </row>
    <row r="20" spans="1:6" x14ac:dyDescent="0.35">
      <c r="A20" s="12" t="s">
        <v>23</v>
      </c>
      <c r="B20" s="5" t="s">
        <v>9</v>
      </c>
      <c r="C20" t="s">
        <v>10</v>
      </c>
      <c r="D20" s="6" t="s">
        <v>12</v>
      </c>
    </row>
    <row r="21" spans="1:6" x14ac:dyDescent="0.35">
      <c r="A21" s="12" t="s">
        <v>24</v>
      </c>
      <c r="B21" t="s">
        <v>8</v>
      </c>
      <c r="D21" s="6"/>
    </row>
    <row r="22" spans="1:6" x14ac:dyDescent="0.35">
      <c r="A22" s="13" t="s">
        <v>21</v>
      </c>
      <c r="D22" s="6"/>
    </row>
    <row r="23" spans="1:6" x14ac:dyDescent="0.35">
      <c r="A23" s="12" t="s">
        <v>28</v>
      </c>
      <c r="B23" t="str">
        <f>LEFT(B19, FIND(B20, B19)-1)</f>
        <v>2008</v>
      </c>
      <c r="C23" t="str">
        <f>RIGHT(B19, LEN(B19)-LEN(B23)-1)</f>
        <v>12月31日 (水)</v>
      </c>
      <c r="D23" s="6" t="str">
        <f>IF(D20&lt;&gt;"", LEFT(C23, FIND(D20, C23)-1), C23)</f>
        <v>12月31</v>
      </c>
    </row>
    <row r="24" spans="1:6" x14ac:dyDescent="0.35">
      <c r="A24" s="12" t="s">
        <v>29</v>
      </c>
      <c r="B24" t="str">
        <f>LEFT(C23, FIND(C20, C23)-1)</f>
        <v>12</v>
      </c>
      <c r="D24" s="6"/>
    </row>
    <row r="25" spans="1:6" x14ac:dyDescent="0.35">
      <c r="A25" s="12" t="s">
        <v>30</v>
      </c>
      <c r="B25" t="str">
        <f>RIGHT(D23, LEN(D23)-LEN(B24)-1)</f>
        <v>31</v>
      </c>
      <c r="D25" s="6"/>
    </row>
    <row r="26" spans="1:6" x14ac:dyDescent="0.35">
      <c r="A26" s="12" t="s">
        <v>31</v>
      </c>
      <c r="B26" t="str">
        <f>IF(FIND("Y", B21) = 1, B23, IF(FIND("Y", B21) = 2, B24, B25))</f>
        <v>2008</v>
      </c>
      <c r="D26" s="6"/>
      <c r="F26">
        <f>FIND("Y", B21)</f>
        <v>1</v>
      </c>
    </row>
    <row r="27" spans="1:6" x14ac:dyDescent="0.35">
      <c r="A27" s="12" t="s">
        <v>32</v>
      </c>
      <c r="B27" t="str">
        <f>IF(FIND("M", B21) = 1, B23, IF(FIND("M", B21) = 2, B24, B25))</f>
        <v>12</v>
      </c>
      <c r="D27" s="6"/>
    </row>
    <row r="28" spans="1:6" x14ac:dyDescent="0.35">
      <c r="A28" s="12" t="s">
        <v>33</v>
      </c>
      <c r="B28" t="str">
        <f>IF(FIND("D", B21) = 1, B23, IF(FIND("D", B21) = 2, B24, B25))</f>
        <v>31</v>
      </c>
      <c r="D28" s="6"/>
    </row>
    <row r="29" spans="1:6" x14ac:dyDescent="0.35">
      <c r="A29" s="13" t="s">
        <v>22</v>
      </c>
      <c r="D29" s="6"/>
    </row>
    <row r="30" spans="1:6" x14ac:dyDescent="0.35">
      <c r="A30" s="29" t="s">
        <v>85</v>
      </c>
      <c r="B30" t="str">
        <f>preferred_date_format</f>
        <v>yyyy-mm-dd</v>
      </c>
      <c r="D30" s="6"/>
    </row>
    <row r="31" spans="1:6" ht="15" thickBot="1" x14ac:dyDescent="0.4">
      <c r="A31" s="14" t="s">
        <v>25</v>
      </c>
      <c r="B31" s="7" t="str">
        <f>TEXT(DATE(B26, B27, B28), B30)</f>
        <v>2008-12-31</v>
      </c>
      <c r="C31" s="8"/>
      <c r="D31" s="9"/>
    </row>
  </sheetData>
  <mergeCells count="4">
    <mergeCell ref="B19:D19"/>
    <mergeCell ref="A17:D17"/>
    <mergeCell ref="A1:D1"/>
    <mergeCell ref="A2:D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C60E3-5132-4EAF-A6AE-357FE13BC6C9}">
  <dimension ref="A1:F17"/>
  <sheetViews>
    <sheetView workbookViewId="0">
      <selection activeCell="B4" sqref="B4"/>
    </sheetView>
  </sheetViews>
  <sheetFormatPr defaultRowHeight="14.5" x14ac:dyDescent="0.35"/>
  <cols>
    <col min="1" max="1" width="20.26953125" bestFit="1" customWidth="1"/>
    <col min="2" max="2" width="40.81640625" customWidth="1"/>
    <col min="4" max="4" width="14.26953125" bestFit="1" customWidth="1"/>
    <col min="5" max="5" width="15.26953125" bestFit="1" customWidth="1"/>
    <col min="6" max="7" width="13.453125" bestFit="1" customWidth="1"/>
  </cols>
  <sheetData>
    <row r="1" spans="1:6" ht="18.5" x14ac:dyDescent="0.35">
      <c r="A1" s="35" t="s">
        <v>53</v>
      </c>
      <c r="B1" s="35"/>
      <c r="C1" s="35"/>
      <c r="D1" s="35"/>
      <c r="E1" s="35"/>
      <c r="F1" s="35"/>
    </row>
    <row r="2" spans="1:6" s="3" customFormat="1" ht="15" customHeight="1" x14ac:dyDescent="0.35">
      <c r="A2" s="36" t="s">
        <v>76</v>
      </c>
      <c r="B2" s="36"/>
      <c r="C2" s="36"/>
      <c r="D2" s="36"/>
      <c r="E2" s="36"/>
      <c r="F2" s="36"/>
    </row>
    <row r="4" spans="1:6" x14ac:dyDescent="0.35">
      <c r="A4" t="s">
        <v>54</v>
      </c>
      <c r="B4" s="16" t="s">
        <v>65</v>
      </c>
      <c r="C4" t="s">
        <v>64</v>
      </c>
      <c r="D4" s="3" t="s">
        <v>61</v>
      </c>
      <c r="E4" s="3" t="s">
        <v>62</v>
      </c>
      <c r="F4" s="3" t="s">
        <v>63</v>
      </c>
    </row>
    <row r="5" spans="1:6" x14ac:dyDescent="0.35">
      <c r="A5" t="s">
        <v>44</v>
      </c>
      <c r="B5" t="str">
        <f>TRIM(B4)</f>
        <v>John C. Doe</v>
      </c>
      <c r="C5" t="s">
        <v>64</v>
      </c>
      <c r="D5" t="s">
        <v>15</v>
      </c>
      <c r="E5" t="s">
        <v>66</v>
      </c>
      <c r="F5" s="15" t="str">
        <f>TRIM(MID(Text_Input, FIND(D5,Text_Input)+LEN(D5), IFERROR(FIND(IF(E5="",CHAR(10),E5),Text_Input,FIND(D5,Text_Input)+LEN(D5)),LEN(Text_Input)+1)-FIND(D5,Text_Input)-LEN(D5)))</f>
        <v>C.</v>
      </c>
    </row>
    <row r="6" spans="1:6" x14ac:dyDescent="0.35">
      <c r="A6" t="s">
        <v>45</v>
      </c>
      <c r="B6">
        <f>LEN(B4)</f>
        <v>11</v>
      </c>
      <c r="C6" t="s">
        <v>64</v>
      </c>
      <c r="D6" t="s">
        <v>15</v>
      </c>
      <c r="F6" s="15" t="str">
        <f>TRIM(MID(Text_Input, FIND(D6,Text_Input)+LEN(D6), IFERROR(FIND(IF(E6="",CHAR(10),E6),Text_Input,FIND(D6,Text_Input)+LEN(D6)),LEN(Text_Input)+1)-FIND(D6,Text_Input)-LEN(D6)))</f>
        <v>C. Doe</v>
      </c>
    </row>
    <row r="7" spans="1:6" x14ac:dyDescent="0.35">
      <c r="A7" t="s">
        <v>46</v>
      </c>
      <c r="B7" t="str">
        <f>UPPER(B4)</f>
        <v>JOHN C. DOE</v>
      </c>
      <c r="C7" t="s">
        <v>64</v>
      </c>
      <c r="E7" t="s">
        <v>66</v>
      </c>
      <c r="F7" s="15" t="str">
        <f>TRIM(MID(Text_Input, FIND(D7,Text_Input)+LEN(D7), IFERROR(FIND(IF(E7="",CHAR(10),E7),Text_Input,FIND(D7,Text_Input)+LEN(D7)),LEN(Text_Input)+1)-FIND(D7,Text_Input)-LEN(D7)))</f>
        <v>John C.</v>
      </c>
    </row>
    <row r="8" spans="1:6" x14ac:dyDescent="0.35">
      <c r="A8" t="s">
        <v>47</v>
      </c>
      <c r="B8" t="str">
        <f>LOWER(B4)</f>
        <v>john c. doe</v>
      </c>
      <c r="C8" t="s">
        <v>64</v>
      </c>
      <c r="D8" t="s">
        <v>67</v>
      </c>
      <c r="F8" s="15" t="str">
        <f>TRIM(MID(Text_Input, FIND(D8,Text_Input)+LEN(D8), IFERROR(FIND(IF(E8="",CHAR(10),E8),Text_Input,FIND(D8,Text_Input)+LEN(D8)),LEN(Text_Input)+1)-FIND(D8,Text_Input)-LEN(D8)))</f>
        <v>Doe</v>
      </c>
    </row>
    <row r="9" spans="1:6" x14ac:dyDescent="0.35">
      <c r="C9" t="s">
        <v>64</v>
      </c>
      <c r="F9" s="15" t="str">
        <f>TRIM(MID(Text_Input, FIND(D9,Text_Input)+LEN(D9), IFERROR(FIND(IF(E9="",CHAR(10),E9),Text_Input,FIND(D9,Text_Input)+LEN(D9)),LEN(Text_Input)+1)-FIND(D9,Text_Input)-LEN(D9)))</f>
        <v>John C. Doe</v>
      </c>
    </row>
    <row r="10" spans="1:6" x14ac:dyDescent="0.35">
      <c r="A10" t="s">
        <v>48</v>
      </c>
      <c r="B10" t="s">
        <v>15</v>
      </c>
      <c r="C10" t="s">
        <v>64</v>
      </c>
    </row>
    <row r="11" spans="1:6" x14ac:dyDescent="0.35">
      <c r="A11" t="s">
        <v>49</v>
      </c>
      <c r="B11" t="s">
        <v>16</v>
      </c>
      <c r="C11" t="s">
        <v>64</v>
      </c>
    </row>
    <row r="12" spans="1:6" x14ac:dyDescent="0.35">
      <c r="A12" t="s">
        <v>50</v>
      </c>
      <c r="B12" t="str">
        <f>SUBSTITUTE(Text_Input, B10, B11)</f>
        <v>Mary C. Doe</v>
      </c>
      <c r="C12" t="s">
        <v>64</v>
      </c>
    </row>
    <row r="13" spans="1:6" x14ac:dyDescent="0.35">
      <c r="A13" t="s">
        <v>3</v>
      </c>
      <c r="B13" t="b">
        <f>IF(IFERROR(FIND(B10,_xlfn.SINGLE( Text_Input)), FALSE), TRUE, FALSE)</f>
        <v>1</v>
      </c>
      <c r="C13" t="s">
        <v>64</v>
      </c>
    </row>
    <row r="14" spans="1:6" x14ac:dyDescent="0.35">
      <c r="C14" t="s">
        <v>64</v>
      </c>
    </row>
    <row r="15" spans="1:6" x14ac:dyDescent="0.35">
      <c r="A15" t="s">
        <v>51</v>
      </c>
      <c r="B15" t="str">
        <f>LEFT(Text_Input, LEN(Text_Input)-LEN(LastName)-1)</f>
        <v>John C.</v>
      </c>
      <c r="C15" t="s">
        <v>64</v>
      </c>
    </row>
    <row r="16" spans="1:6" x14ac:dyDescent="0.35">
      <c r="A16" t="s">
        <v>52</v>
      </c>
      <c r="B16" t="str">
        <f>TRIM(RIGHT(SUBSTITUTE(B4," ",REPT(" ",LEN(B4))),LEN(B4)))</f>
        <v>Doe</v>
      </c>
      <c r="C16" t="s">
        <v>64</v>
      </c>
    </row>
    <row r="17" spans="3:3" x14ac:dyDescent="0.35">
      <c r="C17" t="s">
        <v>64</v>
      </c>
    </row>
  </sheetData>
  <mergeCells count="2">
    <mergeCell ref="A1:F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83CC8-3284-4752-8E92-8CBBD1003835}">
  <dimension ref="A1:E15"/>
  <sheetViews>
    <sheetView workbookViewId="0">
      <selection activeCell="B4" sqref="B4"/>
    </sheetView>
  </sheetViews>
  <sheetFormatPr defaultRowHeight="14.5" x14ac:dyDescent="0.35"/>
  <cols>
    <col min="1" max="1" width="24.7265625" customWidth="1"/>
    <col min="2" max="2" width="25.7265625" customWidth="1"/>
    <col min="4" max="4" width="20.81640625" bestFit="1" customWidth="1"/>
    <col min="5" max="5" width="15.81640625" customWidth="1"/>
  </cols>
  <sheetData>
    <row r="1" spans="1:5" ht="18.5" x14ac:dyDescent="0.35">
      <c r="A1" s="35" t="s">
        <v>2</v>
      </c>
      <c r="B1" s="35"/>
      <c r="C1" s="25"/>
      <c r="D1" s="25"/>
    </row>
    <row r="2" spans="1:5" ht="15" customHeight="1" x14ac:dyDescent="0.35">
      <c r="A2" s="36" t="s">
        <v>77</v>
      </c>
      <c r="B2" s="36"/>
      <c r="C2" s="24"/>
      <c r="D2" s="24"/>
    </row>
    <row r="3" spans="1:5" x14ac:dyDescent="0.35">
      <c r="A3" s="24"/>
      <c r="B3" s="24"/>
      <c r="C3" s="24"/>
      <c r="D3" s="24"/>
    </row>
    <row r="4" spans="1:5" x14ac:dyDescent="0.35">
      <c r="A4" t="s">
        <v>37</v>
      </c>
      <c r="B4" s="16">
        <v>3.1415929999999999</v>
      </c>
    </row>
    <row r="5" spans="1:5" x14ac:dyDescent="0.35">
      <c r="A5" t="s">
        <v>68</v>
      </c>
      <c r="B5">
        <f>VALUE(TRIM(SUBSTITUTE(SUBSTITUTE(SUBSTITUTE(Number_Input, CHAR(13), ""), CHAR(10), ""), CHAR(160), "")))</f>
        <v>3.1415929999999999</v>
      </c>
    </row>
    <row r="6" spans="1:5" x14ac:dyDescent="0.35">
      <c r="A6" t="s">
        <v>38</v>
      </c>
      <c r="B6">
        <f>INT(CleanNumber)</f>
        <v>3</v>
      </c>
    </row>
    <row r="7" spans="1:5" x14ac:dyDescent="0.35">
      <c r="A7" t="s">
        <v>39</v>
      </c>
      <c r="B7">
        <f>INT(CleanNumber*100)/100</f>
        <v>3.14</v>
      </c>
    </row>
    <row r="8" spans="1:5" ht="15" thickBot="1" x14ac:dyDescent="0.4"/>
    <row r="9" spans="1:5" ht="15" thickBot="1" x14ac:dyDescent="0.4">
      <c r="A9" s="32" t="s">
        <v>17</v>
      </c>
      <c r="B9" s="34"/>
    </row>
    <row r="10" spans="1:5" x14ac:dyDescent="0.35">
      <c r="A10" s="11" t="s">
        <v>19</v>
      </c>
      <c r="B10" s="6"/>
    </row>
    <row r="11" spans="1:5" x14ac:dyDescent="0.35">
      <c r="A11" s="12" t="s">
        <v>20</v>
      </c>
      <c r="B11" s="6" t="s">
        <v>6</v>
      </c>
    </row>
    <row r="12" spans="1:5" x14ac:dyDescent="0.35">
      <c r="A12" s="12" t="s">
        <v>34</v>
      </c>
      <c r="B12" s="6" t="s">
        <v>5</v>
      </c>
      <c r="E12" s="4"/>
    </row>
    <row r="13" spans="1:5" x14ac:dyDescent="0.35">
      <c r="A13" s="12" t="s">
        <v>35</v>
      </c>
      <c r="B13" s="6" t="s">
        <v>7</v>
      </c>
    </row>
    <row r="14" spans="1:5" x14ac:dyDescent="0.35">
      <c r="A14" s="13" t="s">
        <v>22</v>
      </c>
      <c r="B14" s="6"/>
    </row>
    <row r="15" spans="1:5" ht="15" thickBot="1" x14ac:dyDescent="0.4">
      <c r="A15" s="14" t="s">
        <v>36</v>
      </c>
      <c r="B15" s="10">
        <f>IF(B12&lt;&gt;"",IF(B13&lt;&gt;"",_xlfn.NUMBERVALUE(B11, B12, B13),_xlfn.NUMBERVALUE(B11, B12)),IF(B13&lt;&gt;"",_xlfn.NUMBERVALUE(B11,, B13),_xlfn.NUMBERVALUE(B11)))</f>
        <v>123456.78</v>
      </c>
    </row>
  </sheetData>
  <mergeCells count="3">
    <mergeCell ref="A1:B1"/>
    <mergeCell ref="A2:B2"/>
    <mergeCell ref="A9:B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AA95-D2AA-4AD6-8E83-DBFAD20B8498}">
  <dimension ref="A1:D22"/>
  <sheetViews>
    <sheetView tabSelected="1" workbookViewId="0">
      <selection activeCell="B17" sqref="B17"/>
    </sheetView>
  </sheetViews>
  <sheetFormatPr defaultRowHeight="14.5" x14ac:dyDescent="0.35"/>
  <cols>
    <col min="1" max="1" width="32.453125" bestFit="1" customWidth="1"/>
    <col min="2" max="2" width="42" customWidth="1"/>
    <col min="3" max="4" width="15.1796875" customWidth="1"/>
  </cols>
  <sheetData>
    <row r="1" spans="1:4" ht="18.5" x14ac:dyDescent="0.35">
      <c r="A1" s="35" t="s">
        <v>78</v>
      </c>
      <c r="B1" s="35"/>
      <c r="C1" s="25"/>
      <c r="D1" s="25"/>
    </row>
    <row r="2" spans="1:4" ht="15" customHeight="1" x14ac:dyDescent="0.35">
      <c r="A2" s="36" t="s">
        <v>79</v>
      </c>
      <c r="B2" s="36"/>
      <c r="C2" s="24"/>
      <c r="D2" s="24"/>
    </row>
    <row r="3" spans="1:4" ht="15" thickBot="1" x14ac:dyDescent="0.4">
      <c r="A3" s="24"/>
      <c r="B3" s="24"/>
      <c r="C3" s="24"/>
      <c r="D3" s="24"/>
    </row>
    <row r="4" spans="1:4" ht="15.75" customHeight="1" thickBot="1" x14ac:dyDescent="0.4">
      <c r="A4" s="32" t="s">
        <v>55</v>
      </c>
      <c r="B4" s="34"/>
    </row>
    <row r="5" spans="1:4" x14ac:dyDescent="0.35">
      <c r="A5" s="11" t="s">
        <v>43</v>
      </c>
      <c r="B5" s="6"/>
    </row>
    <row r="6" spans="1:4" x14ac:dyDescent="0.35">
      <c r="A6" s="38" t="s">
        <v>40</v>
      </c>
      <c r="B6" s="39" t="s">
        <v>87</v>
      </c>
    </row>
    <row r="7" spans="1:4" x14ac:dyDescent="0.35">
      <c r="A7" s="40" t="s">
        <v>22</v>
      </c>
      <c r="B7" s="41"/>
    </row>
    <row r="8" spans="1:4" x14ac:dyDescent="0.35">
      <c r="A8" s="42" t="s">
        <v>40</v>
      </c>
      <c r="B8" s="41" t="str">
        <f>TRIM(RIGHT(SUBSTITUTE(B6,"\",REPT(" ",LEN(B6))),LEN(B6)))</f>
        <v>CJA Document Masterlist Everest Rev 0.xlsx</v>
      </c>
    </row>
    <row r="9" spans="1:4" x14ac:dyDescent="0.35">
      <c r="A9" s="42" t="s">
        <v>42</v>
      </c>
      <c r="B9" s="41" t="str">
        <f>TRIM(RIGHT(SUBSTITUTE(B8,".",REPT(" ",LEN(B8))),LEN(B8)))</f>
        <v>xlsx</v>
      </c>
    </row>
    <row r="10" spans="1:4" x14ac:dyDescent="0.35">
      <c r="A10" s="42" t="s">
        <v>90</v>
      </c>
      <c r="B10" s="41" t="str">
        <f>RIGHT(FileNoextNoRev, LEN(FileNoextNoRev)-4)</f>
        <v xml:space="preserve">Document Masterlist Everest Rev </v>
      </c>
    </row>
    <row r="11" spans="1:4" x14ac:dyDescent="0.35">
      <c r="A11" s="42" t="s">
        <v>41</v>
      </c>
      <c r="B11" s="41" t="str">
        <f>LEFT(B8, LEN(B8)-LEN(B9)-1)</f>
        <v>CJA Document Masterlist Everest Rev 0</v>
      </c>
    </row>
    <row r="12" spans="1:4" x14ac:dyDescent="0.35">
      <c r="A12" s="42" t="s">
        <v>88</v>
      </c>
      <c r="B12" s="41" t="str">
        <f>LEFT(FileName,36)</f>
        <v xml:space="preserve">CJA Document Masterlist Everest Rev </v>
      </c>
    </row>
    <row r="13" spans="1:4" x14ac:dyDescent="0.35">
      <c r="A13" s="42" t="s">
        <v>91</v>
      </c>
      <c r="B13" s="41" t="str">
        <f>RIGHT(B11, LEN(B11)-LEN(B12))</f>
        <v>0</v>
      </c>
    </row>
    <row r="14" spans="1:4" x14ac:dyDescent="0.35">
      <c r="A14" s="42" t="s">
        <v>92</v>
      </c>
      <c r="B14" s="43">
        <f>B13+1</f>
        <v>1</v>
      </c>
    </row>
    <row r="15" spans="1:4" x14ac:dyDescent="0.35">
      <c r="A15" s="42" t="s">
        <v>89</v>
      </c>
      <c r="B15" s="43" t="str">
        <f>LEFT(FileNoextNoRev,3)</f>
        <v>CJA</v>
      </c>
    </row>
    <row r="16" spans="1:4" x14ac:dyDescent="0.35">
      <c r="A16" s="42" t="s">
        <v>56</v>
      </c>
      <c r="B16" s="41" t="str">
        <f>LEFT(B6, LEN(B6)-LEN(B8))</f>
        <v>C:\Users\hoelwill\Documents\UiPath\Document masterlist\CJA\</v>
      </c>
    </row>
    <row r="17" spans="1:2" x14ac:dyDescent="0.35">
      <c r="A17" s="44" t="s">
        <v>94</v>
      </c>
      <c r="B17" s="45" t="str">
        <f>LEFT(B6, LEN(B6)-LEN(B8))&amp;"Everest Download Rev "&amp;NewRevision&amp;"\"</f>
        <v>C:\Users\hoelwill\Documents\UiPath\Document masterlist\CJA\Everest Download Rev 1\</v>
      </c>
    </row>
    <row r="21" spans="1:2" x14ac:dyDescent="0.35">
      <c r="A21" t="s">
        <v>57</v>
      </c>
      <c r="B21" t="str">
        <f>FileNameNoExtension &amp; "." &amp; FileExtension</f>
        <v>CJA Document Masterlist Everest Rev 0.xlsx</v>
      </c>
    </row>
    <row r="22" spans="1:2" x14ac:dyDescent="0.35">
      <c r="A22" t="s">
        <v>93</v>
      </c>
      <c r="B22" t="str">
        <f>CMName&amp;" "&amp;UniversalDMSName&amp;NewRevision&amp;"."&amp;FileExtension</f>
        <v>CJA Document Masterlist Everest Rev 1.xlsx</v>
      </c>
    </row>
  </sheetData>
  <mergeCells count="3">
    <mergeCell ref="A4:B4"/>
    <mergeCell ref="A1:B1"/>
    <mergeCell ref="A2:B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5396-113A-4E92-ABEE-648E1977C738}">
  <dimension ref="A1:E27"/>
  <sheetViews>
    <sheetView showGridLines="0" showRowColHeaders="0" workbookViewId="0"/>
  </sheetViews>
  <sheetFormatPr defaultColWidth="8.81640625" defaultRowHeight="14.5" x14ac:dyDescent="0.35"/>
  <cols>
    <col min="1" max="1" width="165.54296875" customWidth="1"/>
    <col min="2" max="2" width="15.453125" customWidth="1"/>
    <col min="3" max="3" width="15.26953125" bestFit="1" customWidth="1"/>
    <col min="4" max="4" width="13.453125" bestFit="1" customWidth="1"/>
    <col min="5" max="5" width="10.7265625" bestFit="1" customWidth="1"/>
  </cols>
  <sheetData>
    <row r="1" spans="1:5" ht="5.25" customHeight="1" x14ac:dyDescent="0.35">
      <c r="A1" s="20"/>
    </row>
    <row r="2" spans="1:5" ht="35" x14ac:dyDescent="0.35">
      <c r="A2" s="23" t="s">
        <v>69</v>
      </c>
    </row>
    <row r="3" spans="1:5" ht="37" x14ac:dyDescent="0.35">
      <c r="A3" s="22" t="s">
        <v>82</v>
      </c>
    </row>
    <row r="4" spans="1:5" x14ac:dyDescent="0.35">
      <c r="A4" s="19"/>
      <c r="D4" s="17"/>
    </row>
    <row r="5" spans="1:5" x14ac:dyDescent="0.35">
      <c r="A5" s="18" t="s">
        <v>71</v>
      </c>
      <c r="E5" s="2"/>
    </row>
    <row r="6" spans="1:5" x14ac:dyDescent="0.35">
      <c r="A6" s="21" t="s">
        <v>80</v>
      </c>
    </row>
    <row r="7" spans="1:5" x14ac:dyDescent="0.35">
      <c r="A7" s="21" t="s">
        <v>70</v>
      </c>
    </row>
    <row r="8" spans="1:5" x14ac:dyDescent="0.35">
      <c r="A8" s="19"/>
    </row>
    <row r="9" spans="1:5" x14ac:dyDescent="0.35">
      <c r="A9" s="19"/>
    </row>
    <row r="10" spans="1:5" x14ac:dyDescent="0.35">
      <c r="A10" s="19"/>
    </row>
    <row r="11" spans="1:5" x14ac:dyDescent="0.35">
      <c r="A11" s="19"/>
    </row>
    <row r="12" spans="1:5" x14ac:dyDescent="0.35">
      <c r="A12" s="19"/>
    </row>
    <row r="13" spans="1:5" x14ac:dyDescent="0.35">
      <c r="A13" s="19"/>
    </row>
    <row r="14" spans="1:5" x14ac:dyDescent="0.35">
      <c r="A14" s="19"/>
    </row>
    <row r="15" spans="1:5" x14ac:dyDescent="0.35">
      <c r="A15" s="19"/>
    </row>
    <row r="16" spans="1:5" x14ac:dyDescent="0.35">
      <c r="A16" s="19"/>
    </row>
    <row r="17" spans="1:1" x14ac:dyDescent="0.35">
      <c r="A17" s="19"/>
    </row>
    <row r="18" spans="1:1" x14ac:dyDescent="0.35">
      <c r="A18" s="19"/>
    </row>
    <row r="19" spans="1:1" x14ac:dyDescent="0.35">
      <c r="A19" s="19"/>
    </row>
    <row r="20" spans="1:1" x14ac:dyDescent="0.35">
      <c r="A20" s="19"/>
    </row>
    <row r="21" spans="1:1" x14ac:dyDescent="0.35">
      <c r="A21" s="19"/>
    </row>
    <row r="22" spans="1:1" x14ac:dyDescent="0.35">
      <c r="A22" s="19"/>
    </row>
    <row r="23" spans="1:1" x14ac:dyDescent="0.35">
      <c r="A23" s="18" t="s">
        <v>72</v>
      </c>
    </row>
    <row r="24" spans="1:1" x14ac:dyDescent="0.35">
      <c r="A24" s="21" t="s">
        <v>73</v>
      </c>
    </row>
    <row r="25" spans="1:1" x14ac:dyDescent="0.35">
      <c r="A25" s="21" t="s">
        <v>74</v>
      </c>
    </row>
    <row r="26" spans="1:1" x14ac:dyDescent="0.35">
      <c r="A26" s="21" t="s">
        <v>81</v>
      </c>
    </row>
    <row r="27" spans="1:1" x14ac:dyDescent="0.35">
      <c r="A27" s="21" t="s">
        <v>75</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49</vt:i4>
      </vt:variant>
    </vt:vector>
  </HeadingPairs>
  <TitlesOfParts>
    <vt:vector size="55" baseType="lpstr">
      <vt:lpstr>Scratchpad</vt:lpstr>
      <vt:lpstr>Date</vt:lpstr>
      <vt:lpstr>Text</vt:lpstr>
      <vt:lpstr>Number</vt:lpstr>
      <vt:lpstr>File</vt:lpstr>
      <vt:lpstr>About the Project Notebook</vt:lpstr>
      <vt:lpstr>_A1</vt:lpstr>
      <vt:lpstr>_A2</vt:lpstr>
      <vt:lpstr>_A3</vt:lpstr>
      <vt:lpstr>CleanNumber</vt:lpstr>
      <vt:lpstr>CMName</vt:lpstr>
      <vt:lpstr>Contains</vt:lpstr>
      <vt:lpstr>CurrentRevision</vt:lpstr>
      <vt:lpstr>Date_Input</vt:lpstr>
      <vt:lpstr>DatePlusDays</vt:lpstr>
      <vt:lpstr>DatePlusWorkingDays</vt:lpstr>
      <vt:lpstr>DateText</vt:lpstr>
      <vt:lpstr>Days</vt:lpstr>
      <vt:lpstr>FileExtension</vt:lpstr>
      <vt:lpstr>FileName</vt:lpstr>
      <vt:lpstr>FileNameNoExtension</vt:lpstr>
      <vt:lpstr>FileNoextNoRev</vt:lpstr>
      <vt:lpstr>FirstName</vt:lpstr>
      <vt:lpstr>Folder</vt:lpstr>
      <vt:lpstr>FullFileName_Input</vt:lpstr>
      <vt:lpstr>Int</vt:lpstr>
      <vt:lpstr>LastMonthEndDate</vt:lpstr>
      <vt:lpstr>LastMonthStartDate</vt:lpstr>
      <vt:lpstr>LastName</vt:lpstr>
      <vt:lpstr>LastWeekFriday</vt:lpstr>
      <vt:lpstr>LastWeekMonday</vt:lpstr>
      <vt:lpstr>LastWeekSunday</vt:lpstr>
      <vt:lpstr>Length</vt:lpstr>
      <vt:lpstr>LowerCase</vt:lpstr>
      <vt:lpstr>NewFolder</vt:lpstr>
      <vt:lpstr>NewRevision</vt:lpstr>
      <vt:lpstr>NewRevisionFileName</vt:lpstr>
      <vt:lpstr>Number_Input</vt:lpstr>
      <vt:lpstr>NumberText_Input</vt:lpstr>
      <vt:lpstr>preferred_date_format</vt:lpstr>
      <vt:lpstr>ReformattedDate</vt:lpstr>
      <vt:lpstr>ReformattedFileName</vt:lpstr>
      <vt:lpstr>ReformattedNumber</vt:lpstr>
      <vt:lpstr>Replace</vt:lpstr>
      <vt:lpstr>Result</vt:lpstr>
      <vt:lpstr>Search</vt:lpstr>
      <vt:lpstr>Text_Input</vt:lpstr>
      <vt:lpstr>ThisMonthFirstWorkingDay</vt:lpstr>
      <vt:lpstr>ThisMonthLastWorkingDay</vt:lpstr>
      <vt:lpstr>Today</vt:lpstr>
      <vt:lpstr>Trimmed</vt:lpstr>
      <vt:lpstr>TwoDecimals</vt:lpstr>
      <vt:lpstr>UniversalDMSName</vt:lpstr>
      <vt:lpstr>UpperCase</vt:lpstr>
      <vt:lpstr>YYYYMMDD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UiPath</dc:creator>
  <cp:lastModifiedBy>Ho, Willy (MTO/ISO)</cp:lastModifiedBy>
  <dcterms:created xsi:type="dcterms:W3CDTF">2019-08-19T13:07:58Z</dcterms:created>
  <dcterms:modified xsi:type="dcterms:W3CDTF">2023-05-12T04:35:38Z</dcterms:modified>
</cp:coreProperties>
</file>