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FFAU3391010" sheetId="2" r:id="rId5"/>
    <sheet name="TIIU5950211" sheetId="3" r:id="rId6"/>
    <sheet name="CSNU6137602" sheetId="4" r:id="rId7"/>
    <sheet name="CSNU6985408" sheetId="5" r:id="rId8"/>
    <sheet name="DFSU7445938" sheetId="6" r:id="rId9"/>
    <sheet name="TGBU8591271" sheetId="7" r:id="rId10"/>
  </sheets>
  <definedNames>
    <definedName name="_xlnm._FilterDatabase" localSheetId="1" hidden="1">'FFAU3391010'!$A$15:$E$15</definedName>
    <definedName name="_xlnm._FilterDatabase" localSheetId="2" hidden="1">'TIIU5950211'!$A$15:$E$15</definedName>
    <definedName name="_xlnm._FilterDatabase" localSheetId="3" hidden="1">'CSNU6137602'!$A$15:$E$15</definedName>
    <definedName name="_xlnm._FilterDatabase" localSheetId="4" hidden="1">'CSNU6985408'!$A$15:$E$15</definedName>
    <definedName name="_xlnm._FilterDatabase" localSheetId="5" hidden="1">'DFSU7445938'!$A$15:$E$15</definedName>
    <definedName name="_xlnm._FilterDatabase" localSheetId="6" hidden="1">'TGBU8591271'!$A$15:$E$15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<sst xmlns="http://schemas.openxmlformats.org/spreadsheetml/2006/main" uniqueCount="57">
  <si>
    <t>SHIPMENT ADVICE</t>
  </si>
  <si>
    <t>SA Number</t>
  </si>
  <si>
    <t>SA006/2025</t>
  </si>
  <si>
    <t>Port of Loading</t>
  </si>
  <si>
    <t>CARTAGENA</t>
  </si>
  <si>
    <t>Port of Discharge</t>
  </si>
  <si>
    <t>MUNDRA, IN</t>
  </si>
  <si>
    <t>Shipped Date</t>
  </si>
  <si>
    <t>BL Number</t>
  </si>
  <si>
    <t>COSU6408217040</t>
  </si>
  <si>
    <t>BL Date</t>
  </si>
  <si>
    <t>21/01/2025</t>
  </si>
  <si>
    <t>Vessel Name &amp; Voyage</t>
  </si>
  <si>
    <t>CSCL ZEEBRUGGE 050W</t>
  </si>
  <si>
    <t>Product Type</t>
  </si>
  <si>
    <t>Round Logs</t>
  </si>
  <si>
    <t>Shipping Line</t>
  </si>
  <si>
    <t>COSCO</t>
  </si>
  <si>
    <t>Origin</t>
  </si>
  <si>
    <t>Colombia</t>
  </si>
  <si>
    <t>No. of FCLs</t>
  </si>
  <si>
    <t>ETA Destination</t>
  </si>
  <si>
    <t>Client P.No</t>
  </si>
  <si>
    <t>Stuffing Date</t>
  </si>
  <si>
    <t>Container Number</t>
  </si>
  <si>
    <t>Length</t>
  </si>
  <si>
    <t>Circumference</t>
  </si>
  <si>
    <t>Gross Volume (m³)</t>
  </si>
  <si>
    <t>Net Volume (m³)</t>
  </si>
  <si>
    <t>Pieces</t>
  </si>
  <si>
    <t>CFT</t>
  </si>
  <si>
    <t>Photo Link</t>
  </si>
  <si>
    <t>11/01/2025</t>
  </si>
  <si>
    <t>FFAU3391010</t>
  </si>
  <si>
    <t>https://portal.codringreen.com/photos/viewcontainerimages?did=3105</t>
  </si>
  <si>
    <t>TIIU5950211</t>
  </si>
  <si>
    <t>https://portal.codringreen.com/photos/viewcontainerimages?did=3106</t>
  </si>
  <si>
    <t>CSNU6137602</t>
  </si>
  <si>
    <t>https://portal.codringreen.com/photos/viewcontainerimages?did=3107</t>
  </si>
  <si>
    <t>14/01/2025</t>
  </si>
  <si>
    <t>CSNU6985408</t>
  </si>
  <si>
    <t>https://portal.codringreen.com/photos/viewcontainerimages?did=3108</t>
  </si>
  <si>
    <t>DFSU7445938</t>
  </si>
  <si>
    <t>https://portal.codringreen.com/photos/viewcontainerimages?did=3109</t>
  </si>
  <si>
    <t>TGBU8591271</t>
  </si>
  <si>
    <t>https://portal.codringreen.com/photos/viewcontainerimages?did=3110</t>
  </si>
  <si>
    <t>6 Containers</t>
  </si>
  <si>
    <t>Seller Legal Representative</t>
  </si>
  <si>
    <t>Load Date</t>
  </si>
  <si>
    <t>Loading Place</t>
  </si>
  <si>
    <t>SERPORMAR SA</t>
  </si>
  <si>
    <t>Seal Number</t>
  </si>
  <si>
    <t>Circumference Allowance</t>
  </si>
  <si>
    <t>Length Allowance</t>
  </si>
  <si>
    <t>Total Gross Volume (m³)</t>
  </si>
  <si>
    <t>Total Net Volume (m³)</t>
  </si>
  <si>
    <t>No of Pieces</t>
  </si>
</sst>
</file>

<file path=xl/styles.xml><?xml version="1.0" encoding="utf-8"?>
<styleSheet xmlns="http://schemas.openxmlformats.org/spreadsheetml/2006/main" xml:space="preserve">
  <numFmts count="3">
    <numFmt numFmtId="164" formatCode="dd/mm/yy"/>
    <numFmt numFmtId="165" formatCode="_(* #,##0.000_);_(* (#,##0.000);_(* &quot;-&quot;??_);_(@_)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4D79B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left" vertical="bottom" textRotation="0" wrapText="false" shrinkToFit="false"/>
    </xf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165" fillId="2" borderId="1" applyFont="1" applyNumberFormat="1" applyFill="1" applyBorder="1" applyAlignment="1">
      <alignment horizontal="center" vertical="center" textRotation="0" wrapText="false" shrinkToFit="false"/>
    </xf>
    <xf xfId="0" fontId="0" numFmtId="2" fillId="0" borderId="1" applyFont="0" applyNumberFormat="1" applyFill="0" applyBorder="1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  <xf xfId="0" fontId="0" numFmtId="2" fillId="0" borderId="1" applyFont="0" applyNumberFormat="1" applyFill="0" applyBorder="1" applyAlignment="1">
      <alignment horizontal="left" vertical="bottom" textRotation="0" wrapText="false" shrinkToFit="false"/>
    </xf>
    <xf xfId="0" fontId="0" numFmtId="166" fillId="0" borderId="1" applyFont="0" applyNumberFormat="1" applyFill="0" applyBorder="1" applyAlignment="1">
      <alignment horizontal="left" vertical="bottom" textRotation="0" wrapText="false" shrinkToFit="false"/>
    </xf>
    <xf xfId="0" fontId="0" numFmtId="166" fillId="0" borderId="1" applyFont="0" applyNumberFormat="1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2" fillId="2" borderId="1" applyFont="1" applyNumberFormat="1" applyFill="1" applyBorder="1" applyAlignment="0">
      <alignment horizontal="general" vertical="bottom" textRotation="0" wrapText="false" shrinkToFit="false"/>
    </xf>
    <xf xfId="0" fontId="2" numFmtId="166" fillId="2" borderId="1" applyFont="1" applyNumberFormat="1" applyFill="1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d0631c70be317c4ef53dd3b4e053abe7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4d505fb148fa2db8eada29095a8effa9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c1b17c9cc277a85fa11fd23db8affc66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7155b494eeeb4ec05ce85b1a5c068861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f15ea34424e1f7dd44cfa70585c889b5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82f12414b4c12c5be0bccfb419aca786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19ea380841f4d2f8961c5ce0a3200931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66825" cy="571500"/>
    <xdr:pic>
      <xdr:nvPicPr>
        <xdr:cNvPr id="1" name="Codrin Green" descr="Codrin Gre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9</xdr:row>
      <xdr:rowOff>0</xdr:rowOff>
    </xdr:from>
    <xdr:ext cx="1266825" cy="571500"/>
    <xdr:pic>
      <xdr:nvPicPr>
        <xdr:cNvPr id="1" name="Codrin Green" descr="Codrin Gre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9</xdr:row>
      <xdr:rowOff>0</xdr:rowOff>
    </xdr:from>
    <xdr:ext cx="1266825" cy="571500"/>
    <xdr:pic>
      <xdr:nvPicPr>
        <xdr:cNvPr id="1" name="Codrin Green" descr="Codrin Gre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9</xdr:row>
      <xdr:rowOff>0</xdr:rowOff>
    </xdr:from>
    <xdr:ext cx="1266825" cy="571500"/>
    <xdr:pic>
      <xdr:nvPicPr>
        <xdr:cNvPr id="1" name="Codrin Green" descr="Codrin Gre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9</xdr:row>
      <xdr:rowOff>0</xdr:rowOff>
    </xdr:from>
    <xdr:ext cx="1266825" cy="571500"/>
    <xdr:pic>
      <xdr:nvPicPr>
        <xdr:cNvPr id="1" name="Codrin Green" descr="Codrin Gre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9</xdr:row>
      <xdr:rowOff>0</xdr:rowOff>
    </xdr:from>
    <xdr:ext cx="1266825" cy="571500"/>
    <xdr:pic>
      <xdr:nvPicPr>
        <xdr:cNvPr id="1" name="Codrin Green" descr="Codrin Gre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9</xdr:row>
      <xdr:rowOff>0</xdr:rowOff>
    </xdr:from>
    <xdr:ext cx="1266825" cy="571500"/>
    <xdr:pic>
      <xdr:nvPicPr>
        <xdr:cNvPr id="1" name="Codrin Green" descr="Codrin Gre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https://portal.codringreen.com/photos/viewcontainerimages?did=3105" TargetMode="External"/><Relationship Id="rId_hyperlink_2" Type="http://schemas.openxmlformats.org/officeDocument/2006/relationships/hyperlink" Target="https://portal.codringreen.com/photos/viewcontainerimages?did=3106" TargetMode="External"/><Relationship Id="rId_hyperlink_3" Type="http://schemas.openxmlformats.org/officeDocument/2006/relationships/hyperlink" Target="https://portal.codringreen.com/photos/viewcontainerimages?did=3107" TargetMode="External"/><Relationship Id="rId_hyperlink_4" Type="http://schemas.openxmlformats.org/officeDocument/2006/relationships/hyperlink" Target="https://portal.codringreen.com/photos/viewcontainerimages?did=3108" TargetMode="External"/><Relationship Id="rId_hyperlink_5" Type="http://schemas.openxmlformats.org/officeDocument/2006/relationships/hyperlink" Target="https://portal.codringreen.com/photos/viewcontainerimages?did=3109" TargetMode="External"/><Relationship Id="rId_hyperlink_6" Type="http://schemas.openxmlformats.org/officeDocument/2006/relationships/hyperlink" Target="https://portal.codringreen.com/photos/viewcontainerimages?did=311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28"/>
  <sheetViews>
    <sheetView tabSelected="1" workbookViewId="0" zoomScale="95" showGridLines="true" showRowColHeaders="1">
      <selection activeCell="A28" sqref="A28"/>
    </sheetView>
  </sheetViews>
  <sheetFormatPr defaultRowHeight="14.4" outlineLevelRow="0" outlineLevelCol="0"/>
  <cols>
    <col min="1" max="1" width="15.281982" bestFit="true" customWidth="true" style="0"/>
    <col min="2" max="2" width="16.424561" bestFit="true" customWidth="true" style="0"/>
    <col min="3" max="3" width="19.995117" bestFit="true" customWidth="true" style="0"/>
    <col min="4" max="4" width="15.281982" bestFit="true" customWidth="true" style="0"/>
    <col min="5" max="5" width="24.708252" bestFit="true" customWidth="true" style="0"/>
    <col min="6" max="6" width="23.422852" bestFit="true" customWidth="true" style="0"/>
    <col min="7" max="7" width="21.137695" bestFit="true" customWidth="true" style="0"/>
    <col min="8" max="8" width="18.709717" bestFit="true" customWidth="true" style="0"/>
    <col min="9" max="9" width="8.140869" bestFit="true" customWidth="true" style="0"/>
    <col min="10" max="10" width="6.998291" bestFit="true" customWidth="true" style="0"/>
    <col min="11" max="11" width="78.980713" bestFit="true" customWidth="true" style="0"/>
  </cols>
  <sheetData>
    <row r="1" spans="1:11">
      <c r="A1" s="0"/>
      <c r="E1" s="1" t="s">
        <v>0</v>
      </c>
    </row>
    <row r="5" spans="1:11">
      <c r="E5" s="2" t="s">
        <v>1</v>
      </c>
      <c r="F5" s="4" t="s">
        <v>2</v>
      </c>
    </row>
    <row r="6" spans="1:11">
      <c r="E6" s="2" t="s">
        <v>3</v>
      </c>
      <c r="F6" s="4" t="s">
        <v>4</v>
      </c>
    </row>
    <row r="7" spans="1:11">
      <c r="E7" s="2" t="s">
        <v>5</v>
      </c>
      <c r="F7" s="4" t="s">
        <v>6</v>
      </c>
    </row>
    <row r="8" spans="1:11">
      <c r="E8" s="2" t="s">
        <v>7</v>
      </c>
      <c r="F8" s="5">
        <v>45678</v>
      </c>
    </row>
    <row r="9" spans="1:11">
      <c r="E9" s="2" t="s">
        <v>8</v>
      </c>
      <c r="F9" s="4" t="s">
        <v>9</v>
      </c>
    </row>
    <row r="10" spans="1:11">
      <c r="E10" s="2" t="s">
        <v>10</v>
      </c>
      <c r="F10" s="4" t="s">
        <v>11</v>
      </c>
    </row>
    <row r="11" spans="1:11">
      <c r="E11" s="2" t="s">
        <v>12</v>
      </c>
      <c r="F11" s="4" t="s">
        <v>13</v>
      </c>
    </row>
    <row r="12" spans="1:11">
      <c r="A12" s="2" t="s">
        <v>14</v>
      </c>
      <c r="B12" s="3" t="s">
        <v>15</v>
      </c>
      <c r="E12" s="2" t="s">
        <v>16</v>
      </c>
      <c r="F12" s="4" t="s">
        <v>17</v>
      </c>
    </row>
    <row r="13" spans="1:11">
      <c r="A13" s="2" t="s">
        <v>18</v>
      </c>
      <c r="B13" s="3" t="s">
        <v>19</v>
      </c>
      <c r="E13" s="2" t="s">
        <v>20</v>
      </c>
      <c r="F13" s="4">
        <v>6</v>
      </c>
    </row>
    <row r="14" spans="1:11">
      <c r="E14" s="2" t="s">
        <v>21</v>
      </c>
      <c r="F14" s="5" t="str">
        <f>F8+42</f>
        <v>0</v>
      </c>
    </row>
    <row r="17" spans="1:11">
      <c r="A17" s="6" t="s">
        <v>22</v>
      </c>
      <c r="B17" s="6" t="s">
        <v>23</v>
      </c>
      <c r="C17" s="6" t="s">
        <v>24</v>
      </c>
      <c r="D17" s="6" t="s">
        <v>14</v>
      </c>
      <c r="E17" s="6" t="s">
        <v>25</v>
      </c>
      <c r="F17" s="6" t="s">
        <v>26</v>
      </c>
      <c r="G17" s="6" t="s">
        <v>27</v>
      </c>
      <c r="H17" s="6" t="s">
        <v>28</v>
      </c>
      <c r="I17" s="6" t="s">
        <v>29</v>
      </c>
      <c r="J17" s="6" t="s">
        <v>30</v>
      </c>
      <c r="K17" s="6" t="s">
        <v>31</v>
      </c>
    </row>
    <row r="18" spans="1:11">
      <c r="A18" s="3"/>
      <c r="B18" s="3" t="s">
        <v>32</v>
      </c>
      <c r="C18" s="3" t="s">
        <v>33</v>
      </c>
      <c r="D18" s="3" t="str">
        <f>IF(E18="","",IF(E18&lt;2.75,"SHORTS",IF(E18&lt;6,"SEMI LONGS","LONGS")))</f>
        <v>0</v>
      </c>
      <c r="E18" s="9" t="str">
        <f>'FFAU3391010'!B7</f>
        <v>0</v>
      </c>
      <c r="F18" s="3" t="str">
        <f>'FFAU3391010'!B8</f>
        <v>0</v>
      </c>
      <c r="G18" s="13" t="str">
        <f>'FFAU3391010'!B11</f>
        <v>0</v>
      </c>
      <c r="H18" s="13" t="str">
        <f>'FFAU3391010'!B12</f>
        <v>0</v>
      </c>
      <c r="I18" s="3" t="str">
        <f>'FFAU3391010'!B6</f>
        <v>0</v>
      </c>
      <c r="J18" s="9" t="str">
        <f>'FFAU3391010'!B13</f>
        <v>0</v>
      </c>
      <c r="K18" s="14" t="s">
        <v>34</v>
      </c>
    </row>
    <row r="19" spans="1:11">
      <c r="A19" s="3"/>
      <c r="B19" s="3" t="s">
        <v>32</v>
      </c>
      <c r="C19" s="3" t="s">
        <v>35</v>
      </c>
      <c r="D19" s="3" t="str">
        <f>IF(E19="","",IF(E19&lt;2.75,"SHORTS",IF(E19&lt;6,"SEMI LONGS","LONGS")))</f>
        <v>0</v>
      </c>
      <c r="E19" s="9" t="str">
        <f>'TIIU5950211'!B7</f>
        <v>0</v>
      </c>
      <c r="F19" s="3" t="str">
        <f>'TIIU5950211'!B8</f>
        <v>0</v>
      </c>
      <c r="G19" s="13" t="str">
        <f>'TIIU5950211'!B11</f>
        <v>0</v>
      </c>
      <c r="H19" s="13" t="str">
        <f>'TIIU5950211'!B12</f>
        <v>0</v>
      </c>
      <c r="I19" s="3" t="str">
        <f>'TIIU5950211'!B6</f>
        <v>0</v>
      </c>
      <c r="J19" s="9" t="str">
        <f>'TIIU5950211'!B13</f>
        <v>0</v>
      </c>
      <c r="K19" s="14" t="s">
        <v>36</v>
      </c>
    </row>
    <row r="20" spans="1:11">
      <c r="A20" s="3"/>
      <c r="B20" s="3" t="s">
        <v>32</v>
      </c>
      <c r="C20" s="3" t="s">
        <v>37</v>
      </c>
      <c r="D20" s="3" t="str">
        <f>IF(E20="","",IF(E20&lt;2.75,"SHORTS",IF(E20&lt;6,"SEMI LONGS","LONGS")))</f>
        <v>0</v>
      </c>
      <c r="E20" s="9" t="str">
        <f>'CSNU6137602'!B7</f>
        <v>0</v>
      </c>
      <c r="F20" s="3" t="str">
        <f>'CSNU6137602'!B8</f>
        <v>0</v>
      </c>
      <c r="G20" s="13" t="str">
        <f>'CSNU6137602'!B11</f>
        <v>0</v>
      </c>
      <c r="H20" s="13" t="str">
        <f>'CSNU6137602'!B12</f>
        <v>0</v>
      </c>
      <c r="I20" s="3" t="str">
        <f>'CSNU6137602'!B6</f>
        <v>0</v>
      </c>
      <c r="J20" s="9" t="str">
        <f>'CSNU6137602'!B13</f>
        <v>0</v>
      </c>
      <c r="K20" s="14" t="s">
        <v>38</v>
      </c>
    </row>
    <row r="21" spans="1:11">
      <c r="A21" s="3"/>
      <c r="B21" s="3" t="s">
        <v>39</v>
      </c>
      <c r="C21" s="3" t="s">
        <v>40</v>
      </c>
      <c r="D21" s="3" t="str">
        <f>IF(E21="","",IF(E21&lt;2.75,"SHORTS",IF(E21&lt;6,"SEMI LONGS","LONGS")))</f>
        <v>0</v>
      </c>
      <c r="E21" s="9" t="str">
        <f>'CSNU6985408'!B7</f>
        <v>0</v>
      </c>
      <c r="F21" s="3" t="str">
        <f>'CSNU6985408'!B8</f>
        <v>0</v>
      </c>
      <c r="G21" s="13" t="str">
        <f>'CSNU6985408'!B11</f>
        <v>0</v>
      </c>
      <c r="H21" s="13" t="str">
        <f>'CSNU6985408'!B12</f>
        <v>0</v>
      </c>
      <c r="I21" s="3" t="str">
        <f>'CSNU6985408'!B6</f>
        <v>0</v>
      </c>
      <c r="J21" s="9" t="str">
        <f>'CSNU6985408'!B13</f>
        <v>0</v>
      </c>
      <c r="K21" s="14" t="s">
        <v>41</v>
      </c>
    </row>
    <row r="22" spans="1:11">
      <c r="A22" s="3"/>
      <c r="B22" s="3" t="s">
        <v>39</v>
      </c>
      <c r="C22" s="3" t="s">
        <v>42</v>
      </c>
      <c r="D22" s="3" t="str">
        <f>IF(E22="","",IF(E22&lt;2.75,"SHORTS",IF(E22&lt;6,"SEMI LONGS","LONGS")))</f>
        <v>0</v>
      </c>
      <c r="E22" s="9" t="str">
        <f>'DFSU7445938'!B7</f>
        <v>0</v>
      </c>
      <c r="F22" s="3" t="str">
        <f>'DFSU7445938'!B8</f>
        <v>0</v>
      </c>
      <c r="G22" s="13" t="str">
        <f>'DFSU7445938'!B11</f>
        <v>0</v>
      </c>
      <c r="H22" s="13" t="str">
        <f>'DFSU7445938'!B12</f>
        <v>0</v>
      </c>
      <c r="I22" s="3" t="str">
        <f>'DFSU7445938'!B6</f>
        <v>0</v>
      </c>
      <c r="J22" s="9" t="str">
        <f>'DFSU7445938'!B13</f>
        <v>0</v>
      </c>
      <c r="K22" s="14" t="s">
        <v>43</v>
      </c>
    </row>
    <row r="23" spans="1:11">
      <c r="A23" s="3"/>
      <c r="B23" s="3" t="s">
        <v>39</v>
      </c>
      <c r="C23" s="3" t="s">
        <v>44</v>
      </c>
      <c r="D23" s="3" t="str">
        <f>IF(E23="","",IF(E23&lt;2.75,"SHORTS",IF(E23&lt;6,"SEMI LONGS","LONGS")))</f>
        <v>0</v>
      </c>
      <c r="E23" s="9" t="str">
        <f>'TGBU8591271'!B7</f>
        <v>0</v>
      </c>
      <c r="F23" s="3" t="str">
        <f>'TGBU8591271'!B8</f>
        <v>0</v>
      </c>
      <c r="G23" s="13" t="str">
        <f>'TGBU8591271'!B11</f>
        <v>0</v>
      </c>
      <c r="H23" s="13" t="str">
        <f>'TGBU8591271'!B12</f>
        <v>0</v>
      </c>
      <c r="I23" s="3" t="str">
        <f>'TGBU8591271'!B6</f>
        <v>0</v>
      </c>
      <c r="J23" s="9" t="str">
        <f>'TGBU8591271'!B13</f>
        <v>0</v>
      </c>
      <c r="K23" s="14" t="s">
        <v>45</v>
      </c>
    </row>
    <row r="25" spans="1:11">
      <c r="A25" s="6"/>
      <c r="B25" s="6"/>
      <c r="C25" s="6" t="s">
        <v>46</v>
      </c>
      <c r="D25" s="6"/>
      <c r="E25" s="15" t="str">
        <f>ROUND(AVERAGE(E18:E23), 2)</f>
        <v>0</v>
      </c>
      <c r="F25" s="6" t="str">
        <f>TRUNC(AVERAGE(F18:F23), 0)</f>
        <v>0</v>
      </c>
      <c r="G25" s="16" t="str">
        <f>SUM(G18:G23)</f>
        <v>0</v>
      </c>
      <c r="H25" s="16" t="str">
        <f>SUM(H18:H23)</f>
        <v>0</v>
      </c>
      <c r="I25" s="6" t="str">
        <f>SUM(I18:I23)</f>
        <v>0</v>
      </c>
      <c r="J25" s="15" t="str">
        <f>ROUND(AVERAGE(J18:J23),2)</f>
        <v>0</v>
      </c>
      <c r="K25" s="6"/>
    </row>
    <row r="27" spans="1:11">
      <c r="A27" s="17"/>
      <c r="B27" s="17"/>
      <c r="C27" s="17"/>
      <c r="D27" s="17"/>
      <c r="E27" s="17"/>
    </row>
    <row r="28" spans="1:11">
      <c r="A28" s="18" t="s">
        <v>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8:E28"/>
  </mergeCells>
  <hyperlinks>
    <hyperlink ref="K18" r:id="rId_hyperlink_1"/>
    <hyperlink ref="K19" r:id="rId_hyperlink_2"/>
    <hyperlink ref="K20" r:id="rId_hyperlink_3"/>
    <hyperlink ref="K21" r:id="rId_hyperlink_4"/>
    <hyperlink ref="K22" r:id="rId_hyperlink_5"/>
    <hyperlink ref="K23" r:id="rId_hyperlink_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H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28.135986" bestFit="true" customWidth="true" style="0"/>
    <col min="2" max="2" width="16.424561" bestFit="true" customWidth="true" style="0"/>
    <col min="3" max="3" width="8.140869" bestFit="true" customWidth="true" style="0"/>
    <col min="4" max="4" width="21.137695" bestFit="true" customWidth="true" style="0"/>
    <col min="5" max="5" width="18.709717" bestFit="true" customWidth="true" style="0"/>
  </cols>
  <sheetData>
    <row r="2" spans="1:8">
      <c r="A2" s="2" t="s">
        <v>24</v>
      </c>
      <c r="B2" s="4" t="s">
        <v>33</v>
      </c>
    </row>
    <row r="3" spans="1:8">
      <c r="A3" s="2" t="s">
        <v>48</v>
      </c>
      <c r="B3" s="4" t="s">
        <v>32</v>
      </c>
    </row>
    <row r="4" spans="1:8">
      <c r="A4" s="2" t="s">
        <v>49</v>
      </c>
      <c r="B4" s="4" t="s">
        <v>50</v>
      </c>
    </row>
    <row r="5" spans="1:8">
      <c r="A5" s="2" t="s">
        <v>51</v>
      </c>
      <c r="B5" s="4"/>
    </row>
    <row r="6" spans="1:8">
      <c r="A6" s="2" t="s">
        <v>29</v>
      </c>
      <c r="B6" s="4" t="str">
        <f>SUM(A16:A90)</f>
        <v>0</v>
      </c>
    </row>
    <row r="7" spans="1:8">
      <c r="A7" s="2" t="s">
        <v>25</v>
      </c>
      <c r="B7" s="11" t="str">
        <f>ROUND(SUMPRODUCT(C16:C90,A16:A90)/B6,2)</f>
        <v>0</v>
      </c>
    </row>
    <row r="8" spans="1:8">
      <c r="A8" s="2" t="s">
        <v>26</v>
      </c>
      <c r="B8" s="4" t="str">
        <f>TRUNC(SUMPRODUCT(B16:B90,A16:A90)/B6,0)</f>
        <v>0</v>
      </c>
    </row>
    <row r="9" spans="1:8">
      <c r="A9" s="2" t="s">
        <v>52</v>
      </c>
      <c r="B9" s="4">
        <v>3</v>
      </c>
    </row>
    <row r="10" spans="1:8">
      <c r="A10" s="2" t="s">
        <v>53</v>
      </c>
      <c r="B10" s="4">
        <v>5</v>
      </c>
      <c r="H10" s="0"/>
    </row>
    <row r="11" spans="1:8">
      <c r="A11" s="2" t="s">
        <v>54</v>
      </c>
      <c r="B11" s="12" t="str">
        <f>SUM(D16:D90)</f>
        <v>0</v>
      </c>
    </row>
    <row r="12" spans="1:8">
      <c r="A12" s="2" t="s">
        <v>55</v>
      </c>
      <c r="B12" s="12" t="str">
        <f>SUM(E16:E90)</f>
        <v>0</v>
      </c>
    </row>
    <row r="13" spans="1:8">
      <c r="A13" s="2" t="s">
        <v>30</v>
      </c>
      <c r="B13" s="11" t="str">
        <f>ROUND(B11/B6*35.315,2)</f>
        <v>0</v>
      </c>
    </row>
    <row r="15" spans="1:8" customHeight="1" ht="30">
      <c r="A15" s="7" t="s">
        <v>56</v>
      </c>
      <c r="B15" s="7" t="s">
        <v>26</v>
      </c>
      <c r="C15" s="7" t="s">
        <v>25</v>
      </c>
      <c r="D15" s="8" t="s">
        <v>27</v>
      </c>
      <c r="E15" s="8" t="s">
        <v>28</v>
      </c>
    </row>
    <row r="16" spans="1:8">
      <c r="A16" s="3">
        <v>3</v>
      </c>
      <c r="B16" s="3">
        <v>45</v>
      </c>
      <c r="C16" s="9">
        <v>2</v>
      </c>
      <c r="D16" s="10">
        <v>0.075</v>
      </c>
      <c r="E16" s="10">
        <v>0.063</v>
      </c>
    </row>
    <row r="17" spans="1:8">
      <c r="A17" s="3">
        <v>8</v>
      </c>
      <c r="B17" s="3">
        <v>45</v>
      </c>
      <c r="C17" s="9">
        <v>2.25</v>
      </c>
      <c r="D17" s="10">
        <v>0.224</v>
      </c>
      <c r="E17" s="10">
        <v>0.192</v>
      </c>
    </row>
    <row r="18" spans="1:8">
      <c r="A18" s="3">
        <v>1</v>
      </c>
      <c r="B18" s="3">
        <v>46</v>
      </c>
      <c r="C18" s="9">
        <v>1.8</v>
      </c>
      <c r="D18" s="10">
        <v>0.023</v>
      </c>
      <c r="E18" s="10">
        <v>0.02</v>
      </c>
    </row>
    <row r="19" spans="1:8">
      <c r="A19" s="3">
        <v>4</v>
      </c>
      <c r="B19" s="3">
        <v>46</v>
      </c>
      <c r="C19" s="9">
        <v>2.25</v>
      </c>
      <c r="D19" s="10">
        <v>0.116</v>
      </c>
      <c r="E19" s="10">
        <v>0.1</v>
      </c>
    </row>
    <row r="20" spans="1:8">
      <c r="A20" s="3">
        <v>2</v>
      </c>
      <c r="B20" s="3">
        <v>47</v>
      </c>
      <c r="C20" s="9">
        <v>2</v>
      </c>
      <c r="D20" s="10">
        <v>0.054</v>
      </c>
      <c r="E20" s="10">
        <v>0.046</v>
      </c>
    </row>
    <row r="21" spans="1:8">
      <c r="A21" s="3">
        <v>6</v>
      </c>
      <c r="B21" s="3">
        <v>47</v>
      </c>
      <c r="C21" s="9">
        <v>2.25</v>
      </c>
      <c r="D21" s="10">
        <v>0.186</v>
      </c>
      <c r="E21" s="10">
        <v>0.156</v>
      </c>
    </row>
    <row r="22" spans="1:8">
      <c r="A22" s="3">
        <v>6</v>
      </c>
      <c r="B22" s="3">
        <v>48</v>
      </c>
      <c r="C22" s="9">
        <v>2.25</v>
      </c>
      <c r="D22" s="10">
        <v>0.192</v>
      </c>
      <c r="E22" s="10">
        <v>0.162</v>
      </c>
    </row>
    <row r="23" spans="1:8">
      <c r="A23" s="3">
        <v>4</v>
      </c>
      <c r="B23" s="3">
        <v>50</v>
      </c>
      <c r="C23" s="9">
        <v>1.8</v>
      </c>
      <c r="D23" s="10">
        <v>0.112</v>
      </c>
      <c r="E23" s="10">
        <v>0.096</v>
      </c>
    </row>
    <row r="24" spans="1:8">
      <c r="A24" s="3">
        <v>3</v>
      </c>
      <c r="B24" s="3">
        <v>50</v>
      </c>
      <c r="C24" s="9">
        <v>2</v>
      </c>
      <c r="D24" s="10">
        <v>0.093</v>
      </c>
      <c r="E24" s="10">
        <v>0.078</v>
      </c>
    </row>
    <row r="25" spans="1:8">
      <c r="A25" s="3">
        <v>26</v>
      </c>
      <c r="B25" s="3">
        <v>50</v>
      </c>
      <c r="C25" s="9">
        <v>2.25</v>
      </c>
      <c r="D25" s="10">
        <v>0.91</v>
      </c>
      <c r="E25" s="10">
        <v>0.78</v>
      </c>
    </row>
    <row r="26" spans="1:8">
      <c r="A26" s="3">
        <v>7</v>
      </c>
      <c r="B26" s="3">
        <v>51</v>
      </c>
      <c r="C26" s="9">
        <v>2.25</v>
      </c>
      <c r="D26" s="10">
        <v>0.252</v>
      </c>
      <c r="E26" s="10">
        <v>0.217</v>
      </c>
    </row>
    <row r="27" spans="1:8">
      <c r="A27" s="3">
        <v>1</v>
      </c>
      <c r="B27" s="3">
        <v>52</v>
      </c>
      <c r="C27" s="9">
        <v>1.8</v>
      </c>
      <c r="D27" s="10">
        <v>0.03</v>
      </c>
      <c r="E27" s="10">
        <v>0.026</v>
      </c>
    </row>
    <row r="28" spans="1:8">
      <c r="A28" s="3">
        <v>4</v>
      </c>
      <c r="B28" s="3">
        <v>52</v>
      </c>
      <c r="C28" s="9">
        <v>2</v>
      </c>
      <c r="D28" s="10">
        <v>0.132</v>
      </c>
      <c r="E28" s="10">
        <v>0.116</v>
      </c>
    </row>
    <row r="29" spans="1:8">
      <c r="A29" s="3">
        <v>11</v>
      </c>
      <c r="B29" s="3">
        <v>52</v>
      </c>
      <c r="C29" s="9">
        <v>2.25</v>
      </c>
      <c r="D29" s="10">
        <v>0.418</v>
      </c>
      <c r="E29" s="10">
        <v>0.363</v>
      </c>
    </row>
    <row r="30" spans="1:8">
      <c r="A30" s="3">
        <v>12</v>
      </c>
      <c r="B30" s="3">
        <v>53</v>
      </c>
      <c r="C30" s="9">
        <v>2.25</v>
      </c>
      <c r="D30" s="10">
        <v>0.468</v>
      </c>
      <c r="E30" s="10">
        <v>0.408</v>
      </c>
    </row>
    <row r="31" spans="1:8">
      <c r="A31" s="3">
        <v>1</v>
      </c>
      <c r="B31" s="3">
        <v>54</v>
      </c>
      <c r="C31" s="9">
        <v>1.8</v>
      </c>
      <c r="D31" s="10">
        <v>0.032</v>
      </c>
      <c r="E31" s="10">
        <v>0.028</v>
      </c>
    </row>
    <row r="32" spans="1:8">
      <c r="A32" s="3">
        <v>2</v>
      </c>
      <c r="B32" s="3">
        <v>54</v>
      </c>
      <c r="C32" s="9">
        <v>2</v>
      </c>
      <c r="D32" s="10">
        <v>0.072</v>
      </c>
      <c r="E32" s="10">
        <v>0.062</v>
      </c>
    </row>
    <row r="33" spans="1:8">
      <c r="A33" s="3">
        <v>15</v>
      </c>
      <c r="B33" s="3">
        <v>54</v>
      </c>
      <c r="C33" s="9">
        <v>2.25</v>
      </c>
      <c r="D33" s="10">
        <v>0.615</v>
      </c>
      <c r="E33" s="10">
        <v>0.525</v>
      </c>
    </row>
    <row r="34" spans="1:8">
      <c r="A34" s="3">
        <v>1</v>
      </c>
      <c r="B34" s="3">
        <v>55</v>
      </c>
      <c r="C34" s="9">
        <v>1.8</v>
      </c>
      <c r="D34" s="10">
        <v>0.034</v>
      </c>
      <c r="E34" s="10">
        <v>0.029</v>
      </c>
    </row>
    <row r="35" spans="1:8">
      <c r="A35" s="3">
        <v>3</v>
      </c>
      <c r="B35" s="3">
        <v>55</v>
      </c>
      <c r="C35" s="9">
        <v>2</v>
      </c>
      <c r="D35" s="10">
        <v>0.111</v>
      </c>
      <c r="E35" s="10">
        <v>0.096</v>
      </c>
    </row>
    <row r="36" spans="1:8">
      <c r="A36" s="3">
        <v>16</v>
      </c>
      <c r="B36" s="3">
        <v>55</v>
      </c>
      <c r="C36" s="9">
        <v>2.25</v>
      </c>
      <c r="D36" s="10">
        <v>0.672</v>
      </c>
      <c r="E36" s="10">
        <v>0.592</v>
      </c>
    </row>
    <row r="37" spans="1:8">
      <c r="A37" s="3">
        <v>2</v>
      </c>
      <c r="B37" s="3">
        <v>56</v>
      </c>
      <c r="C37" s="9">
        <v>2</v>
      </c>
      <c r="D37" s="10">
        <v>0.078</v>
      </c>
      <c r="E37" s="10">
        <v>0.068</v>
      </c>
    </row>
    <row r="38" spans="1:8">
      <c r="A38" s="3">
        <v>10</v>
      </c>
      <c r="B38" s="3">
        <v>56</v>
      </c>
      <c r="C38" s="9">
        <v>2.25</v>
      </c>
      <c r="D38" s="10">
        <v>0.44</v>
      </c>
      <c r="E38" s="10">
        <v>0.38</v>
      </c>
    </row>
    <row r="39" spans="1:8">
      <c r="A39" s="3">
        <v>2</v>
      </c>
      <c r="B39" s="3">
        <v>57</v>
      </c>
      <c r="C39" s="9">
        <v>1.8</v>
      </c>
      <c r="D39" s="10">
        <v>0.072</v>
      </c>
      <c r="E39" s="10">
        <v>0.062</v>
      </c>
    </row>
    <row r="40" spans="1:8">
      <c r="A40" s="3">
        <v>2</v>
      </c>
      <c r="B40" s="3">
        <v>57</v>
      </c>
      <c r="C40" s="9">
        <v>2</v>
      </c>
      <c r="D40" s="10">
        <v>0.08</v>
      </c>
      <c r="E40" s="10">
        <v>0.07</v>
      </c>
    </row>
    <row r="41" spans="1:8">
      <c r="A41" s="3">
        <v>16</v>
      </c>
      <c r="B41" s="3">
        <v>57</v>
      </c>
      <c r="C41" s="9">
        <v>2.25</v>
      </c>
      <c r="D41" s="10">
        <v>0.72</v>
      </c>
      <c r="E41" s="10">
        <v>0.64</v>
      </c>
    </row>
    <row r="42" spans="1:8">
      <c r="A42" s="3">
        <v>7</v>
      </c>
      <c r="B42" s="3">
        <v>58</v>
      </c>
      <c r="C42" s="9">
        <v>2.25</v>
      </c>
      <c r="D42" s="10">
        <v>0.329</v>
      </c>
      <c r="E42" s="10">
        <v>0.287</v>
      </c>
    </row>
    <row r="43" spans="1:8">
      <c r="A43" s="3">
        <v>1</v>
      </c>
      <c r="B43" s="3">
        <v>59</v>
      </c>
      <c r="C43" s="9">
        <v>2.25</v>
      </c>
      <c r="D43" s="10">
        <v>0.048</v>
      </c>
      <c r="E43" s="10">
        <v>0.043</v>
      </c>
    </row>
    <row r="44" spans="1:8">
      <c r="A44" s="3">
        <v>4</v>
      </c>
      <c r="B44" s="3">
        <v>60</v>
      </c>
      <c r="C44" s="9">
        <v>1.8</v>
      </c>
      <c r="D44" s="10">
        <v>0.16</v>
      </c>
      <c r="E44" s="10">
        <v>0.14</v>
      </c>
    </row>
    <row r="45" spans="1:8">
      <c r="A45" s="3">
        <v>2</v>
      </c>
      <c r="B45" s="3">
        <v>60</v>
      </c>
      <c r="C45" s="9">
        <v>2</v>
      </c>
      <c r="D45" s="10">
        <v>0.09</v>
      </c>
      <c r="E45" s="10">
        <v>0.078</v>
      </c>
    </row>
    <row r="46" spans="1:8">
      <c r="A46" s="3">
        <v>41</v>
      </c>
      <c r="B46" s="3">
        <v>60</v>
      </c>
      <c r="C46" s="9">
        <v>2.25</v>
      </c>
      <c r="D46" s="10">
        <v>2.05</v>
      </c>
      <c r="E46" s="10">
        <v>1.804</v>
      </c>
    </row>
    <row r="47" spans="1:8">
      <c r="A47" s="3">
        <v>1</v>
      </c>
      <c r="B47" s="3">
        <v>61</v>
      </c>
      <c r="C47" s="9">
        <v>1.8</v>
      </c>
      <c r="D47" s="10">
        <v>0.041</v>
      </c>
      <c r="E47" s="10">
        <v>0.036</v>
      </c>
    </row>
    <row r="48" spans="1:8">
      <c r="A48" s="3">
        <v>13</v>
      </c>
      <c r="B48" s="3">
        <v>61</v>
      </c>
      <c r="C48" s="9">
        <v>2.25</v>
      </c>
      <c r="D48" s="10">
        <v>0.676</v>
      </c>
      <c r="E48" s="10">
        <v>0.598</v>
      </c>
    </row>
    <row r="49" spans="1:8">
      <c r="A49" s="3">
        <v>2</v>
      </c>
      <c r="B49" s="3">
        <v>62</v>
      </c>
      <c r="C49" s="9">
        <v>1.8</v>
      </c>
      <c r="D49" s="10">
        <v>0.086</v>
      </c>
      <c r="E49" s="10">
        <v>0.076</v>
      </c>
    </row>
    <row r="50" spans="1:8">
      <c r="A50" s="3">
        <v>11</v>
      </c>
      <c r="B50" s="3">
        <v>62</v>
      </c>
      <c r="C50" s="9">
        <v>2.25</v>
      </c>
      <c r="D50" s="10">
        <v>0.594</v>
      </c>
      <c r="E50" s="10">
        <v>0.517</v>
      </c>
    </row>
    <row r="51" spans="1:8">
      <c r="A51" s="3">
        <v>8</v>
      </c>
      <c r="B51" s="3">
        <v>63</v>
      </c>
      <c r="C51" s="9">
        <v>2.25</v>
      </c>
      <c r="D51" s="10">
        <v>0.44</v>
      </c>
      <c r="E51" s="10">
        <v>0.392</v>
      </c>
    </row>
    <row r="52" spans="1:8">
      <c r="A52" s="3">
        <v>5</v>
      </c>
      <c r="B52" s="3">
        <v>64</v>
      </c>
      <c r="C52" s="9">
        <v>2.25</v>
      </c>
      <c r="D52" s="10">
        <v>0.285</v>
      </c>
      <c r="E52" s="10">
        <v>0.255</v>
      </c>
    </row>
    <row r="53" spans="1:8">
      <c r="A53" s="3">
        <v>4</v>
      </c>
      <c r="B53" s="3">
        <v>65</v>
      </c>
      <c r="C53" s="9">
        <v>2</v>
      </c>
      <c r="D53" s="10">
        <v>0.208</v>
      </c>
      <c r="E53" s="10">
        <v>0.184</v>
      </c>
    </row>
    <row r="54" spans="1:8">
      <c r="A54" s="3">
        <v>11</v>
      </c>
      <c r="B54" s="3">
        <v>65</v>
      </c>
      <c r="C54" s="9">
        <v>2.25</v>
      </c>
      <c r="D54" s="10">
        <v>0.649</v>
      </c>
      <c r="E54" s="10">
        <v>0.572</v>
      </c>
    </row>
    <row r="55" spans="1:8">
      <c r="A55" s="3">
        <v>2</v>
      </c>
      <c r="B55" s="3">
        <v>66</v>
      </c>
      <c r="C55" s="9">
        <v>2</v>
      </c>
      <c r="D55" s="10">
        <v>0.108</v>
      </c>
      <c r="E55" s="10">
        <v>0.096</v>
      </c>
    </row>
    <row r="56" spans="1:8">
      <c r="A56" s="3">
        <v>9</v>
      </c>
      <c r="B56" s="3">
        <v>66</v>
      </c>
      <c r="C56" s="9">
        <v>2.25</v>
      </c>
      <c r="D56" s="10">
        <v>0.549</v>
      </c>
      <c r="E56" s="10">
        <v>0.486</v>
      </c>
    </row>
    <row r="57" spans="1:8">
      <c r="A57" s="3">
        <v>4</v>
      </c>
      <c r="B57" s="3">
        <v>67</v>
      </c>
      <c r="C57" s="9">
        <v>2.25</v>
      </c>
      <c r="D57" s="10">
        <v>0.252</v>
      </c>
      <c r="E57" s="10">
        <v>0.224</v>
      </c>
    </row>
    <row r="58" spans="1:8">
      <c r="A58" s="3">
        <v>2</v>
      </c>
      <c r="B58" s="3">
        <v>68</v>
      </c>
      <c r="C58" s="9">
        <v>1.8</v>
      </c>
      <c r="D58" s="10">
        <v>0.104</v>
      </c>
      <c r="E58" s="10">
        <v>0.092</v>
      </c>
    </row>
    <row r="59" spans="1:8">
      <c r="A59" s="3">
        <v>2</v>
      </c>
      <c r="B59" s="3">
        <v>68</v>
      </c>
      <c r="C59" s="9">
        <v>2</v>
      </c>
      <c r="D59" s="10">
        <v>0.114</v>
      </c>
      <c r="E59" s="10">
        <v>0.102</v>
      </c>
    </row>
    <row r="60" spans="1:8">
      <c r="A60" s="3">
        <v>4</v>
      </c>
      <c r="B60" s="3">
        <v>68</v>
      </c>
      <c r="C60" s="9">
        <v>2.25</v>
      </c>
      <c r="D60" s="10">
        <v>0.26</v>
      </c>
      <c r="E60" s="10">
        <v>0.232</v>
      </c>
    </row>
    <row r="61" spans="1:8">
      <c r="A61" s="3">
        <v>1</v>
      </c>
      <c r="B61" s="3">
        <v>69</v>
      </c>
      <c r="C61" s="9">
        <v>2.25</v>
      </c>
      <c r="D61" s="10">
        <v>0.066</v>
      </c>
      <c r="E61" s="10">
        <v>0.059</v>
      </c>
    </row>
    <row r="62" spans="1:8">
      <c r="A62" s="3">
        <v>5</v>
      </c>
      <c r="B62" s="3">
        <v>70</v>
      </c>
      <c r="C62" s="9">
        <v>1.8</v>
      </c>
      <c r="D62" s="10">
        <v>0.275</v>
      </c>
      <c r="E62" s="10">
        <v>0.245</v>
      </c>
    </row>
    <row r="63" spans="1:8">
      <c r="A63" s="3">
        <v>1</v>
      </c>
      <c r="B63" s="3">
        <v>70</v>
      </c>
      <c r="C63" s="9">
        <v>2</v>
      </c>
      <c r="D63" s="10">
        <v>0.061</v>
      </c>
      <c r="E63" s="10">
        <v>0.054</v>
      </c>
    </row>
    <row r="64" spans="1:8">
      <c r="A64" s="3">
        <v>21</v>
      </c>
      <c r="B64" s="3">
        <v>70</v>
      </c>
      <c r="C64" s="9">
        <v>2.25</v>
      </c>
      <c r="D64" s="10">
        <v>1.428</v>
      </c>
      <c r="E64" s="10">
        <v>1.281</v>
      </c>
    </row>
    <row r="65" spans="1:8">
      <c r="A65" s="3">
        <v>1</v>
      </c>
      <c r="B65" s="3">
        <v>71</v>
      </c>
      <c r="C65" s="9">
        <v>1.8</v>
      </c>
      <c r="D65" s="10">
        <v>0.056</v>
      </c>
      <c r="E65" s="10">
        <v>0.05</v>
      </c>
    </row>
    <row r="66" spans="1:8">
      <c r="A66" s="3">
        <v>3</v>
      </c>
      <c r="B66" s="3">
        <v>71</v>
      </c>
      <c r="C66" s="9">
        <v>2.25</v>
      </c>
      <c r="D66" s="10">
        <v>0.21</v>
      </c>
      <c r="E66" s="10">
        <v>0.189</v>
      </c>
    </row>
    <row r="67" spans="1:8">
      <c r="A67" s="3">
        <v>4</v>
      </c>
      <c r="B67" s="3">
        <v>72</v>
      </c>
      <c r="C67" s="9">
        <v>2.25</v>
      </c>
      <c r="D67" s="10">
        <v>0.288</v>
      </c>
      <c r="E67" s="10">
        <v>0.26</v>
      </c>
    </row>
    <row r="68" spans="1:8">
      <c r="A68" s="3">
        <v>1</v>
      </c>
      <c r="B68" s="3">
        <v>73</v>
      </c>
      <c r="C68" s="9">
        <v>1.8</v>
      </c>
      <c r="D68" s="10">
        <v>0.059</v>
      </c>
      <c r="E68" s="10">
        <v>0.053</v>
      </c>
    </row>
    <row r="69" spans="1:8">
      <c r="A69" s="3">
        <v>3</v>
      </c>
      <c r="B69" s="3">
        <v>73</v>
      </c>
      <c r="C69" s="9">
        <v>2.25</v>
      </c>
      <c r="D69" s="10">
        <v>0.222</v>
      </c>
      <c r="E69" s="10">
        <v>0.201</v>
      </c>
    </row>
    <row r="70" spans="1:8">
      <c r="A70" s="3">
        <v>3</v>
      </c>
      <c r="B70" s="3">
        <v>74</v>
      </c>
      <c r="C70" s="9">
        <v>2.25</v>
      </c>
      <c r="D70" s="10">
        <v>0.231</v>
      </c>
      <c r="E70" s="10">
        <v>0.207</v>
      </c>
    </row>
    <row r="71" spans="1:8">
      <c r="A71" s="3">
        <v>2</v>
      </c>
      <c r="B71" s="3">
        <v>75</v>
      </c>
      <c r="C71" s="9">
        <v>1.8</v>
      </c>
      <c r="D71" s="10">
        <v>0.126</v>
      </c>
      <c r="E71" s="10">
        <v>0.112</v>
      </c>
    </row>
    <row r="72" spans="1:8">
      <c r="A72" s="3">
        <v>5</v>
      </c>
      <c r="B72" s="3">
        <v>75</v>
      </c>
      <c r="C72" s="9">
        <v>2.25</v>
      </c>
      <c r="D72" s="10">
        <v>0.395</v>
      </c>
      <c r="E72" s="10">
        <v>0.355</v>
      </c>
    </row>
    <row r="73" spans="1:8">
      <c r="A73" s="3">
        <v>2</v>
      </c>
      <c r="B73" s="3">
        <v>76</v>
      </c>
      <c r="C73" s="9">
        <v>2.25</v>
      </c>
      <c r="D73" s="10">
        <v>0.162</v>
      </c>
      <c r="E73" s="10">
        <v>0.146</v>
      </c>
    </row>
    <row r="74" spans="1:8">
      <c r="A74" s="3">
        <v>1</v>
      </c>
      <c r="B74" s="3">
        <v>77</v>
      </c>
      <c r="C74" s="9">
        <v>2</v>
      </c>
      <c r="D74" s="10">
        <v>0.074</v>
      </c>
      <c r="E74" s="10">
        <v>0.066</v>
      </c>
    </row>
    <row r="75" spans="1:8">
      <c r="A75" s="3">
        <v>2</v>
      </c>
      <c r="B75" s="3">
        <v>77</v>
      </c>
      <c r="C75" s="9">
        <v>2.25</v>
      </c>
      <c r="D75" s="10">
        <v>0.166</v>
      </c>
      <c r="E75" s="10">
        <v>0.15</v>
      </c>
    </row>
    <row r="76" spans="1:8">
      <c r="A76" s="3">
        <v>1</v>
      </c>
      <c r="B76" s="3">
        <v>78</v>
      </c>
      <c r="C76" s="9">
        <v>2.25</v>
      </c>
      <c r="D76" s="10">
        <v>0.085</v>
      </c>
      <c r="E76" s="10">
        <v>0.077</v>
      </c>
    </row>
    <row r="77" spans="1:8">
      <c r="A77" s="3">
        <v>1</v>
      </c>
      <c r="B77" s="3">
        <v>80</v>
      </c>
      <c r="C77" s="9">
        <v>2</v>
      </c>
      <c r="D77" s="10">
        <v>0.08</v>
      </c>
      <c r="E77" s="10">
        <v>0.072</v>
      </c>
    </row>
    <row r="78" spans="1:8">
      <c r="A78" s="3">
        <v>6</v>
      </c>
      <c r="B78" s="3">
        <v>80</v>
      </c>
      <c r="C78" s="9">
        <v>2.25</v>
      </c>
      <c r="D78" s="10">
        <v>0.54</v>
      </c>
      <c r="E78" s="10">
        <v>0.486</v>
      </c>
    </row>
    <row r="79" spans="1:8">
      <c r="A79" s="3">
        <v>2</v>
      </c>
      <c r="B79" s="3">
        <v>81</v>
      </c>
      <c r="C79" s="9">
        <v>2.25</v>
      </c>
      <c r="D79" s="10">
        <v>0.184</v>
      </c>
      <c r="E79" s="10">
        <v>0.166</v>
      </c>
    </row>
    <row r="80" spans="1:8">
      <c r="A80" s="3">
        <v>3</v>
      </c>
      <c r="B80" s="3">
        <v>82</v>
      </c>
      <c r="C80" s="9">
        <v>2.25</v>
      </c>
      <c r="D80" s="10">
        <v>0.282</v>
      </c>
      <c r="E80" s="10">
        <v>0.255</v>
      </c>
    </row>
    <row r="81" spans="1:8">
      <c r="A81" s="3">
        <v>2</v>
      </c>
      <c r="B81" s="3">
        <v>83</v>
      </c>
      <c r="C81" s="9">
        <v>2.25</v>
      </c>
      <c r="D81" s="10">
        <v>0.192</v>
      </c>
      <c r="E81" s="10">
        <v>0.176</v>
      </c>
    </row>
    <row r="82" spans="1:8">
      <c r="A82" s="3">
        <v>2</v>
      </c>
      <c r="B82" s="3">
        <v>85</v>
      </c>
      <c r="C82" s="9">
        <v>1.8</v>
      </c>
      <c r="D82" s="10">
        <v>0.162</v>
      </c>
      <c r="E82" s="10">
        <v>0.146</v>
      </c>
    </row>
    <row r="83" spans="1:8">
      <c r="A83" s="3">
        <v>1</v>
      </c>
      <c r="B83" s="3">
        <v>86</v>
      </c>
      <c r="C83" s="9">
        <v>1.8</v>
      </c>
      <c r="D83" s="10">
        <v>0.083</v>
      </c>
      <c r="E83" s="10">
        <v>0.075</v>
      </c>
    </row>
    <row r="84" spans="1:8">
      <c r="A84" s="3">
        <v>1</v>
      </c>
      <c r="B84" s="3">
        <v>87</v>
      </c>
      <c r="C84" s="9">
        <v>1.8</v>
      </c>
      <c r="D84" s="10">
        <v>0.085</v>
      </c>
      <c r="E84" s="10">
        <v>0.077</v>
      </c>
    </row>
    <row r="85" spans="1:8">
      <c r="A85" s="3">
        <v>1</v>
      </c>
      <c r="B85" s="3">
        <v>87</v>
      </c>
      <c r="C85" s="9">
        <v>2.25</v>
      </c>
      <c r="D85" s="10">
        <v>0.106</v>
      </c>
      <c r="E85" s="10">
        <v>0.097</v>
      </c>
    </row>
    <row r="86" spans="1:8">
      <c r="A86" s="3">
        <v>1</v>
      </c>
      <c r="B86" s="3">
        <v>90</v>
      </c>
      <c r="C86" s="9">
        <v>2</v>
      </c>
      <c r="D86" s="10">
        <v>0.101</v>
      </c>
      <c r="E86" s="10">
        <v>0.092</v>
      </c>
    </row>
    <row r="87" spans="1:8">
      <c r="A87" s="3">
        <v>1</v>
      </c>
      <c r="B87" s="3">
        <v>101</v>
      </c>
      <c r="C87" s="9">
        <v>1.8</v>
      </c>
      <c r="D87" s="10">
        <v>0.114</v>
      </c>
      <c r="E87" s="10">
        <v>0.105</v>
      </c>
    </row>
    <row r="88" spans="1:8">
      <c r="A88" s="3">
        <v>1</v>
      </c>
      <c r="B88" s="3">
        <v>115</v>
      </c>
      <c r="C88" s="9">
        <v>1.8</v>
      </c>
      <c r="D88" s="10">
        <v>0.148</v>
      </c>
      <c r="E88" s="10">
        <v>0.137</v>
      </c>
    </row>
    <row r="89" spans="1:8">
      <c r="A89" s="3">
        <v>1</v>
      </c>
      <c r="B89" s="3">
        <v>125</v>
      </c>
      <c r="C89" s="9">
        <v>2.25</v>
      </c>
      <c r="D89" s="10">
        <v>0.219</v>
      </c>
      <c r="E89" s="10">
        <v>0.204</v>
      </c>
    </row>
    <row r="90" spans="1:8">
      <c r="A90" s="3">
        <v>1</v>
      </c>
      <c r="B90" s="3">
        <v>134</v>
      </c>
      <c r="C90" s="9">
        <v>2.25</v>
      </c>
      <c r="D90" s="10">
        <v>0.252</v>
      </c>
      <c r="E90" s="10">
        <v>0.235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5:E15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H10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28.135986" bestFit="true" customWidth="true" style="0"/>
    <col min="2" max="2" width="16.424561" bestFit="true" customWidth="true" style="0"/>
    <col min="3" max="3" width="8.140869" bestFit="true" customWidth="true" style="0"/>
    <col min="4" max="4" width="21.137695" bestFit="true" customWidth="true" style="0"/>
    <col min="5" max="5" width="18.709717" bestFit="true" customWidth="true" style="0"/>
  </cols>
  <sheetData>
    <row r="2" spans="1:8">
      <c r="A2" s="2" t="s">
        <v>24</v>
      </c>
      <c r="B2" s="4" t="s">
        <v>35</v>
      </c>
    </row>
    <row r="3" spans="1:8">
      <c r="A3" s="2" t="s">
        <v>48</v>
      </c>
      <c r="B3" s="4" t="s">
        <v>32</v>
      </c>
    </row>
    <row r="4" spans="1:8">
      <c r="A4" s="2" t="s">
        <v>49</v>
      </c>
      <c r="B4" s="4" t="s">
        <v>50</v>
      </c>
    </row>
    <row r="5" spans="1:8">
      <c r="A5" s="2" t="s">
        <v>51</v>
      </c>
      <c r="B5" s="4"/>
    </row>
    <row r="6" spans="1:8">
      <c r="A6" s="2" t="s">
        <v>29</v>
      </c>
      <c r="B6" s="4" t="str">
        <f>SUM(A16:A100)</f>
        <v>0</v>
      </c>
    </row>
    <row r="7" spans="1:8">
      <c r="A7" s="2" t="s">
        <v>25</v>
      </c>
      <c r="B7" s="11" t="str">
        <f>ROUND(SUMPRODUCT(C16:C100,A16:A100)/B6,2)</f>
        <v>0</v>
      </c>
    </row>
    <row r="8" spans="1:8">
      <c r="A8" s="2" t="s">
        <v>26</v>
      </c>
      <c r="B8" s="4" t="str">
        <f>TRUNC(SUMPRODUCT(B16:B100,A16:A100)/B6,0)</f>
        <v>0</v>
      </c>
    </row>
    <row r="9" spans="1:8">
      <c r="A9" s="2" t="s">
        <v>52</v>
      </c>
      <c r="B9" s="4">
        <v>3</v>
      </c>
    </row>
    <row r="10" spans="1:8">
      <c r="A10" s="2" t="s">
        <v>53</v>
      </c>
      <c r="B10" s="4">
        <v>5</v>
      </c>
      <c r="H10" s="0"/>
    </row>
    <row r="11" spans="1:8">
      <c r="A11" s="2" t="s">
        <v>54</v>
      </c>
      <c r="B11" s="12" t="str">
        <f>SUM(D16:D100)</f>
        <v>0</v>
      </c>
    </row>
    <row r="12" spans="1:8">
      <c r="A12" s="2" t="s">
        <v>55</v>
      </c>
      <c r="B12" s="12" t="str">
        <f>SUM(E16:E100)</f>
        <v>0</v>
      </c>
    </row>
    <row r="13" spans="1:8">
      <c r="A13" s="2" t="s">
        <v>30</v>
      </c>
      <c r="B13" s="11" t="str">
        <f>ROUND(B11/B6*35.315,2)</f>
        <v>0</v>
      </c>
    </row>
    <row r="15" spans="1:8" customHeight="1" ht="30">
      <c r="A15" s="7" t="s">
        <v>56</v>
      </c>
      <c r="B15" s="7" t="s">
        <v>26</v>
      </c>
      <c r="C15" s="7" t="s">
        <v>25</v>
      </c>
      <c r="D15" s="8" t="s">
        <v>27</v>
      </c>
      <c r="E15" s="8" t="s">
        <v>28</v>
      </c>
    </row>
    <row r="16" spans="1:8">
      <c r="A16" s="3">
        <v>1</v>
      </c>
      <c r="B16" s="3">
        <v>61</v>
      </c>
      <c r="C16" s="9">
        <v>4.6</v>
      </c>
      <c r="D16" s="10">
        <v>0.106</v>
      </c>
      <c r="E16" s="10">
        <v>0.095</v>
      </c>
    </row>
    <row r="17" spans="1:8">
      <c r="A17" s="3">
        <v>1</v>
      </c>
      <c r="B17" s="3">
        <v>61</v>
      </c>
      <c r="C17" s="9">
        <v>5</v>
      </c>
      <c r="D17" s="10">
        <v>0.116</v>
      </c>
      <c r="E17" s="10">
        <v>0.104</v>
      </c>
    </row>
    <row r="18" spans="1:8">
      <c r="A18" s="3">
        <v>1</v>
      </c>
      <c r="B18" s="3">
        <v>62</v>
      </c>
      <c r="C18" s="9">
        <v>5</v>
      </c>
      <c r="D18" s="10">
        <v>0.12</v>
      </c>
      <c r="E18" s="10">
        <v>0.107</v>
      </c>
    </row>
    <row r="19" spans="1:8">
      <c r="A19" s="3">
        <v>1</v>
      </c>
      <c r="B19" s="3">
        <v>62</v>
      </c>
      <c r="C19" s="9">
        <v>5.2</v>
      </c>
      <c r="D19" s="10">
        <v>0.124</v>
      </c>
      <c r="E19" s="10">
        <v>0.112</v>
      </c>
    </row>
    <row r="20" spans="1:8">
      <c r="A20" s="3">
        <v>1</v>
      </c>
      <c r="B20" s="3">
        <v>62</v>
      </c>
      <c r="C20" s="9">
        <v>5.6</v>
      </c>
      <c r="D20" s="10">
        <v>0.134</v>
      </c>
      <c r="E20" s="10">
        <v>0.12</v>
      </c>
    </row>
    <row r="21" spans="1:8">
      <c r="A21" s="3">
        <v>1</v>
      </c>
      <c r="B21" s="3">
        <v>63</v>
      </c>
      <c r="C21" s="9">
        <v>4.8</v>
      </c>
      <c r="D21" s="10">
        <v>0.119</v>
      </c>
      <c r="E21" s="10">
        <v>0.106</v>
      </c>
    </row>
    <row r="22" spans="1:8">
      <c r="A22" s="3">
        <v>1</v>
      </c>
      <c r="B22" s="3">
        <v>64</v>
      </c>
      <c r="C22" s="9">
        <v>4.5</v>
      </c>
      <c r="D22" s="10">
        <v>0.115</v>
      </c>
      <c r="E22" s="10">
        <v>0.103</v>
      </c>
    </row>
    <row r="23" spans="1:8">
      <c r="A23" s="3">
        <v>1</v>
      </c>
      <c r="B23" s="3">
        <v>65</v>
      </c>
      <c r="C23" s="9">
        <v>4.5</v>
      </c>
      <c r="D23" s="10">
        <v>0.118</v>
      </c>
      <c r="E23" s="10">
        <v>0.106</v>
      </c>
    </row>
    <row r="24" spans="1:8">
      <c r="A24" s="3">
        <v>1</v>
      </c>
      <c r="B24" s="3">
        <v>65</v>
      </c>
      <c r="C24" s="9">
        <v>4.6</v>
      </c>
      <c r="D24" s="10">
        <v>0.121</v>
      </c>
      <c r="E24" s="10">
        <v>0.109</v>
      </c>
    </row>
    <row r="25" spans="1:8">
      <c r="A25" s="3">
        <v>2</v>
      </c>
      <c r="B25" s="3">
        <v>65</v>
      </c>
      <c r="C25" s="9">
        <v>5.9</v>
      </c>
      <c r="D25" s="10">
        <v>0.31</v>
      </c>
      <c r="E25" s="10">
        <v>0.28</v>
      </c>
    </row>
    <row r="26" spans="1:8">
      <c r="A26" s="3">
        <v>1</v>
      </c>
      <c r="B26" s="3">
        <v>66</v>
      </c>
      <c r="C26" s="9">
        <v>4.8</v>
      </c>
      <c r="D26" s="10">
        <v>0.13</v>
      </c>
      <c r="E26" s="10">
        <v>0.117</v>
      </c>
    </row>
    <row r="27" spans="1:8">
      <c r="A27" s="3">
        <v>1</v>
      </c>
      <c r="B27" s="3">
        <v>66</v>
      </c>
      <c r="C27" s="9">
        <v>5.4</v>
      </c>
      <c r="D27" s="10">
        <v>0.147</v>
      </c>
      <c r="E27" s="10">
        <v>0.132</v>
      </c>
    </row>
    <row r="28" spans="1:8">
      <c r="A28" s="3">
        <v>2</v>
      </c>
      <c r="B28" s="3">
        <v>67</v>
      </c>
      <c r="C28" s="9">
        <v>4.5</v>
      </c>
      <c r="D28" s="10">
        <v>0.252</v>
      </c>
      <c r="E28" s="10">
        <v>0.226</v>
      </c>
    </row>
    <row r="29" spans="1:8">
      <c r="A29" s="3">
        <v>1</v>
      </c>
      <c r="B29" s="3">
        <v>67</v>
      </c>
      <c r="C29" s="9">
        <v>5.2</v>
      </c>
      <c r="D29" s="10">
        <v>0.145</v>
      </c>
      <c r="E29" s="10">
        <v>0.131</v>
      </c>
    </row>
    <row r="30" spans="1:8">
      <c r="A30" s="3">
        <v>1</v>
      </c>
      <c r="B30" s="3">
        <v>68</v>
      </c>
      <c r="C30" s="9">
        <v>5</v>
      </c>
      <c r="D30" s="10">
        <v>0.144</v>
      </c>
      <c r="E30" s="10">
        <v>0.13</v>
      </c>
    </row>
    <row r="31" spans="1:8">
      <c r="A31" s="3">
        <v>1</v>
      </c>
      <c r="B31" s="3">
        <v>68</v>
      </c>
      <c r="C31" s="9">
        <v>5.2</v>
      </c>
      <c r="D31" s="10">
        <v>0.15</v>
      </c>
      <c r="E31" s="10">
        <v>0.135</v>
      </c>
    </row>
    <row r="32" spans="1:8">
      <c r="A32" s="3">
        <v>1</v>
      </c>
      <c r="B32" s="3">
        <v>68</v>
      </c>
      <c r="C32" s="9">
        <v>5.4</v>
      </c>
      <c r="D32" s="10">
        <v>0.156</v>
      </c>
      <c r="E32" s="10">
        <v>0.141</v>
      </c>
    </row>
    <row r="33" spans="1:8">
      <c r="A33" s="3">
        <v>2</v>
      </c>
      <c r="B33" s="3">
        <v>70</v>
      </c>
      <c r="C33" s="9">
        <v>4.6</v>
      </c>
      <c r="D33" s="10">
        <v>0.28</v>
      </c>
      <c r="E33" s="10">
        <v>0.254</v>
      </c>
    </row>
    <row r="34" spans="1:8">
      <c r="A34" s="3">
        <v>1</v>
      </c>
      <c r="B34" s="3">
        <v>70</v>
      </c>
      <c r="C34" s="9">
        <v>4.7</v>
      </c>
      <c r="D34" s="10">
        <v>0.143</v>
      </c>
      <c r="E34" s="10">
        <v>0.13</v>
      </c>
    </row>
    <row r="35" spans="1:8">
      <c r="A35" s="3">
        <v>1</v>
      </c>
      <c r="B35" s="3">
        <v>70</v>
      </c>
      <c r="C35" s="9">
        <v>5</v>
      </c>
      <c r="D35" s="10">
        <v>0.153</v>
      </c>
      <c r="E35" s="10">
        <v>0.138</v>
      </c>
    </row>
    <row r="36" spans="1:8">
      <c r="A36" s="3">
        <v>1</v>
      </c>
      <c r="B36" s="3">
        <v>70</v>
      </c>
      <c r="C36" s="9">
        <v>5.1</v>
      </c>
      <c r="D36" s="10">
        <v>0.156</v>
      </c>
      <c r="E36" s="10">
        <v>0.141</v>
      </c>
    </row>
    <row r="37" spans="1:8">
      <c r="A37" s="3">
        <v>1</v>
      </c>
      <c r="B37" s="3">
        <v>70</v>
      </c>
      <c r="C37" s="9">
        <v>5.2</v>
      </c>
      <c r="D37" s="10">
        <v>0.159</v>
      </c>
      <c r="E37" s="10">
        <v>0.144</v>
      </c>
    </row>
    <row r="38" spans="1:8">
      <c r="A38" s="3">
        <v>2</v>
      </c>
      <c r="B38" s="3">
        <v>70</v>
      </c>
      <c r="C38" s="9">
        <v>5.3</v>
      </c>
      <c r="D38" s="10">
        <v>0.324</v>
      </c>
      <c r="E38" s="10">
        <v>0.294</v>
      </c>
    </row>
    <row r="39" spans="1:8">
      <c r="A39" s="3">
        <v>1</v>
      </c>
      <c r="B39" s="3">
        <v>70</v>
      </c>
      <c r="C39" s="9">
        <v>5.5</v>
      </c>
      <c r="D39" s="10">
        <v>0.168</v>
      </c>
      <c r="E39" s="10">
        <v>0.152</v>
      </c>
    </row>
    <row r="40" spans="1:8">
      <c r="A40" s="3">
        <v>2</v>
      </c>
      <c r="B40" s="3">
        <v>70</v>
      </c>
      <c r="C40" s="9">
        <v>5.6</v>
      </c>
      <c r="D40" s="10">
        <v>0.342</v>
      </c>
      <c r="E40" s="10">
        <v>0.31</v>
      </c>
    </row>
    <row r="41" spans="1:8">
      <c r="A41" s="3">
        <v>1</v>
      </c>
      <c r="B41" s="3">
        <v>70</v>
      </c>
      <c r="C41" s="9">
        <v>5.9</v>
      </c>
      <c r="D41" s="10">
        <v>0.18</v>
      </c>
      <c r="E41" s="10">
        <v>0.164</v>
      </c>
    </row>
    <row r="42" spans="1:8">
      <c r="A42" s="3">
        <v>2</v>
      </c>
      <c r="B42" s="3">
        <v>71</v>
      </c>
      <c r="C42" s="9">
        <v>4.5</v>
      </c>
      <c r="D42" s="10">
        <v>0.282</v>
      </c>
      <c r="E42" s="10">
        <v>0.256</v>
      </c>
    </row>
    <row r="43" spans="1:8">
      <c r="A43" s="3">
        <v>1</v>
      </c>
      <c r="B43" s="3">
        <v>71</v>
      </c>
      <c r="C43" s="9">
        <v>5.3</v>
      </c>
      <c r="D43" s="10">
        <v>0.166</v>
      </c>
      <c r="E43" s="10">
        <v>0.151</v>
      </c>
    </row>
    <row r="44" spans="1:8">
      <c r="A44" s="3">
        <v>4</v>
      </c>
      <c r="B44" s="3">
        <v>72</v>
      </c>
      <c r="C44" s="9">
        <v>4.5</v>
      </c>
      <c r="D44" s="10">
        <v>0.58</v>
      </c>
      <c r="E44" s="10">
        <v>0.528</v>
      </c>
    </row>
    <row r="45" spans="1:8">
      <c r="A45" s="3">
        <v>1</v>
      </c>
      <c r="B45" s="3">
        <v>72</v>
      </c>
      <c r="C45" s="9">
        <v>4.7</v>
      </c>
      <c r="D45" s="10">
        <v>0.152</v>
      </c>
      <c r="E45" s="10">
        <v>0.138</v>
      </c>
    </row>
    <row r="46" spans="1:8">
      <c r="A46" s="3">
        <v>1</v>
      </c>
      <c r="B46" s="3">
        <v>72</v>
      </c>
      <c r="C46" s="9">
        <v>5.7</v>
      </c>
      <c r="D46" s="10">
        <v>0.184</v>
      </c>
      <c r="E46" s="10">
        <v>0.168</v>
      </c>
    </row>
    <row r="47" spans="1:8">
      <c r="A47" s="3">
        <v>1</v>
      </c>
      <c r="B47" s="3">
        <v>72</v>
      </c>
      <c r="C47" s="9">
        <v>5.9</v>
      </c>
      <c r="D47" s="10">
        <v>0.191</v>
      </c>
      <c r="E47" s="10">
        <v>0.174</v>
      </c>
    </row>
    <row r="48" spans="1:8">
      <c r="A48" s="3">
        <v>2</v>
      </c>
      <c r="B48" s="3">
        <v>73</v>
      </c>
      <c r="C48" s="9">
        <v>4.5</v>
      </c>
      <c r="D48" s="10">
        <v>0.298</v>
      </c>
      <c r="E48" s="10">
        <v>0.272</v>
      </c>
    </row>
    <row r="49" spans="1:8">
      <c r="A49" s="3">
        <v>1</v>
      </c>
      <c r="B49" s="3">
        <v>73</v>
      </c>
      <c r="C49" s="9">
        <v>5</v>
      </c>
      <c r="D49" s="10">
        <v>0.166</v>
      </c>
      <c r="E49" s="10">
        <v>0.151</v>
      </c>
    </row>
    <row r="50" spans="1:8">
      <c r="A50" s="3">
        <v>1</v>
      </c>
      <c r="B50" s="3">
        <v>73</v>
      </c>
      <c r="C50" s="9">
        <v>5.3</v>
      </c>
      <c r="D50" s="10">
        <v>0.176</v>
      </c>
      <c r="E50" s="10">
        <v>0.16</v>
      </c>
    </row>
    <row r="51" spans="1:8">
      <c r="A51" s="3">
        <v>1</v>
      </c>
      <c r="B51" s="3">
        <v>73</v>
      </c>
      <c r="C51" s="9">
        <v>5.7</v>
      </c>
      <c r="D51" s="10">
        <v>0.189</v>
      </c>
      <c r="E51" s="10">
        <v>0.173</v>
      </c>
    </row>
    <row r="52" spans="1:8">
      <c r="A52" s="3">
        <v>1</v>
      </c>
      <c r="B52" s="3">
        <v>73</v>
      </c>
      <c r="C52" s="9">
        <v>5.9</v>
      </c>
      <c r="D52" s="10">
        <v>0.196</v>
      </c>
      <c r="E52" s="10">
        <v>0.179</v>
      </c>
    </row>
    <row r="53" spans="1:8">
      <c r="A53" s="3">
        <v>1</v>
      </c>
      <c r="B53" s="3">
        <v>74</v>
      </c>
      <c r="C53" s="9">
        <v>4.5</v>
      </c>
      <c r="D53" s="10">
        <v>0.154</v>
      </c>
      <c r="E53" s="10">
        <v>0.14</v>
      </c>
    </row>
    <row r="54" spans="1:8">
      <c r="A54" s="3">
        <v>1</v>
      </c>
      <c r="B54" s="3">
        <v>74</v>
      </c>
      <c r="C54" s="9">
        <v>5.6</v>
      </c>
      <c r="D54" s="10">
        <v>0.191</v>
      </c>
      <c r="E54" s="10">
        <v>0.174</v>
      </c>
    </row>
    <row r="55" spans="1:8">
      <c r="A55" s="3">
        <v>1</v>
      </c>
      <c r="B55" s="3">
        <v>75</v>
      </c>
      <c r="C55" s="9">
        <v>4.5</v>
      </c>
      <c r="D55" s="10">
        <v>0.158</v>
      </c>
      <c r="E55" s="10">
        <v>0.144</v>
      </c>
    </row>
    <row r="56" spans="1:8">
      <c r="A56" s="3">
        <v>1</v>
      </c>
      <c r="B56" s="3">
        <v>75</v>
      </c>
      <c r="C56" s="9">
        <v>5.3</v>
      </c>
      <c r="D56" s="10">
        <v>0.186</v>
      </c>
      <c r="E56" s="10">
        <v>0.17</v>
      </c>
    </row>
    <row r="57" spans="1:8">
      <c r="A57" s="3">
        <v>1</v>
      </c>
      <c r="B57" s="3">
        <v>75</v>
      </c>
      <c r="C57" s="9">
        <v>5.7</v>
      </c>
      <c r="D57" s="10">
        <v>0.2</v>
      </c>
      <c r="E57" s="10">
        <v>0.183</v>
      </c>
    </row>
    <row r="58" spans="1:8">
      <c r="A58" s="3">
        <v>2</v>
      </c>
      <c r="B58" s="3">
        <v>76</v>
      </c>
      <c r="C58" s="9">
        <v>4.5</v>
      </c>
      <c r="D58" s="10">
        <v>0.324</v>
      </c>
      <c r="E58" s="10">
        <v>0.296</v>
      </c>
    </row>
    <row r="59" spans="1:8">
      <c r="A59" s="3">
        <v>1</v>
      </c>
      <c r="B59" s="3">
        <v>76</v>
      </c>
      <c r="C59" s="9">
        <v>4.6</v>
      </c>
      <c r="D59" s="10">
        <v>0.166</v>
      </c>
      <c r="E59" s="10">
        <v>0.151</v>
      </c>
    </row>
    <row r="60" spans="1:8">
      <c r="A60" s="3">
        <v>1</v>
      </c>
      <c r="B60" s="3">
        <v>76</v>
      </c>
      <c r="C60" s="9">
        <v>5.5</v>
      </c>
      <c r="D60" s="10">
        <v>0.198</v>
      </c>
      <c r="E60" s="10">
        <v>0.181</v>
      </c>
    </row>
    <row r="61" spans="1:8">
      <c r="A61" s="3">
        <v>1</v>
      </c>
      <c r="B61" s="3">
        <v>76</v>
      </c>
      <c r="C61" s="9">
        <v>5.7</v>
      </c>
      <c r="D61" s="10">
        <v>0.205</v>
      </c>
      <c r="E61" s="10">
        <v>0.188</v>
      </c>
    </row>
    <row r="62" spans="1:8">
      <c r="A62" s="3">
        <v>1</v>
      </c>
      <c r="B62" s="3">
        <v>77</v>
      </c>
      <c r="C62" s="9">
        <v>4.5</v>
      </c>
      <c r="D62" s="10">
        <v>0.166</v>
      </c>
      <c r="E62" s="10">
        <v>0.152</v>
      </c>
    </row>
    <row r="63" spans="1:8">
      <c r="A63" s="3">
        <v>1</v>
      </c>
      <c r="B63" s="3">
        <v>77</v>
      </c>
      <c r="C63" s="9">
        <v>4.6</v>
      </c>
      <c r="D63" s="10">
        <v>0.17</v>
      </c>
      <c r="E63" s="10">
        <v>0.155</v>
      </c>
    </row>
    <row r="64" spans="1:8">
      <c r="A64" s="3">
        <v>1</v>
      </c>
      <c r="B64" s="3">
        <v>77</v>
      </c>
      <c r="C64" s="9">
        <v>4.7</v>
      </c>
      <c r="D64" s="10">
        <v>0.174</v>
      </c>
      <c r="E64" s="10">
        <v>0.159</v>
      </c>
    </row>
    <row r="65" spans="1:8">
      <c r="A65" s="3">
        <v>1</v>
      </c>
      <c r="B65" s="3">
        <v>77</v>
      </c>
      <c r="C65" s="9">
        <v>5.5</v>
      </c>
      <c r="D65" s="10">
        <v>0.203</v>
      </c>
      <c r="E65" s="10">
        <v>0.186</v>
      </c>
    </row>
    <row r="66" spans="1:8">
      <c r="A66" s="3">
        <v>1</v>
      </c>
      <c r="B66" s="3">
        <v>77</v>
      </c>
      <c r="C66" s="9">
        <v>5.6</v>
      </c>
      <c r="D66" s="10">
        <v>0.207</v>
      </c>
      <c r="E66" s="10">
        <v>0.189</v>
      </c>
    </row>
    <row r="67" spans="1:8">
      <c r="A67" s="3">
        <v>1</v>
      </c>
      <c r="B67" s="3">
        <v>77</v>
      </c>
      <c r="C67" s="9">
        <v>5.9</v>
      </c>
      <c r="D67" s="10">
        <v>0.218</v>
      </c>
      <c r="E67" s="10">
        <v>0.2</v>
      </c>
    </row>
    <row r="68" spans="1:8">
      <c r="A68" s="3">
        <v>1</v>
      </c>
      <c r="B68" s="3">
        <v>78</v>
      </c>
      <c r="C68" s="9">
        <v>4.6</v>
      </c>
      <c r="D68" s="10">
        <v>0.174</v>
      </c>
      <c r="E68" s="10">
        <v>0.159</v>
      </c>
    </row>
    <row r="69" spans="1:8">
      <c r="A69" s="3">
        <v>5</v>
      </c>
      <c r="B69" s="3">
        <v>80</v>
      </c>
      <c r="C69" s="9">
        <v>4.5</v>
      </c>
      <c r="D69" s="10">
        <v>0.9</v>
      </c>
      <c r="E69" s="10">
        <v>0.82</v>
      </c>
    </row>
    <row r="70" spans="1:8">
      <c r="A70" s="3">
        <v>1</v>
      </c>
      <c r="B70" s="3">
        <v>80</v>
      </c>
      <c r="C70" s="9">
        <v>4.7</v>
      </c>
      <c r="D70" s="10">
        <v>0.188</v>
      </c>
      <c r="E70" s="10">
        <v>0.172</v>
      </c>
    </row>
    <row r="71" spans="1:8">
      <c r="A71" s="3">
        <v>1</v>
      </c>
      <c r="B71" s="3">
        <v>80</v>
      </c>
      <c r="C71" s="9">
        <v>4.9</v>
      </c>
      <c r="D71" s="10">
        <v>0.196</v>
      </c>
      <c r="E71" s="10">
        <v>0.179</v>
      </c>
    </row>
    <row r="72" spans="1:8">
      <c r="A72" s="3">
        <v>1</v>
      </c>
      <c r="B72" s="3">
        <v>80</v>
      </c>
      <c r="C72" s="9">
        <v>5</v>
      </c>
      <c r="D72" s="10">
        <v>0.2</v>
      </c>
      <c r="E72" s="10">
        <v>0.183</v>
      </c>
    </row>
    <row r="73" spans="1:8">
      <c r="A73" s="3">
        <v>1</v>
      </c>
      <c r="B73" s="3">
        <v>80</v>
      </c>
      <c r="C73" s="9">
        <v>5.2</v>
      </c>
      <c r="D73" s="10">
        <v>0.208</v>
      </c>
      <c r="E73" s="10">
        <v>0.19</v>
      </c>
    </row>
    <row r="74" spans="1:8">
      <c r="A74" s="3">
        <v>1</v>
      </c>
      <c r="B74" s="3">
        <v>80</v>
      </c>
      <c r="C74" s="9">
        <v>5.4</v>
      </c>
      <c r="D74" s="10">
        <v>0.216</v>
      </c>
      <c r="E74" s="10">
        <v>0.198</v>
      </c>
    </row>
    <row r="75" spans="1:8">
      <c r="A75" s="3">
        <v>1</v>
      </c>
      <c r="B75" s="3">
        <v>80</v>
      </c>
      <c r="C75" s="9">
        <v>5.5</v>
      </c>
      <c r="D75" s="10">
        <v>0.22</v>
      </c>
      <c r="E75" s="10">
        <v>0.201</v>
      </c>
    </row>
    <row r="76" spans="1:8">
      <c r="A76" s="3">
        <v>1</v>
      </c>
      <c r="B76" s="3">
        <v>80</v>
      </c>
      <c r="C76" s="9">
        <v>5.6</v>
      </c>
      <c r="D76" s="10">
        <v>0.224</v>
      </c>
      <c r="E76" s="10">
        <v>0.205</v>
      </c>
    </row>
    <row r="77" spans="1:8">
      <c r="A77" s="3">
        <v>1</v>
      </c>
      <c r="B77" s="3">
        <v>80</v>
      </c>
      <c r="C77" s="9">
        <v>5.8</v>
      </c>
      <c r="D77" s="10">
        <v>0.232</v>
      </c>
      <c r="E77" s="10">
        <v>0.213</v>
      </c>
    </row>
    <row r="78" spans="1:8">
      <c r="A78" s="3">
        <v>1</v>
      </c>
      <c r="B78" s="3">
        <v>81</v>
      </c>
      <c r="C78" s="9">
        <v>4.6</v>
      </c>
      <c r="D78" s="10">
        <v>0.188</v>
      </c>
      <c r="E78" s="10">
        <v>0.173</v>
      </c>
    </row>
    <row r="79" spans="1:8">
      <c r="A79" s="3">
        <v>1</v>
      </c>
      <c r="B79" s="3">
        <v>81</v>
      </c>
      <c r="C79" s="9">
        <v>5</v>
      </c>
      <c r="D79" s="10">
        <v>0.205</v>
      </c>
      <c r="E79" s="10">
        <v>0.188</v>
      </c>
    </row>
    <row r="80" spans="1:8">
      <c r="A80" s="3">
        <v>1</v>
      </c>
      <c r="B80" s="3">
        <v>82</v>
      </c>
      <c r="C80" s="9">
        <v>4.5</v>
      </c>
      <c r="D80" s="10">
        <v>0.189</v>
      </c>
      <c r="E80" s="10">
        <v>0.173</v>
      </c>
    </row>
    <row r="81" spans="1:8">
      <c r="A81" s="3">
        <v>1</v>
      </c>
      <c r="B81" s="3">
        <v>82</v>
      </c>
      <c r="C81" s="9">
        <v>4.7</v>
      </c>
      <c r="D81" s="10">
        <v>0.197</v>
      </c>
      <c r="E81" s="10">
        <v>0.181</v>
      </c>
    </row>
    <row r="82" spans="1:8">
      <c r="A82" s="3">
        <v>1</v>
      </c>
      <c r="B82" s="3">
        <v>82</v>
      </c>
      <c r="C82" s="9">
        <v>5.2</v>
      </c>
      <c r="D82" s="10">
        <v>0.218</v>
      </c>
      <c r="E82" s="10">
        <v>0.2</v>
      </c>
    </row>
    <row r="83" spans="1:8">
      <c r="A83" s="3">
        <v>1</v>
      </c>
      <c r="B83" s="3">
        <v>83</v>
      </c>
      <c r="C83" s="9">
        <v>5.4</v>
      </c>
      <c r="D83" s="10">
        <v>0.232</v>
      </c>
      <c r="E83" s="10">
        <v>0.214</v>
      </c>
    </row>
    <row r="84" spans="1:8">
      <c r="A84" s="3">
        <v>1</v>
      </c>
      <c r="B84" s="3">
        <v>84</v>
      </c>
      <c r="C84" s="9">
        <v>4.7</v>
      </c>
      <c r="D84" s="10">
        <v>0.207</v>
      </c>
      <c r="E84" s="10">
        <v>0.19</v>
      </c>
    </row>
    <row r="85" spans="1:8">
      <c r="A85" s="3">
        <v>1</v>
      </c>
      <c r="B85" s="3">
        <v>84</v>
      </c>
      <c r="C85" s="9">
        <v>5.5</v>
      </c>
      <c r="D85" s="10">
        <v>0.242</v>
      </c>
      <c r="E85" s="10">
        <v>0.223</v>
      </c>
    </row>
    <row r="86" spans="1:8">
      <c r="A86" s="3">
        <v>1</v>
      </c>
      <c r="B86" s="3">
        <v>86</v>
      </c>
      <c r="C86" s="9">
        <v>5.6</v>
      </c>
      <c r="D86" s="10">
        <v>0.258</v>
      </c>
      <c r="E86" s="10">
        <v>0.238</v>
      </c>
    </row>
    <row r="87" spans="1:8">
      <c r="A87" s="3">
        <v>1</v>
      </c>
      <c r="B87" s="3">
        <v>86</v>
      </c>
      <c r="C87" s="9">
        <v>5.8</v>
      </c>
      <c r="D87" s="10">
        <v>0.268</v>
      </c>
      <c r="E87" s="10">
        <v>0.247</v>
      </c>
    </row>
    <row r="88" spans="1:8">
      <c r="A88" s="3">
        <v>1</v>
      </c>
      <c r="B88" s="3">
        <v>87</v>
      </c>
      <c r="C88" s="9">
        <v>4.6</v>
      </c>
      <c r="D88" s="10">
        <v>0.217</v>
      </c>
      <c r="E88" s="10">
        <v>0.2</v>
      </c>
    </row>
    <row r="89" spans="1:8">
      <c r="A89" s="3">
        <v>1</v>
      </c>
      <c r="B89" s="3">
        <v>90</v>
      </c>
      <c r="C89" s="9">
        <v>4.5</v>
      </c>
      <c r="D89" s="10">
        <v>0.227</v>
      </c>
      <c r="E89" s="10">
        <v>0.21</v>
      </c>
    </row>
    <row r="90" spans="1:8">
      <c r="A90" s="3">
        <v>1</v>
      </c>
      <c r="B90" s="3">
        <v>90</v>
      </c>
      <c r="C90" s="9">
        <v>4.8</v>
      </c>
      <c r="D90" s="10">
        <v>0.243</v>
      </c>
      <c r="E90" s="10">
        <v>0.224</v>
      </c>
    </row>
    <row r="91" spans="1:8">
      <c r="A91" s="3">
        <v>1</v>
      </c>
      <c r="B91" s="3">
        <v>90</v>
      </c>
      <c r="C91" s="9">
        <v>4.9</v>
      </c>
      <c r="D91" s="10">
        <v>0.248</v>
      </c>
      <c r="E91" s="10">
        <v>0.229</v>
      </c>
    </row>
    <row r="92" spans="1:8">
      <c r="A92" s="3">
        <v>1</v>
      </c>
      <c r="B92" s="3">
        <v>90</v>
      </c>
      <c r="C92" s="9">
        <v>5</v>
      </c>
      <c r="D92" s="10">
        <v>0.253</v>
      </c>
      <c r="E92" s="10">
        <v>0.234</v>
      </c>
    </row>
    <row r="93" spans="1:8">
      <c r="A93" s="3">
        <v>1</v>
      </c>
      <c r="B93" s="3">
        <v>90</v>
      </c>
      <c r="C93" s="9">
        <v>5.1</v>
      </c>
      <c r="D93" s="10">
        <v>0.258</v>
      </c>
      <c r="E93" s="10">
        <v>0.238</v>
      </c>
    </row>
    <row r="94" spans="1:8">
      <c r="A94" s="3">
        <v>2</v>
      </c>
      <c r="B94" s="3">
        <v>91</v>
      </c>
      <c r="C94" s="9">
        <v>5</v>
      </c>
      <c r="D94" s="10">
        <v>0.516</v>
      </c>
      <c r="E94" s="10">
        <v>0.478</v>
      </c>
    </row>
    <row r="95" spans="1:8">
      <c r="A95" s="3">
        <v>2</v>
      </c>
      <c r="B95" s="3">
        <v>92</v>
      </c>
      <c r="C95" s="9">
        <v>5.9</v>
      </c>
      <c r="D95" s="10">
        <v>0.624</v>
      </c>
      <c r="E95" s="10">
        <v>0.578</v>
      </c>
    </row>
    <row r="96" spans="1:8">
      <c r="A96" s="3">
        <v>2</v>
      </c>
      <c r="B96" s="3">
        <v>94</v>
      </c>
      <c r="C96" s="9">
        <v>4.5</v>
      </c>
      <c r="D96" s="10">
        <v>0.496</v>
      </c>
      <c r="E96" s="10">
        <v>0.46</v>
      </c>
    </row>
    <row r="97" spans="1:8">
      <c r="A97" s="3">
        <v>1</v>
      </c>
      <c r="B97" s="3">
        <v>95</v>
      </c>
      <c r="C97" s="9">
        <v>5.6</v>
      </c>
      <c r="D97" s="10">
        <v>0.315</v>
      </c>
      <c r="E97" s="10">
        <v>0.293</v>
      </c>
    </row>
    <row r="98" spans="1:8">
      <c r="A98" s="3">
        <v>1</v>
      </c>
      <c r="B98" s="3">
        <v>95</v>
      </c>
      <c r="C98" s="9">
        <v>5.8</v>
      </c>
      <c r="D98" s="10">
        <v>0.327</v>
      </c>
      <c r="E98" s="10">
        <v>0.304</v>
      </c>
    </row>
    <row r="99" spans="1:8">
      <c r="A99" s="3">
        <v>2</v>
      </c>
      <c r="B99" s="3">
        <v>100</v>
      </c>
      <c r="C99" s="9">
        <v>4.4</v>
      </c>
      <c r="D99" s="10">
        <v>0.55</v>
      </c>
      <c r="E99" s="10">
        <v>0.51</v>
      </c>
    </row>
    <row r="100" spans="1:8">
      <c r="A100" s="3">
        <v>1</v>
      </c>
      <c r="B100" s="3">
        <v>105</v>
      </c>
      <c r="C100" s="9">
        <v>5.6</v>
      </c>
      <c r="D100" s="10">
        <v>0.385</v>
      </c>
      <c r="E100" s="10">
        <v>0.36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5:E15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H74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28.135986" bestFit="true" customWidth="true" style="0"/>
    <col min="2" max="2" width="16.424561" bestFit="true" customWidth="true" style="0"/>
    <col min="3" max="3" width="8.140869" bestFit="true" customWidth="true" style="0"/>
    <col min="4" max="4" width="21.137695" bestFit="true" customWidth="true" style="0"/>
    <col min="5" max="5" width="18.709717" bestFit="true" customWidth="true" style="0"/>
  </cols>
  <sheetData>
    <row r="2" spans="1:8">
      <c r="A2" s="2" t="s">
        <v>24</v>
      </c>
      <c r="B2" s="4" t="s">
        <v>37</v>
      </c>
    </row>
    <row r="3" spans="1:8">
      <c r="A3" s="2" t="s">
        <v>48</v>
      </c>
      <c r="B3" s="4" t="s">
        <v>32</v>
      </c>
    </row>
    <row r="4" spans="1:8">
      <c r="A4" s="2" t="s">
        <v>49</v>
      </c>
      <c r="B4" s="4" t="s">
        <v>50</v>
      </c>
    </row>
    <row r="5" spans="1:8">
      <c r="A5" s="2" t="s">
        <v>51</v>
      </c>
      <c r="B5" s="4"/>
    </row>
    <row r="6" spans="1:8">
      <c r="A6" s="2" t="s">
        <v>29</v>
      </c>
      <c r="B6" s="4" t="str">
        <f>SUM(A16:A74)</f>
        <v>0</v>
      </c>
    </row>
    <row r="7" spans="1:8">
      <c r="A7" s="2" t="s">
        <v>25</v>
      </c>
      <c r="B7" s="11" t="str">
        <f>ROUND(SUMPRODUCT(C16:C74,A16:A74)/B6,2)</f>
        <v>0</v>
      </c>
    </row>
    <row r="8" spans="1:8">
      <c r="A8" s="2" t="s">
        <v>26</v>
      </c>
      <c r="B8" s="4" t="str">
        <f>TRUNC(SUMPRODUCT(B16:B74,A16:A74)/B6,0)</f>
        <v>0</v>
      </c>
    </row>
    <row r="9" spans="1:8">
      <c r="A9" s="2" t="s">
        <v>52</v>
      </c>
      <c r="B9" s="4">
        <v>3</v>
      </c>
    </row>
    <row r="10" spans="1:8">
      <c r="A10" s="2" t="s">
        <v>53</v>
      </c>
      <c r="B10" s="4">
        <v>5</v>
      </c>
      <c r="H10" s="0"/>
    </row>
    <row r="11" spans="1:8">
      <c r="A11" s="2" t="s">
        <v>54</v>
      </c>
      <c r="B11" s="12" t="str">
        <f>SUM(D16:D74)</f>
        <v>0</v>
      </c>
    </row>
    <row r="12" spans="1:8">
      <c r="A12" s="2" t="s">
        <v>55</v>
      </c>
      <c r="B12" s="12" t="str">
        <f>SUM(E16:E74)</f>
        <v>0</v>
      </c>
    </row>
    <row r="13" spans="1:8">
      <c r="A13" s="2" t="s">
        <v>30</v>
      </c>
      <c r="B13" s="11" t="str">
        <f>ROUND(B11/B6*35.315,2)</f>
        <v>0</v>
      </c>
    </row>
    <row r="15" spans="1:8" customHeight="1" ht="30">
      <c r="A15" s="7" t="s">
        <v>56</v>
      </c>
      <c r="B15" s="7" t="s">
        <v>26</v>
      </c>
      <c r="C15" s="7" t="s">
        <v>25</v>
      </c>
      <c r="D15" s="8" t="s">
        <v>27</v>
      </c>
      <c r="E15" s="8" t="s">
        <v>28</v>
      </c>
    </row>
    <row r="16" spans="1:8">
      <c r="A16" s="3">
        <v>1</v>
      </c>
      <c r="B16" s="3">
        <v>60</v>
      </c>
      <c r="C16" s="9">
        <v>6</v>
      </c>
      <c r="D16" s="10">
        <v>0.135</v>
      </c>
      <c r="E16" s="10">
        <v>0.12</v>
      </c>
    </row>
    <row r="17" spans="1:8">
      <c r="A17" s="3">
        <v>1</v>
      </c>
      <c r="B17" s="3">
        <v>64</v>
      </c>
      <c r="C17" s="9">
        <v>6.9</v>
      </c>
      <c r="D17" s="10">
        <v>0.176</v>
      </c>
      <c r="E17" s="10">
        <v>0.159</v>
      </c>
    </row>
    <row r="18" spans="1:8">
      <c r="A18" s="3">
        <v>1</v>
      </c>
      <c r="B18" s="3">
        <v>65</v>
      </c>
      <c r="C18" s="9">
        <v>7.7</v>
      </c>
      <c r="D18" s="10">
        <v>0.203</v>
      </c>
      <c r="E18" s="10">
        <v>0.183</v>
      </c>
    </row>
    <row r="19" spans="1:8">
      <c r="A19" s="3">
        <v>1</v>
      </c>
      <c r="B19" s="3">
        <v>66</v>
      </c>
      <c r="C19" s="9">
        <v>7.5</v>
      </c>
      <c r="D19" s="10">
        <v>0.204</v>
      </c>
      <c r="E19" s="10">
        <v>0.184</v>
      </c>
    </row>
    <row r="20" spans="1:8">
      <c r="A20" s="3">
        <v>1</v>
      </c>
      <c r="B20" s="3">
        <v>66</v>
      </c>
      <c r="C20" s="9">
        <v>9.9</v>
      </c>
      <c r="D20" s="10">
        <v>0.269</v>
      </c>
      <c r="E20" s="10">
        <v>0.244</v>
      </c>
    </row>
    <row r="21" spans="1:8">
      <c r="A21" s="3">
        <v>1</v>
      </c>
      <c r="B21" s="3">
        <v>67</v>
      </c>
      <c r="C21" s="9">
        <v>6.8</v>
      </c>
      <c r="D21" s="10">
        <v>0.19</v>
      </c>
      <c r="E21" s="10">
        <v>0.172</v>
      </c>
    </row>
    <row r="22" spans="1:8">
      <c r="A22" s="3">
        <v>1</v>
      </c>
      <c r="B22" s="3">
        <v>70</v>
      </c>
      <c r="C22" s="9">
        <v>7.4</v>
      </c>
      <c r="D22" s="10">
        <v>0.226</v>
      </c>
      <c r="E22" s="10">
        <v>0.206</v>
      </c>
    </row>
    <row r="23" spans="1:8">
      <c r="A23" s="3">
        <v>1</v>
      </c>
      <c r="B23" s="3">
        <v>70</v>
      </c>
      <c r="C23" s="9">
        <v>7.5</v>
      </c>
      <c r="D23" s="10">
        <v>0.229</v>
      </c>
      <c r="E23" s="10">
        <v>0.209</v>
      </c>
    </row>
    <row r="24" spans="1:8">
      <c r="A24" s="3">
        <v>1</v>
      </c>
      <c r="B24" s="3">
        <v>70</v>
      </c>
      <c r="C24" s="9">
        <v>7.7</v>
      </c>
      <c r="D24" s="10">
        <v>0.235</v>
      </c>
      <c r="E24" s="10">
        <v>0.214</v>
      </c>
    </row>
    <row r="25" spans="1:8">
      <c r="A25" s="3">
        <v>1</v>
      </c>
      <c r="B25" s="3">
        <v>70</v>
      </c>
      <c r="C25" s="9">
        <v>7.9</v>
      </c>
      <c r="D25" s="10">
        <v>0.241</v>
      </c>
      <c r="E25" s="10">
        <v>0.22</v>
      </c>
    </row>
    <row r="26" spans="1:8">
      <c r="A26" s="3">
        <v>1</v>
      </c>
      <c r="B26" s="3">
        <v>70</v>
      </c>
      <c r="C26" s="9">
        <v>8</v>
      </c>
      <c r="D26" s="10">
        <v>0.245</v>
      </c>
      <c r="E26" s="10">
        <v>0.223</v>
      </c>
    </row>
    <row r="27" spans="1:8">
      <c r="A27" s="3">
        <v>1</v>
      </c>
      <c r="B27" s="3">
        <v>70</v>
      </c>
      <c r="C27" s="9">
        <v>8.2</v>
      </c>
      <c r="D27" s="10">
        <v>0.251</v>
      </c>
      <c r="E27" s="10">
        <v>0.228</v>
      </c>
    </row>
    <row r="28" spans="1:8">
      <c r="A28" s="3">
        <v>1</v>
      </c>
      <c r="B28" s="3">
        <v>70</v>
      </c>
      <c r="C28" s="9">
        <v>8.6</v>
      </c>
      <c r="D28" s="10">
        <v>0.263</v>
      </c>
      <c r="E28" s="10">
        <v>0.239</v>
      </c>
    </row>
    <row r="29" spans="1:8">
      <c r="A29" s="3">
        <v>1</v>
      </c>
      <c r="B29" s="3">
        <v>70</v>
      </c>
      <c r="C29" s="9">
        <v>8.7</v>
      </c>
      <c r="D29" s="10">
        <v>0.266</v>
      </c>
      <c r="E29" s="10">
        <v>0.242</v>
      </c>
    </row>
    <row r="30" spans="1:8">
      <c r="A30" s="3">
        <v>1</v>
      </c>
      <c r="B30" s="3">
        <v>70</v>
      </c>
      <c r="C30" s="9">
        <v>9.3</v>
      </c>
      <c r="D30" s="10">
        <v>0.284</v>
      </c>
      <c r="E30" s="10">
        <v>0.259</v>
      </c>
    </row>
    <row r="31" spans="1:8">
      <c r="A31" s="3">
        <v>1</v>
      </c>
      <c r="B31" s="3">
        <v>70</v>
      </c>
      <c r="C31" s="9">
        <v>11</v>
      </c>
      <c r="D31" s="10">
        <v>0.336</v>
      </c>
      <c r="E31" s="10">
        <v>0.307</v>
      </c>
    </row>
    <row r="32" spans="1:8">
      <c r="A32" s="3">
        <v>1</v>
      </c>
      <c r="B32" s="3">
        <v>71</v>
      </c>
      <c r="C32" s="9">
        <v>7.8</v>
      </c>
      <c r="D32" s="10">
        <v>0.245</v>
      </c>
      <c r="E32" s="10">
        <v>0.223</v>
      </c>
    </row>
    <row r="33" spans="1:8">
      <c r="A33" s="3">
        <v>1</v>
      </c>
      <c r="B33" s="3">
        <v>72</v>
      </c>
      <c r="C33" s="9">
        <v>6.8</v>
      </c>
      <c r="D33" s="10">
        <v>0.22</v>
      </c>
      <c r="E33" s="10">
        <v>0.2</v>
      </c>
    </row>
    <row r="34" spans="1:8">
      <c r="A34" s="3">
        <v>1</v>
      </c>
      <c r="B34" s="3">
        <v>72</v>
      </c>
      <c r="C34" s="9">
        <v>7.2</v>
      </c>
      <c r="D34" s="10">
        <v>0.233</v>
      </c>
      <c r="E34" s="10">
        <v>0.212</v>
      </c>
    </row>
    <row r="35" spans="1:8">
      <c r="A35" s="3">
        <v>1</v>
      </c>
      <c r="B35" s="3">
        <v>73</v>
      </c>
      <c r="C35" s="9">
        <v>6.9</v>
      </c>
      <c r="D35" s="10">
        <v>0.229</v>
      </c>
      <c r="E35" s="10">
        <v>0.209</v>
      </c>
    </row>
    <row r="36" spans="1:8">
      <c r="A36" s="3">
        <v>1</v>
      </c>
      <c r="B36" s="3">
        <v>73</v>
      </c>
      <c r="C36" s="9">
        <v>7.2</v>
      </c>
      <c r="D36" s="10">
        <v>0.239</v>
      </c>
      <c r="E36" s="10">
        <v>0.218</v>
      </c>
    </row>
    <row r="37" spans="1:8">
      <c r="A37" s="3">
        <v>1</v>
      </c>
      <c r="B37" s="3">
        <v>74</v>
      </c>
      <c r="C37" s="9">
        <v>9.8</v>
      </c>
      <c r="D37" s="10">
        <v>0.335</v>
      </c>
      <c r="E37" s="10">
        <v>0.307</v>
      </c>
    </row>
    <row r="38" spans="1:8">
      <c r="A38" s="3">
        <v>1</v>
      </c>
      <c r="B38" s="3">
        <v>75</v>
      </c>
      <c r="C38" s="9">
        <v>8.3</v>
      </c>
      <c r="D38" s="10">
        <v>0.291</v>
      </c>
      <c r="E38" s="10">
        <v>0.267</v>
      </c>
    </row>
    <row r="39" spans="1:8">
      <c r="A39" s="3">
        <v>1</v>
      </c>
      <c r="B39" s="3">
        <v>75</v>
      </c>
      <c r="C39" s="9">
        <v>8.7</v>
      </c>
      <c r="D39" s="10">
        <v>0.305</v>
      </c>
      <c r="E39" s="10">
        <v>0.28</v>
      </c>
    </row>
    <row r="40" spans="1:8">
      <c r="A40" s="3">
        <v>1</v>
      </c>
      <c r="B40" s="3">
        <v>75</v>
      </c>
      <c r="C40" s="9">
        <v>9.5</v>
      </c>
      <c r="D40" s="10">
        <v>0.333</v>
      </c>
      <c r="E40" s="10">
        <v>0.306</v>
      </c>
    </row>
    <row r="41" spans="1:8">
      <c r="A41" s="3">
        <v>1</v>
      </c>
      <c r="B41" s="3">
        <v>76</v>
      </c>
      <c r="C41" s="9">
        <v>7.1</v>
      </c>
      <c r="D41" s="10">
        <v>0.256</v>
      </c>
      <c r="E41" s="10">
        <v>0.234</v>
      </c>
    </row>
    <row r="42" spans="1:8">
      <c r="A42" s="3">
        <v>1</v>
      </c>
      <c r="B42" s="3">
        <v>76</v>
      </c>
      <c r="C42" s="9">
        <v>8.5</v>
      </c>
      <c r="D42" s="10">
        <v>0.306</v>
      </c>
      <c r="E42" s="10">
        <v>0.281</v>
      </c>
    </row>
    <row r="43" spans="1:8">
      <c r="A43" s="3">
        <v>1</v>
      </c>
      <c r="B43" s="3">
        <v>77</v>
      </c>
      <c r="C43" s="9">
        <v>8.1</v>
      </c>
      <c r="D43" s="10">
        <v>0.3</v>
      </c>
      <c r="E43" s="10">
        <v>0.275</v>
      </c>
    </row>
    <row r="44" spans="1:8">
      <c r="A44" s="3">
        <v>1</v>
      </c>
      <c r="B44" s="3">
        <v>80</v>
      </c>
      <c r="C44" s="9">
        <v>7</v>
      </c>
      <c r="D44" s="10">
        <v>0.28</v>
      </c>
      <c r="E44" s="10">
        <v>0.257</v>
      </c>
    </row>
    <row r="45" spans="1:8">
      <c r="A45" s="3">
        <v>1</v>
      </c>
      <c r="B45" s="3">
        <v>80</v>
      </c>
      <c r="C45" s="9">
        <v>7.1</v>
      </c>
      <c r="D45" s="10">
        <v>0.284</v>
      </c>
      <c r="E45" s="10">
        <v>0.261</v>
      </c>
    </row>
    <row r="46" spans="1:8">
      <c r="A46" s="3">
        <v>1</v>
      </c>
      <c r="B46" s="3">
        <v>80</v>
      </c>
      <c r="C46" s="9">
        <v>7.3</v>
      </c>
      <c r="D46" s="10">
        <v>0.292</v>
      </c>
      <c r="E46" s="10">
        <v>0.268</v>
      </c>
    </row>
    <row r="47" spans="1:8">
      <c r="A47" s="3">
        <v>1</v>
      </c>
      <c r="B47" s="3">
        <v>80</v>
      </c>
      <c r="C47" s="9">
        <v>7.7</v>
      </c>
      <c r="D47" s="10">
        <v>0.308</v>
      </c>
      <c r="E47" s="10">
        <v>0.283</v>
      </c>
    </row>
    <row r="48" spans="1:8">
      <c r="A48" s="3">
        <v>1</v>
      </c>
      <c r="B48" s="3">
        <v>80</v>
      </c>
      <c r="C48" s="9">
        <v>8.7</v>
      </c>
      <c r="D48" s="10">
        <v>0.348</v>
      </c>
      <c r="E48" s="10">
        <v>0.32</v>
      </c>
    </row>
    <row r="49" spans="1:8">
      <c r="A49" s="3">
        <v>1</v>
      </c>
      <c r="B49" s="3">
        <v>80</v>
      </c>
      <c r="C49" s="9">
        <v>9</v>
      </c>
      <c r="D49" s="10">
        <v>0.36</v>
      </c>
      <c r="E49" s="10">
        <v>0.331</v>
      </c>
    </row>
    <row r="50" spans="1:8">
      <c r="A50" s="3">
        <v>1</v>
      </c>
      <c r="B50" s="3">
        <v>80</v>
      </c>
      <c r="C50" s="9">
        <v>9.3</v>
      </c>
      <c r="D50" s="10">
        <v>0.372</v>
      </c>
      <c r="E50" s="10">
        <v>0.342</v>
      </c>
    </row>
    <row r="51" spans="1:8">
      <c r="A51" s="3">
        <v>1</v>
      </c>
      <c r="B51" s="3">
        <v>81</v>
      </c>
      <c r="C51" s="9">
        <v>6.8</v>
      </c>
      <c r="D51" s="10">
        <v>0.278</v>
      </c>
      <c r="E51" s="10">
        <v>0.256</v>
      </c>
    </row>
    <row r="52" spans="1:8">
      <c r="A52" s="3">
        <v>1</v>
      </c>
      <c r="B52" s="3">
        <v>82</v>
      </c>
      <c r="C52" s="9">
        <v>6.9</v>
      </c>
      <c r="D52" s="10">
        <v>0.289</v>
      </c>
      <c r="E52" s="10">
        <v>0.267</v>
      </c>
    </row>
    <row r="53" spans="1:8">
      <c r="A53" s="3">
        <v>1</v>
      </c>
      <c r="B53" s="3">
        <v>82</v>
      </c>
      <c r="C53" s="9">
        <v>8.4</v>
      </c>
      <c r="D53" s="10">
        <v>0.353</v>
      </c>
      <c r="E53" s="10">
        <v>0.325</v>
      </c>
    </row>
    <row r="54" spans="1:8">
      <c r="A54" s="3">
        <v>1</v>
      </c>
      <c r="B54" s="3">
        <v>83</v>
      </c>
      <c r="C54" s="9">
        <v>9</v>
      </c>
      <c r="D54" s="10">
        <v>0.387</v>
      </c>
      <c r="E54" s="10">
        <v>0.358</v>
      </c>
    </row>
    <row r="55" spans="1:8">
      <c r="A55" s="3">
        <v>1</v>
      </c>
      <c r="B55" s="3">
        <v>84</v>
      </c>
      <c r="C55" s="9">
        <v>9.3</v>
      </c>
      <c r="D55" s="10">
        <v>0.41</v>
      </c>
      <c r="E55" s="10">
        <v>0.379</v>
      </c>
    </row>
    <row r="56" spans="1:8">
      <c r="A56" s="3">
        <v>1</v>
      </c>
      <c r="B56" s="3">
        <v>85</v>
      </c>
      <c r="C56" s="9">
        <v>7.2</v>
      </c>
      <c r="D56" s="10">
        <v>0.325</v>
      </c>
      <c r="E56" s="10">
        <v>0.3</v>
      </c>
    </row>
    <row r="57" spans="1:8">
      <c r="A57" s="3">
        <v>1</v>
      </c>
      <c r="B57" s="3">
        <v>85</v>
      </c>
      <c r="C57" s="9">
        <v>7.4</v>
      </c>
      <c r="D57" s="10">
        <v>0.334</v>
      </c>
      <c r="E57" s="10">
        <v>0.308</v>
      </c>
    </row>
    <row r="58" spans="1:8">
      <c r="A58" s="3">
        <v>1</v>
      </c>
      <c r="B58" s="3">
        <v>85</v>
      </c>
      <c r="C58" s="9">
        <v>8.4</v>
      </c>
      <c r="D58" s="10">
        <v>0.379</v>
      </c>
      <c r="E58" s="10">
        <v>0.35</v>
      </c>
    </row>
    <row r="59" spans="1:8">
      <c r="A59" s="3">
        <v>1</v>
      </c>
      <c r="B59" s="3">
        <v>85</v>
      </c>
      <c r="C59" s="9">
        <v>9.3</v>
      </c>
      <c r="D59" s="10">
        <v>0.419</v>
      </c>
      <c r="E59" s="10">
        <v>0.388</v>
      </c>
    </row>
    <row r="60" spans="1:8">
      <c r="A60" s="3">
        <v>1</v>
      </c>
      <c r="B60" s="3">
        <v>86</v>
      </c>
      <c r="C60" s="9">
        <v>8.1</v>
      </c>
      <c r="D60" s="10">
        <v>0.374</v>
      </c>
      <c r="E60" s="10">
        <v>0.346</v>
      </c>
    </row>
    <row r="61" spans="1:8">
      <c r="A61" s="3">
        <v>1</v>
      </c>
      <c r="B61" s="3">
        <v>86</v>
      </c>
      <c r="C61" s="9">
        <v>11.4</v>
      </c>
      <c r="D61" s="10">
        <v>0.526</v>
      </c>
      <c r="E61" s="10">
        <v>0.488</v>
      </c>
    </row>
    <row r="62" spans="1:8">
      <c r="A62" s="3">
        <v>1</v>
      </c>
      <c r="B62" s="3">
        <v>87</v>
      </c>
      <c r="C62" s="9">
        <v>9.2</v>
      </c>
      <c r="D62" s="10">
        <v>0.435</v>
      </c>
      <c r="E62" s="10">
        <v>0.403</v>
      </c>
    </row>
    <row r="63" spans="1:8">
      <c r="A63" s="3">
        <v>1</v>
      </c>
      <c r="B63" s="3">
        <v>87</v>
      </c>
      <c r="C63" s="9">
        <v>10.5</v>
      </c>
      <c r="D63" s="10">
        <v>0.496</v>
      </c>
      <c r="E63" s="10">
        <v>0.46</v>
      </c>
    </row>
    <row r="64" spans="1:8">
      <c r="A64" s="3">
        <v>1</v>
      </c>
      <c r="B64" s="3">
        <v>87</v>
      </c>
      <c r="C64" s="9">
        <v>11.6</v>
      </c>
      <c r="D64" s="10">
        <v>0.548</v>
      </c>
      <c r="E64" s="10">
        <v>0.509</v>
      </c>
    </row>
    <row r="65" spans="1:8">
      <c r="A65" s="3">
        <v>1</v>
      </c>
      <c r="B65" s="3">
        <v>88</v>
      </c>
      <c r="C65" s="9">
        <v>8.7</v>
      </c>
      <c r="D65" s="10">
        <v>0.421</v>
      </c>
      <c r="E65" s="10">
        <v>0.39</v>
      </c>
    </row>
    <row r="66" spans="1:8">
      <c r="A66" s="3">
        <v>1</v>
      </c>
      <c r="B66" s="3">
        <v>90</v>
      </c>
      <c r="C66" s="9">
        <v>6.8</v>
      </c>
      <c r="D66" s="10">
        <v>0.344</v>
      </c>
      <c r="E66" s="10">
        <v>0.319</v>
      </c>
    </row>
    <row r="67" spans="1:8">
      <c r="A67" s="3">
        <v>1</v>
      </c>
      <c r="B67" s="3">
        <v>90</v>
      </c>
      <c r="C67" s="9">
        <v>8.3</v>
      </c>
      <c r="D67" s="10">
        <v>0.42</v>
      </c>
      <c r="E67" s="10">
        <v>0.39</v>
      </c>
    </row>
    <row r="68" spans="1:8">
      <c r="A68" s="3">
        <v>1</v>
      </c>
      <c r="B68" s="3">
        <v>90</v>
      </c>
      <c r="C68" s="9">
        <v>10</v>
      </c>
      <c r="D68" s="10">
        <v>0.506</v>
      </c>
      <c r="E68" s="10">
        <v>0.47</v>
      </c>
    </row>
    <row r="69" spans="1:8">
      <c r="A69" s="3">
        <v>1</v>
      </c>
      <c r="B69" s="3">
        <v>92</v>
      </c>
      <c r="C69" s="9">
        <v>9.6</v>
      </c>
      <c r="D69" s="10">
        <v>0.507</v>
      </c>
      <c r="E69" s="10">
        <v>0.472</v>
      </c>
    </row>
    <row r="70" spans="1:8">
      <c r="A70" s="3">
        <v>1</v>
      </c>
      <c r="B70" s="3">
        <v>96</v>
      </c>
      <c r="C70" s="9">
        <v>10.2</v>
      </c>
      <c r="D70" s="10">
        <v>0.587</v>
      </c>
      <c r="E70" s="10">
        <v>0.548</v>
      </c>
    </row>
    <row r="71" spans="1:8">
      <c r="A71" s="3">
        <v>1</v>
      </c>
      <c r="B71" s="3">
        <v>100</v>
      </c>
      <c r="C71" s="9">
        <v>6.8</v>
      </c>
      <c r="D71" s="10">
        <v>0.425</v>
      </c>
      <c r="E71" s="10">
        <v>0.396</v>
      </c>
    </row>
    <row r="72" spans="1:8">
      <c r="A72" s="3">
        <v>1</v>
      </c>
      <c r="B72" s="3">
        <v>100</v>
      </c>
      <c r="C72" s="9">
        <v>8.5</v>
      </c>
      <c r="D72" s="10">
        <v>0.531</v>
      </c>
      <c r="E72" s="10">
        <v>0.496</v>
      </c>
    </row>
    <row r="73" spans="1:8">
      <c r="A73" s="3">
        <v>1</v>
      </c>
      <c r="B73" s="3">
        <v>103</v>
      </c>
      <c r="C73" s="9">
        <v>9</v>
      </c>
      <c r="D73" s="10">
        <v>0.596</v>
      </c>
      <c r="E73" s="10">
        <v>0.559</v>
      </c>
    </row>
    <row r="74" spans="1:8">
      <c r="A74" s="3">
        <v>1</v>
      </c>
      <c r="B74" s="3">
        <v>106</v>
      </c>
      <c r="C74" s="9">
        <v>7.4</v>
      </c>
      <c r="D74" s="10">
        <v>0.519</v>
      </c>
      <c r="E74" s="10">
        <v>0.487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5:E15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H67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28.135986" bestFit="true" customWidth="true" style="0"/>
    <col min="2" max="2" width="16.424561" bestFit="true" customWidth="true" style="0"/>
    <col min="3" max="3" width="8.140869" bestFit="true" customWidth="true" style="0"/>
    <col min="4" max="4" width="21.137695" bestFit="true" customWidth="true" style="0"/>
    <col min="5" max="5" width="18.709717" bestFit="true" customWidth="true" style="0"/>
  </cols>
  <sheetData>
    <row r="2" spans="1:8">
      <c r="A2" s="2" t="s">
        <v>24</v>
      </c>
      <c r="B2" s="4" t="s">
        <v>40</v>
      </c>
    </row>
    <row r="3" spans="1:8">
      <c r="A3" s="2" t="s">
        <v>48</v>
      </c>
      <c r="B3" s="4" t="s">
        <v>39</v>
      </c>
    </row>
    <row r="4" spans="1:8">
      <c r="A4" s="2" t="s">
        <v>49</v>
      </c>
      <c r="B4" s="4" t="s">
        <v>50</v>
      </c>
    </row>
    <row r="5" spans="1:8">
      <c r="A5" s="2" t="s">
        <v>51</v>
      </c>
      <c r="B5" s="4"/>
    </row>
    <row r="6" spans="1:8">
      <c r="A6" s="2" t="s">
        <v>29</v>
      </c>
      <c r="B6" s="4" t="str">
        <f>SUM(A16:A67)</f>
        <v>0</v>
      </c>
    </row>
    <row r="7" spans="1:8">
      <c r="A7" s="2" t="s">
        <v>25</v>
      </c>
      <c r="B7" s="11" t="str">
        <f>ROUND(SUMPRODUCT(C16:C67,A16:A67)/B6,2)</f>
        <v>0</v>
      </c>
    </row>
    <row r="8" spans="1:8">
      <c r="A8" s="2" t="s">
        <v>26</v>
      </c>
      <c r="B8" s="4" t="str">
        <f>TRUNC(SUMPRODUCT(B16:B67,A16:A67)/B6,0)</f>
        <v>0</v>
      </c>
    </row>
    <row r="9" spans="1:8">
      <c r="A9" s="2" t="s">
        <v>52</v>
      </c>
      <c r="B9" s="4">
        <v>3</v>
      </c>
    </row>
    <row r="10" spans="1:8">
      <c r="A10" s="2" t="s">
        <v>53</v>
      </c>
      <c r="B10" s="4">
        <v>5</v>
      </c>
      <c r="H10" s="0"/>
    </row>
    <row r="11" spans="1:8">
      <c r="A11" s="2" t="s">
        <v>54</v>
      </c>
      <c r="B11" s="12" t="str">
        <f>SUM(D16:D67)</f>
        <v>0</v>
      </c>
    </row>
    <row r="12" spans="1:8">
      <c r="A12" s="2" t="s">
        <v>55</v>
      </c>
      <c r="B12" s="12" t="str">
        <f>SUM(E16:E67)</f>
        <v>0</v>
      </c>
    </row>
    <row r="13" spans="1:8">
      <c r="A13" s="2" t="s">
        <v>30</v>
      </c>
      <c r="B13" s="11" t="str">
        <f>ROUND(B11/B6*35.315,2)</f>
        <v>0</v>
      </c>
    </row>
    <row r="15" spans="1:8" customHeight="1" ht="30">
      <c r="A15" s="7" t="s">
        <v>56</v>
      </c>
      <c r="B15" s="7" t="s">
        <v>26</v>
      </c>
      <c r="C15" s="7" t="s">
        <v>25</v>
      </c>
      <c r="D15" s="8" t="s">
        <v>27</v>
      </c>
      <c r="E15" s="8" t="s">
        <v>28</v>
      </c>
    </row>
    <row r="16" spans="1:8">
      <c r="A16" s="3">
        <v>1</v>
      </c>
      <c r="B16" s="3">
        <v>60</v>
      </c>
      <c r="C16" s="9">
        <v>7.5</v>
      </c>
      <c r="D16" s="10">
        <v>0.168</v>
      </c>
      <c r="E16" s="10">
        <v>0.151</v>
      </c>
    </row>
    <row r="17" spans="1:8">
      <c r="A17" s="3">
        <v>1</v>
      </c>
      <c r="B17" s="3">
        <v>65</v>
      </c>
      <c r="C17" s="9">
        <v>10</v>
      </c>
      <c r="D17" s="10">
        <v>0.264</v>
      </c>
      <c r="E17" s="10">
        <v>0.239</v>
      </c>
    </row>
    <row r="18" spans="1:8">
      <c r="A18" s="3">
        <v>1</v>
      </c>
      <c r="B18" s="3">
        <v>67</v>
      </c>
      <c r="C18" s="9">
        <v>7.7</v>
      </c>
      <c r="D18" s="10">
        <v>0.216</v>
      </c>
      <c r="E18" s="10">
        <v>0.195</v>
      </c>
    </row>
    <row r="19" spans="1:8">
      <c r="A19" s="3">
        <v>1</v>
      </c>
      <c r="B19" s="3">
        <v>67</v>
      </c>
      <c r="C19" s="9">
        <v>10.8</v>
      </c>
      <c r="D19" s="10">
        <v>0.303</v>
      </c>
      <c r="E19" s="10">
        <v>0.275</v>
      </c>
    </row>
    <row r="20" spans="1:8">
      <c r="A20" s="3">
        <v>1</v>
      </c>
      <c r="B20" s="3">
        <v>68</v>
      </c>
      <c r="C20" s="9">
        <v>6.6</v>
      </c>
      <c r="D20" s="10">
        <v>0.19</v>
      </c>
      <c r="E20" s="10">
        <v>0.172</v>
      </c>
    </row>
    <row r="21" spans="1:8">
      <c r="A21" s="3">
        <v>1</v>
      </c>
      <c r="B21" s="3">
        <v>70</v>
      </c>
      <c r="C21" s="9">
        <v>6.3</v>
      </c>
      <c r="D21" s="10">
        <v>0.192</v>
      </c>
      <c r="E21" s="10">
        <v>0.175</v>
      </c>
    </row>
    <row r="22" spans="1:8">
      <c r="A22" s="3">
        <v>1</v>
      </c>
      <c r="B22" s="3">
        <v>70</v>
      </c>
      <c r="C22" s="9">
        <v>7.1</v>
      </c>
      <c r="D22" s="10">
        <v>0.217</v>
      </c>
      <c r="E22" s="10">
        <v>0.197</v>
      </c>
    </row>
    <row r="23" spans="1:8">
      <c r="A23" s="3">
        <v>1</v>
      </c>
      <c r="B23" s="3">
        <v>70</v>
      </c>
      <c r="C23" s="9">
        <v>7.2</v>
      </c>
      <c r="D23" s="10">
        <v>0.22</v>
      </c>
      <c r="E23" s="10">
        <v>0.2</v>
      </c>
    </row>
    <row r="24" spans="1:8">
      <c r="A24" s="3">
        <v>1</v>
      </c>
      <c r="B24" s="3">
        <v>70</v>
      </c>
      <c r="C24" s="9">
        <v>7.6</v>
      </c>
      <c r="D24" s="10">
        <v>0.232</v>
      </c>
      <c r="E24" s="10">
        <v>0.211</v>
      </c>
    </row>
    <row r="25" spans="1:8">
      <c r="A25" s="3">
        <v>1</v>
      </c>
      <c r="B25" s="3">
        <v>70</v>
      </c>
      <c r="C25" s="9">
        <v>8.7</v>
      </c>
      <c r="D25" s="10">
        <v>0.266</v>
      </c>
      <c r="E25" s="10">
        <v>0.242</v>
      </c>
    </row>
    <row r="26" spans="1:8">
      <c r="A26" s="3">
        <v>1</v>
      </c>
      <c r="B26" s="3">
        <v>70</v>
      </c>
      <c r="C26" s="9">
        <v>9.7</v>
      </c>
      <c r="D26" s="10">
        <v>0.297</v>
      </c>
      <c r="E26" s="10">
        <v>0.27</v>
      </c>
    </row>
    <row r="27" spans="1:8">
      <c r="A27" s="3">
        <v>1</v>
      </c>
      <c r="B27" s="3">
        <v>72</v>
      </c>
      <c r="C27" s="9">
        <v>7</v>
      </c>
      <c r="D27" s="10">
        <v>0.226</v>
      </c>
      <c r="E27" s="10">
        <v>0.206</v>
      </c>
    </row>
    <row r="28" spans="1:8">
      <c r="A28" s="3">
        <v>1</v>
      </c>
      <c r="B28" s="3">
        <v>72</v>
      </c>
      <c r="C28" s="9">
        <v>8.2</v>
      </c>
      <c r="D28" s="10">
        <v>0.265</v>
      </c>
      <c r="E28" s="10">
        <v>0.242</v>
      </c>
    </row>
    <row r="29" spans="1:8">
      <c r="A29" s="3">
        <v>1</v>
      </c>
      <c r="B29" s="3">
        <v>72</v>
      </c>
      <c r="C29" s="9">
        <v>9.1</v>
      </c>
      <c r="D29" s="10">
        <v>0.294</v>
      </c>
      <c r="E29" s="10">
        <v>0.269</v>
      </c>
    </row>
    <row r="30" spans="1:8">
      <c r="A30" s="3">
        <v>1</v>
      </c>
      <c r="B30" s="3">
        <v>73</v>
      </c>
      <c r="C30" s="9">
        <v>7.3</v>
      </c>
      <c r="D30" s="10">
        <v>0.243</v>
      </c>
      <c r="E30" s="10">
        <v>0.222</v>
      </c>
    </row>
    <row r="31" spans="1:8">
      <c r="A31" s="3">
        <v>1</v>
      </c>
      <c r="B31" s="3">
        <v>73</v>
      </c>
      <c r="C31" s="9">
        <v>7.4</v>
      </c>
      <c r="D31" s="10">
        <v>0.246</v>
      </c>
      <c r="E31" s="10">
        <v>0.225</v>
      </c>
    </row>
    <row r="32" spans="1:8">
      <c r="A32" s="3">
        <v>1</v>
      </c>
      <c r="B32" s="3">
        <v>73</v>
      </c>
      <c r="C32" s="9">
        <v>7.9</v>
      </c>
      <c r="D32" s="10">
        <v>0.263</v>
      </c>
      <c r="E32" s="10">
        <v>0.24</v>
      </c>
    </row>
    <row r="33" spans="1:8">
      <c r="A33" s="3">
        <v>1</v>
      </c>
      <c r="B33" s="3">
        <v>73</v>
      </c>
      <c r="C33" s="9">
        <v>11.4</v>
      </c>
      <c r="D33" s="10">
        <v>0.379</v>
      </c>
      <c r="E33" s="10">
        <v>0.347</v>
      </c>
    </row>
    <row r="34" spans="1:8">
      <c r="A34" s="3">
        <v>1</v>
      </c>
      <c r="B34" s="3">
        <v>74</v>
      </c>
      <c r="C34" s="9">
        <v>6</v>
      </c>
      <c r="D34" s="10">
        <v>0.205</v>
      </c>
      <c r="E34" s="10">
        <v>0.187</v>
      </c>
    </row>
    <row r="35" spans="1:8">
      <c r="A35" s="3">
        <v>1</v>
      </c>
      <c r="B35" s="3">
        <v>75</v>
      </c>
      <c r="C35" s="9">
        <v>6.1</v>
      </c>
      <c r="D35" s="10">
        <v>0.214</v>
      </c>
      <c r="E35" s="10">
        <v>0.196</v>
      </c>
    </row>
    <row r="36" spans="1:8">
      <c r="A36" s="3">
        <v>1</v>
      </c>
      <c r="B36" s="3">
        <v>76</v>
      </c>
      <c r="C36" s="9">
        <v>6.4</v>
      </c>
      <c r="D36" s="10">
        <v>0.231</v>
      </c>
      <c r="E36" s="10">
        <v>0.211</v>
      </c>
    </row>
    <row r="37" spans="1:8">
      <c r="A37" s="3">
        <v>1</v>
      </c>
      <c r="B37" s="3">
        <v>76</v>
      </c>
      <c r="C37" s="9">
        <v>7.8</v>
      </c>
      <c r="D37" s="10">
        <v>0.281</v>
      </c>
      <c r="E37" s="10">
        <v>0.258</v>
      </c>
    </row>
    <row r="38" spans="1:8">
      <c r="A38" s="3">
        <v>2</v>
      </c>
      <c r="B38" s="3">
        <v>77</v>
      </c>
      <c r="C38" s="9">
        <v>7.1</v>
      </c>
      <c r="D38" s="10">
        <v>0.526</v>
      </c>
      <c r="E38" s="10">
        <v>0.482</v>
      </c>
    </row>
    <row r="39" spans="1:8">
      <c r="A39" s="3">
        <v>1</v>
      </c>
      <c r="B39" s="3">
        <v>77</v>
      </c>
      <c r="C39" s="9">
        <v>10.6</v>
      </c>
      <c r="D39" s="10">
        <v>0.392</v>
      </c>
      <c r="E39" s="10">
        <v>0.361</v>
      </c>
    </row>
    <row r="40" spans="1:8">
      <c r="A40" s="3">
        <v>1</v>
      </c>
      <c r="B40" s="3">
        <v>80</v>
      </c>
      <c r="C40" s="9">
        <v>7.2</v>
      </c>
      <c r="D40" s="10">
        <v>0.288</v>
      </c>
      <c r="E40" s="10">
        <v>0.264</v>
      </c>
    </row>
    <row r="41" spans="1:8">
      <c r="A41" s="3">
        <v>1</v>
      </c>
      <c r="B41" s="3">
        <v>80</v>
      </c>
      <c r="C41" s="9">
        <v>7.3</v>
      </c>
      <c r="D41" s="10">
        <v>0.292</v>
      </c>
      <c r="E41" s="10">
        <v>0.268</v>
      </c>
    </row>
    <row r="42" spans="1:8">
      <c r="A42" s="3">
        <v>1</v>
      </c>
      <c r="B42" s="3">
        <v>80</v>
      </c>
      <c r="C42" s="9">
        <v>7.5</v>
      </c>
      <c r="D42" s="10">
        <v>0.3</v>
      </c>
      <c r="E42" s="10">
        <v>0.276</v>
      </c>
    </row>
    <row r="43" spans="1:8">
      <c r="A43" s="3">
        <v>1</v>
      </c>
      <c r="B43" s="3">
        <v>80</v>
      </c>
      <c r="C43" s="9">
        <v>7.6</v>
      </c>
      <c r="D43" s="10">
        <v>0.304</v>
      </c>
      <c r="E43" s="10">
        <v>0.279</v>
      </c>
    </row>
    <row r="44" spans="1:8">
      <c r="A44" s="3">
        <v>1</v>
      </c>
      <c r="B44" s="3">
        <v>80</v>
      </c>
      <c r="C44" s="9">
        <v>7.7</v>
      </c>
      <c r="D44" s="10">
        <v>0.308</v>
      </c>
      <c r="E44" s="10">
        <v>0.283</v>
      </c>
    </row>
    <row r="45" spans="1:8">
      <c r="A45" s="3">
        <v>1</v>
      </c>
      <c r="B45" s="3">
        <v>80</v>
      </c>
      <c r="C45" s="9">
        <v>7.9</v>
      </c>
      <c r="D45" s="10">
        <v>0.316</v>
      </c>
      <c r="E45" s="10">
        <v>0.29</v>
      </c>
    </row>
    <row r="46" spans="1:8">
      <c r="A46" s="3">
        <v>1</v>
      </c>
      <c r="B46" s="3">
        <v>80</v>
      </c>
      <c r="C46" s="9">
        <v>10</v>
      </c>
      <c r="D46" s="10">
        <v>0.4</v>
      </c>
      <c r="E46" s="10">
        <v>0.368</v>
      </c>
    </row>
    <row r="47" spans="1:8">
      <c r="A47" s="3">
        <v>1</v>
      </c>
      <c r="B47" s="3">
        <v>81</v>
      </c>
      <c r="C47" s="9">
        <v>8.2</v>
      </c>
      <c r="D47" s="10">
        <v>0.336</v>
      </c>
      <c r="E47" s="10">
        <v>0.309</v>
      </c>
    </row>
    <row r="48" spans="1:8">
      <c r="A48" s="3">
        <v>1</v>
      </c>
      <c r="B48" s="3">
        <v>82</v>
      </c>
      <c r="C48" s="9">
        <v>10</v>
      </c>
      <c r="D48" s="10">
        <v>0.42</v>
      </c>
      <c r="E48" s="10">
        <v>0.388</v>
      </c>
    </row>
    <row r="49" spans="1:8">
      <c r="A49" s="3">
        <v>1</v>
      </c>
      <c r="B49" s="3">
        <v>82</v>
      </c>
      <c r="C49" s="9">
        <v>10.3</v>
      </c>
      <c r="D49" s="10">
        <v>0.432</v>
      </c>
      <c r="E49" s="10">
        <v>0.399</v>
      </c>
    </row>
    <row r="50" spans="1:8">
      <c r="A50" s="3">
        <v>1</v>
      </c>
      <c r="B50" s="3">
        <v>83</v>
      </c>
      <c r="C50" s="9">
        <v>6.2</v>
      </c>
      <c r="D50" s="10">
        <v>0.266</v>
      </c>
      <c r="E50" s="10">
        <v>0.246</v>
      </c>
    </row>
    <row r="51" spans="1:8">
      <c r="A51" s="3">
        <v>1</v>
      </c>
      <c r="B51" s="3">
        <v>85</v>
      </c>
      <c r="C51" s="9">
        <v>6.2</v>
      </c>
      <c r="D51" s="10">
        <v>0.279</v>
      </c>
      <c r="E51" s="10">
        <v>0.258</v>
      </c>
    </row>
    <row r="52" spans="1:8">
      <c r="A52" s="3">
        <v>1</v>
      </c>
      <c r="B52" s="3">
        <v>86</v>
      </c>
      <c r="C52" s="9">
        <v>6.8</v>
      </c>
      <c r="D52" s="10">
        <v>0.314</v>
      </c>
      <c r="E52" s="10">
        <v>0.29</v>
      </c>
    </row>
    <row r="53" spans="1:8">
      <c r="A53" s="3">
        <v>1</v>
      </c>
      <c r="B53" s="3">
        <v>86</v>
      </c>
      <c r="C53" s="9">
        <v>7.3</v>
      </c>
      <c r="D53" s="10">
        <v>0.337</v>
      </c>
      <c r="E53" s="10">
        <v>0.312</v>
      </c>
    </row>
    <row r="54" spans="1:8">
      <c r="A54" s="3">
        <v>1</v>
      </c>
      <c r="B54" s="3">
        <v>90</v>
      </c>
      <c r="C54" s="9">
        <v>6.3</v>
      </c>
      <c r="D54" s="10">
        <v>0.318</v>
      </c>
      <c r="E54" s="10">
        <v>0.295</v>
      </c>
    </row>
    <row r="55" spans="1:8">
      <c r="A55" s="3">
        <v>1</v>
      </c>
      <c r="B55" s="3">
        <v>90</v>
      </c>
      <c r="C55" s="9">
        <v>6.7</v>
      </c>
      <c r="D55" s="10">
        <v>0.339</v>
      </c>
      <c r="E55" s="10">
        <v>0.314</v>
      </c>
    </row>
    <row r="56" spans="1:8">
      <c r="A56" s="3">
        <v>1</v>
      </c>
      <c r="B56" s="3">
        <v>90</v>
      </c>
      <c r="C56" s="9">
        <v>7.3</v>
      </c>
      <c r="D56" s="10">
        <v>0.369</v>
      </c>
      <c r="E56" s="10">
        <v>0.342</v>
      </c>
    </row>
    <row r="57" spans="1:8">
      <c r="A57" s="3">
        <v>1</v>
      </c>
      <c r="B57" s="3">
        <v>90</v>
      </c>
      <c r="C57" s="9">
        <v>9.3</v>
      </c>
      <c r="D57" s="10">
        <v>0.47</v>
      </c>
      <c r="E57" s="10">
        <v>0.437</v>
      </c>
    </row>
    <row r="58" spans="1:8">
      <c r="A58" s="3">
        <v>1</v>
      </c>
      <c r="B58" s="3">
        <v>90</v>
      </c>
      <c r="C58" s="9">
        <v>11.3</v>
      </c>
      <c r="D58" s="10">
        <v>0.572</v>
      </c>
      <c r="E58" s="10">
        <v>0.532</v>
      </c>
    </row>
    <row r="59" spans="1:8">
      <c r="A59" s="3">
        <v>1</v>
      </c>
      <c r="B59" s="3">
        <v>90</v>
      </c>
      <c r="C59" s="9">
        <v>11.6</v>
      </c>
      <c r="D59" s="10">
        <v>0.587</v>
      </c>
      <c r="E59" s="10">
        <v>0.546</v>
      </c>
    </row>
    <row r="60" spans="1:8">
      <c r="A60" s="3">
        <v>1</v>
      </c>
      <c r="B60" s="3">
        <v>90</v>
      </c>
      <c r="C60" s="9">
        <v>11.8</v>
      </c>
      <c r="D60" s="10">
        <v>0.597</v>
      </c>
      <c r="E60" s="10">
        <v>0.555</v>
      </c>
    </row>
    <row r="61" spans="1:8">
      <c r="A61" s="3">
        <v>1</v>
      </c>
      <c r="B61" s="3">
        <v>91</v>
      </c>
      <c r="C61" s="9">
        <v>7.7</v>
      </c>
      <c r="D61" s="10">
        <v>0.398</v>
      </c>
      <c r="E61" s="10">
        <v>0.37</v>
      </c>
    </row>
    <row r="62" spans="1:8">
      <c r="A62" s="3">
        <v>1</v>
      </c>
      <c r="B62" s="3">
        <v>91</v>
      </c>
      <c r="C62" s="9">
        <v>8</v>
      </c>
      <c r="D62" s="10">
        <v>0.414</v>
      </c>
      <c r="E62" s="10">
        <v>0.384</v>
      </c>
    </row>
    <row r="63" spans="1:8">
      <c r="A63" s="3">
        <v>1</v>
      </c>
      <c r="B63" s="3">
        <v>93</v>
      </c>
      <c r="C63" s="9">
        <v>6.4</v>
      </c>
      <c r="D63" s="10">
        <v>0.345</v>
      </c>
      <c r="E63" s="10">
        <v>0.321</v>
      </c>
    </row>
    <row r="64" spans="1:8">
      <c r="A64" s="3">
        <v>1</v>
      </c>
      <c r="B64" s="3">
        <v>100</v>
      </c>
      <c r="C64" s="9">
        <v>6.4</v>
      </c>
      <c r="D64" s="10">
        <v>0.4</v>
      </c>
      <c r="E64" s="10">
        <v>0.373</v>
      </c>
    </row>
    <row r="65" spans="1:8">
      <c r="A65" s="3">
        <v>1</v>
      </c>
      <c r="B65" s="3">
        <v>101</v>
      </c>
      <c r="C65" s="9">
        <v>9.7</v>
      </c>
      <c r="D65" s="10">
        <v>0.618</v>
      </c>
      <c r="E65" s="10">
        <v>0.579</v>
      </c>
    </row>
    <row r="66" spans="1:8">
      <c r="A66" s="3">
        <v>1</v>
      </c>
      <c r="B66" s="3">
        <v>103</v>
      </c>
      <c r="C66" s="9">
        <v>6</v>
      </c>
      <c r="D66" s="10">
        <v>0.397</v>
      </c>
      <c r="E66" s="10">
        <v>0.371</v>
      </c>
    </row>
    <row r="67" spans="1:8">
      <c r="A67" s="3">
        <v>1</v>
      </c>
      <c r="B67" s="3">
        <v>116</v>
      </c>
      <c r="C67" s="9">
        <v>7.3</v>
      </c>
      <c r="D67" s="10">
        <v>0.613</v>
      </c>
      <c r="E67" s="10">
        <v>0.578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5:E15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H78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28.135986" bestFit="true" customWidth="true" style="0"/>
    <col min="2" max="2" width="16.424561" bestFit="true" customWidth="true" style="0"/>
    <col min="3" max="3" width="8.140869" bestFit="true" customWidth="true" style="0"/>
    <col min="4" max="4" width="21.137695" bestFit="true" customWidth="true" style="0"/>
    <col min="5" max="5" width="18.709717" bestFit="true" customWidth="true" style="0"/>
  </cols>
  <sheetData>
    <row r="2" spans="1:8">
      <c r="A2" s="2" t="s">
        <v>24</v>
      </c>
      <c r="B2" s="4" t="s">
        <v>42</v>
      </c>
    </row>
    <row r="3" spans="1:8">
      <c r="A3" s="2" t="s">
        <v>48</v>
      </c>
      <c r="B3" s="4" t="s">
        <v>39</v>
      </c>
    </row>
    <row r="4" spans="1:8">
      <c r="A4" s="2" t="s">
        <v>49</v>
      </c>
      <c r="B4" s="4" t="s">
        <v>50</v>
      </c>
    </row>
    <row r="5" spans="1:8">
      <c r="A5" s="2" t="s">
        <v>51</v>
      </c>
      <c r="B5" s="4"/>
    </row>
    <row r="6" spans="1:8">
      <c r="A6" s="2" t="s">
        <v>29</v>
      </c>
      <c r="B6" s="4" t="str">
        <f>SUM(A16:A78)</f>
        <v>0</v>
      </c>
    </row>
    <row r="7" spans="1:8">
      <c r="A7" s="2" t="s">
        <v>25</v>
      </c>
      <c r="B7" s="11" t="str">
        <f>ROUND(SUMPRODUCT(C16:C78,A16:A78)/B6,2)</f>
        <v>0</v>
      </c>
    </row>
    <row r="8" spans="1:8">
      <c r="A8" s="2" t="s">
        <v>26</v>
      </c>
      <c r="B8" s="4" t="str">
        <f>TRUNC(SUMPRODUCT(B16:B78,A16:A78)/B6,0)</f>
        <v>0</v>
      </c>
    </row>
    <row r="9" spans="1:8">
      <c r="A9" s="2" t="s">
        <v>52</v>
      </c>
      <c r="B9" s="4">
        <v>3</v>
      </c>
    </row>
    <row r="10" spans="1:8">
      <c r="A10" s="2" t="s">
        <v>53</v>
      </c>
      <c r="B10" s="4">
        <v>5</v>
      </c>
      <c r="H10" s="0"/>
    </row>
    <row r="11" spans="1:8">
      <c r="A11" s="2" t="s">
        <v>54</v>
      </c>
      <c r="B11" s="12" t="str">
        <f>SUM(D16:D78)</f>
        <v>0</v>
      </c>
    </row>
    <row r="12" spans="1:8">
      <c r="A12" s="2" t="s">
        <v>55</v>
      </c>
      <c r="B12" s="12" t="str">
        <f>SUM(E16:E78)</f>
        <v>0</v>
      </c>
    </row>
    <row r="13" spans="1:8">
      <c r="A13" s="2" t="s">
        <v>30</v>
      </c>
      <c r="B13" s="11" t="str">
        <f>ROUND(B11/B6*35.315,2)</f>
        <v>0</v>
      </c>
    </row>
    <row r="15" spans="1:8" customHeight="1" ht="30">
      <c r="A15" s="7" t="s">
        <v>56</v>
      </c>
      <c r="B15" s="7" t="s">
        <v>26</v>
      </c>
      <c r="C15" s="7" t="s">
        <v>25</v>
      </c>
      <c r="D15" s="8" t="s">
        <v>27</v>
      </c>
      <c r="E15" s="8" t="s">
        <v>28</v>
      </c>
    </row>
    <row r="16" spans="1:8">
      <c r="A16" s="3">
        <v>1</v>
      </c>
      <c r="B16" s="3">
        <v>60</v>
      </c>
      <c r="C16" s="9">
        <v>6.2</v>
      </c>
      <c r="D16" s="10">
        <v>0.139</v>
      </c>
      <c r="E16" s="10">
        <v>0.124</v>
      </c>
    </row>
    <row r="17" spans="1:8">
      <c r="A17" s="3">
        <v>1</v>
      </c>
      <c r="B17" s="3">
        <v>60</v>
      </c>
      <c r="C17" s="9">
        <v>7.4</v>
      </c>
      <c r="D17" s="10">
        <v>0.166</v>
      </c>
      <c r="E17" s="10">
        <v>0.149</v>
      </c>
    </row>
    <row r="18" spans="1:8">
      <c r="A18" s="3">
        <v>1</v>
      </c>
      <c r="B18" s="3">
        <v>61</v>
      </c>
      <c r="C18" s="9">
        <v>7.6</v>
      </c>
      <c r="D18" s="10">
        <v>0.176</v>
      </c>
      <c r="E18" s="10">
        <v>0.158</v>
      </c>
    </row>
    <row r="19" spans="1:8">
      <c r="A19" s="3">
        <v>1</v>
      </c>
      <c r="B19" s="3">
        <v>61</v>
      </c>
      <c r="C19" s="9">
        <v>7.8</v>
      </c>
      <c r="D19" s="10">
        <v>0.181</v>
      </c>
      <c r="E19" s="10">
        <v>0.162</v>
      </c>
    </row>
    <row r="20" spans="1:8">
      <c r="A20" s="3">
        <v>1</v>
      </c>
      <c r="B20" s="3">
        <v>62</v>
      </c>
      <c r="C20" s="9">
        <v>10.3</v>
      </c>
      <c r="D20" s="10">
        <v>0.247</v>
      </c>
      <c r="E20" s="10">
        <v>0.223</v>
      </c>
    </row>
    <row r="21" spans="1:8">
      <c r="A21" s="3">
        <v>1</v>
      </c>
      <c r="B21" s="3">
        <v>63</v>
      </c>
      <c r="C21" s="9">
        <v>6.4</v>
      </c>
      <c r="D21" s="10">
        <v>0.158</v>
      </c>
      <c r="E21" s="10">
        <v>0.142</v>
      </c>
    </row>
    <row r="22" spans="1:8">
      <c r="A22" s="3">
        <v>1</v>
      </c>
      <c r="B22" s="3">
        <v>63</v>
      </c>
      <c r="C22" s="9">
        <v>7.9</v>
      </c>
      <c r="D22" s="10">
        <v>0.195</v>
      </c>
      <c r="E22" s="10">
        <v>0.176</v>
      </c>
    </row>
    <row r="23" spans="1:8">
      <c r="A23" s="3">
        <v>1</v>
      </c>
      <c r="B23" s="3">
        <v>65</v>
      </c>
      <c r="C23" s="9">
        <v>8.9</v>
      </c>
      <c r="D23" s="10">
        <v>0.235</v>
      </c>
      <c r="E23" s="10">
        <v>0.212</v>
      </c>
    </row>
    <row r="24" spans="1:8">
      <c r="A24" s="3">
        <v>1</v>
      </c>
      <c r="B24" s="3">
        <v>65</v>
      </c>
      <c r="C24" s="9">
        <v>9.3</v>
      </c>
      <c r="D24" s="10">
        <v>0.245</v>
      </c>
      <c r="E24" s="10">
        <v>0.222</v>
      </c>
    </row>
    <row r="25" spans="1:8">
      <c r="A25" s="3">
        <v>1</v>
      </c>
      <c r="B25" s="3">
        <v>66</v>
      </c>
      <c r="C25" s="9">
        <v>6.2</v>
      </c>
      <c r="D25" s="10">
        <v>0.168</v>
      </c>
      <c r="E25" s="10">
        <v>0.152</v>
      </c>
    </row>
    <row r="26" spans="1:8">
      <c r="A26" s="3">
        <v>1</v>
      </c>
      <c r="B26" s="3">
        <v>67</v>
      </c>
      <c r="C26" s="9">
        <v>9.1</v>
      </c>
      <c r="D26" s="10">
        <v>0.255</v>
      </c>
      <c r="E26" s="10">
        <v>0.231</v>
      </c>
    </row>
    <row r="27" spans="1:8">
      <c r="A27" s="3">
        <v>1</v>
      </c>
      <c r="B27" s="3">
        <v>67</v>
      </c>
      <c r="C27" s="9">
        <v>9.6</v>
      </c>
      <c r="D27" s="10">
        <v>0.269</v>
      </c>
      <c r="E27" s="10">
        <v>0.244</v>
      </c>
    </row>
    <row r="28" spans="1:8">
      <c r="A28" s="3">
        <v>1</v>
      </c>
      <c r="B28" s="3">
        <v>69</v>
      </c>
      <c r="C28" s="9">
        <v>10.7</v>
      </c>
      <c r="D28" s="10">
        <v>0.318</v>
      </c>
      <c r="E28" s="10">
        <v>0.289</v>
      </c>
    </row>
    <row r="29" spans="1:8">
      <c r="A29" s="3">
        <v>1</v>
      </c>
      <c r="B29" s="3">
        <v>70</v>
      </c>
      <c r="C29" s="9">
        <v>6.5</v>
      </c>
      <c r="D29" s="10">
        <v>0.199</v>
      </c>
      <c r="E29" s="10">
        <v>0.18</v>
      </c>
    </row>
    <row r="30" spans="1:8">
      <c r="A30" s="3">
        <v>1</v>
      </c>
      <c r="B30" s="3">
        <v>70</v>
      </c>
      <c r="C30" s="9">
        <v>7.5</v>
      </c>
      <c r="D30" s="10">
        <v>0.229</v>
      </c>
      <c r="E30" s="10">
        <v>0.209</v>
      </c>
    </row>
    <row r="31" spans="1:8">
      <c r="A31" s="3">
        <v>1</v>
      </c>
      <c r="B31" s="3">
        <v>70</v>
      </c>
      <c r="C31" s="9">
        <v>7.6</v>
      </c>
      <c r="D31" s="10">
        <v>0.232</v>
      </c>
      <c r="E31" s="10">
        <v>0.211</v>
      </c>
    </row>
    <row r="32" spans="1:8">
      <c r="A32" s="3">
        <v>1</v>
      </c>
      <c r="B32" s="3">
        <v>70</v>
      </c>
      <c r="C32" s="9">
        <v>7.7</v>
      </c>
      <c r="D32" s="10">
        <v>0.235</v>
      </c>
      <c r="E32" s="10">
        <v>0.214</v>
      </c>
    </row>
    <row r="33" spans="1:8">
      <c r="A33" s="3">
        <v>1</v>
      </c>
      <c r="B33" s="3">
        <v>70</v>
      </c>
      <c r="C33" s="9">
        <v>8.7</v>
      </c>
      <c r="D33" s="10">
        <v>0.266</v>
      </c>
      <c r="E33" s="10">
        <v>0.242</v>
      </c>
    </row>
    <row r="34" spans="1:8">
      <c r="A34" s="3">
        <v>1</v>
      </c>
      <c r="B34" s="3">
        <v>70</v>
      </c>
      <c r="C34" s="9">
        <v>9.9</v>
      </c>
      <c r="D34" s="10">
        <v>0.303</v>
      </c>
      <c r="E34" s="10">
        <v>0.276</v>
      </c>
    </row>
    <row r="35" spans="1:8">
      <c r="A35" s="3">
        <v>1</v>
      </c>
      <c r="B35" s="3">
        <v>70</v>
      </c>
      <c r="C35" s="9">
        <v>10.2</v>
      </c>
      <c r="D35" s="10">
        <v>0.312</v>
      </c>
      <c r="E35" s="10">
        <v>0.284</v>
      </c>
    </row>
    <row r="36" spans="1:8">
      <c r="A36" s="3">
        <v>1</v>
      </c>
      <c r="B36" s="3">
        <v>70</v>
      </c>
      <c r="C36" s="9">
        <v>10.7</v>
      </c>
      <c r="D36" s="10">
        <v>0.327</v>
      </c>
      <c r="E36" s="10">
        <v>0.298</v>
      </c>
    </row>
    <row r="37" spans="1:8">
      <c r="A37" s="3">
        <v>1</v>
      </c>
      <c r="B37" s="3">
        <v>71</v>
      </c>
      <c r="C37" s="9">
        <v>7.7</v>
      </c>
      <c r="D37" s="10">
        <v>0.242</v>
      </c>
      <c r="E37" s="10">
        <v>0.221</v>
      </c>
    </row>
    <row r="38" spans="1:8">
      <c r="A38" s="3">
        <v>1</v>
      </c>
      <c r="B38" s="3">
        <v>71</v>
      </c>
      <c r="C38" s="9">
        <v>8.7</v>
      </c>
      <c r="D38" s="10">
        <v>0.274</v>
      </c>
      <c r="E38" s="10">
        <v>0.249</v>
      </c>
    </row>
    <row r="39" spans="1:8">
      <c r="A39" s="3">
        <v>1</v>
      </c>
      <c r="B39" s="3">
        <v>71</v>
      </c>
      <c r="C39" s="9">
        <v>9.2</v>
      </c>
      <c r="D39" s="10">
        <v>0.289</v>
      </c>
      <c r="E39" s="10">
        <v>0.264</v>
      </c>
    </row>
    <row r="40" spans="1:8">
      <c r="A40" s="3">
        <v>2</v>
      </c>
      <c r="B40" s="3">
        <v>72</v>
      </c>
      <c r="C40" s="9">
        <v>6.1</v>
      </c>
      <c r="D40" s="10">
        <v>0.394</v>
      </c>
      <c r="E40" s="10">
        <v>0.36</v>
      </c>
    </row>
    <row r="41" spans="1:8">
      <c r="A41" s="3">
        <v>1</v>
      </c>
      <c r="B41" s="3">
        <v>72</v>
      </c>
      <c r="C41" s="9">
        <v>6.6</v>
      </c>
      <c r="D41" s="10">
        <v>0.213</v>
      </c>
      <c r="E41" s="10">
        <v>0.194</v>
      </c>
    </row>
    <row r="42" spans="1:8">
      <c r="A42" s="3">
        <v>1</v>
      </c>
      <c r="B42" s="3">
        <v>72</v>
      </c>
      <c r="C42" s="9">
        <v>7.4</v>
      </c>
      <c r="D42" s="10">
        <v>0.239</v>
      </c>
      <c r="E42" s="10">
        <v>0.218</v>
      </c>
    </row>
    <row r="43" spans="1:8">
      <c r="A43" s="3">
        <v>1</v>
      </c>
      <c r="B43" s="3">
        <v>72</v>
      </c>
      <c r="C43" s="9">
        <v>7.5</v>
      </c>
      <c r="D43" s="10">
        <v>0.243</v>
      </c>
      <c r="E43" s="10">
        <v>0.221</v>
      </c>
    </row>
    <row r="44" spans="1:8">
      <c r="A44" s="3">
        <v>1</v>
      </c>
      <c r="B44" s="3">
        <v>74</v>
      </c>
      <c r="C44" s="9">
        <v>7.3</v>
      </c>
      <c r="D44" s="10">
        <v>0.249</v>
      </c>
      <c r="E44" s="10">
        <v>0.228</v>
      </c>
    </row>
    <row r="45" spans="1:8">
      <c r="A45" s="3">
        <v>1</v>
      </c>
      <c r="B45" s="3">
        <v>74</v>
      </c>
      <c r="C45" s="9">
        <v>7.9</v>
      </c>
      <c r="D45" s="10">
        <v>0.27</v>
      </c>
      <c r="E45" s="10">
        <v>0.247</v>
      </c>
    </row>
    <row r="46" spans="1:8">
      <c r="A46" s="3">
        <v>1</v>
      </c>
      <c r="B46" s="3">
        <v>75</v>
      </c>
      <c r="C46" s="9">
        <v>6.7</v>
      </c>
      <c r="D46" s="10">
        <v>0.235</v>
      </c>
      <c r="E46" s="10">
        <v>0.215</v>
      </c>
    </row>
    <row r="47" spans="1:8">
      <c r="A47" s="3">
        <v>1</v>
      </c>
      <c r="B47" s="3">
        <v>75</v>
      </c>
      <c r="C47" s="9">
        <v>9.3</v>
      </c>
      <c r="D47" s="10">
        <v>0.326</v>
      </c>
      <c r="E47" s="10">
        <v>0.299</v>
      </c>
    </row>
    <row r="48" spans="1:8">
      <c r="A48" s="3">
        <v>1</v>
      </c>
      <c r="B48" s="3">
        <v>75</v>
      </c>
      <c r="C48" s="9">
        <v>10.9</v>
      </c>
      <c r="D48" s="10">
        <v>0.383</v>
      </c>
      <c r="E48" s="10">
        <v>0.351</v>
      </c>
    </row>
    <row r="49" spans="1:8">
      <c r="A49" s="3">
        <v>1</v>
      </c>
      <c r="B49" s="3">
        <v>76</v>
      </c>
      <c r="C49" s="9">
        <v>7</v>
      </c>
      <c r="D49" s="10">
        <v>0.252</v>
      </c>
      <c r="E49" s="10">
        <v>0.231</v>
      </c>
    </row>
    <row r="50" spans="1:8">
      <c r="A50" s="3">
        <v>1</v>
      </c>
      <c r="B50" s="3">
        <v>76</v>
      </c>
      <c r="C50" s="9">
        <v>7.8</v>
      </c>
      <c r="D50" s="10">
        <v>0.281</v>
      </c>
      <c r="E50" s="10">
        <v>0.258</v>
      </c>
    </row>
    <row r="51" spans="1:8">
      <c r="A51" s="3">
        <v>1</v>
      </c>
      <c r="B51" s="3">
        <v>76</v>
      </c>
      <c r="C51" s="9">
        <v>8.1</v>
      </c>
      <c r="D51" s="10">
        <v>0.292</v>
      </c>
      <c r="E51" s="10">
        <v>0.268</v>
      </c>
    </row>
    <row r="52" spans="1:8">
      <c r="A52" s="3">
        <v>1</v>
      </c>
      <c r="B52" s="3">
        <v>77</v>
      </c>
      <c r="C52" s="9">
        <v>8.4</v>
      </c>
      <c r="D52" s="10">
        <v>0.311</v>
      </c>
      <c r="E52" s="10">
        <v>0.285</v>
      </c>
    </row>
    <row r="53" spans="1:8">
      <c r="A53" s="3">
        <v>1</v>
      </c>
      <c r="B53" s="3">
        <v>80</v>
      </c>
      <c r="C53" s="9">
        <v>6.7</v>
      </c>
      <c r="D53" s="10">
        <v>0.268</v>
      </c>
      <c r="E53" s="10">
        <v>0.246</v>
      </c>
    </row>
    <row r="54" spans="1:8">
      <c r="A54" s="3">
        <v>1</v>
      </c>
      <c r="B54" s="3">
        <v>80</v>
      </c>
      <c r="C54" s="9">
        <v>7.8</v>
      </c>
      <c r="D54" s="10">
        <v>0.312</v>
      </c>
      <c r="E54" s="10">
        <v>0.287</v>
      </c>
    </row>
    <row r="55" spans="1:8">
      <c r="A55" s="3">
        <v>1</v>
      </c>
      <c r="B55" s="3">
        <v>80</v>
      </c>
      <c r="C55" s="9">
        <v>8</v>
      </c>
      <c r="D55" s="10">
        <v>0.32</v>
      </c>
      <c r="E55" s="10">
        <v>0.294</v>
      </c>
    </row>
    <row r="56" spans="1:8">
      <c r="A56" s="3">
        <v>1</v>
      </c>
      <c r="B56" s="3">
        <v>80</v>
      </c>
      <c r="C56" s="9">
        <v>8.3</v>
      </c>
      <c r="D56" s="10">
        <v>0.332</v>
      </c>
      <c r="E56" s="10">
        <v>0.305</v>
      </c>
    </row>
    <row r="57" spans="1:8">
      <c r="A57" s="3">
        <v>1</v>
      </c>
      <c r="B57" s="3">
        <v>80</v>
      </c>
      <c r="C57" s="9">
        <v>8.7</v>
      </c>
      <c r="D57" s="10">
        <v>0.348</v>
      </c>
      <c r="E57" s="10">
        <v>0.32</v>
      </c>
    </row>
    <row r="58" spans="1:8">
      <c r="A58" s="3">
        <v>1</v>
      </c>
      <c r="B58" s="3">
        <v>80</v>
      </c>
      <c r="C58" s="9">
        <v>9.3</v>
      </c>
      <c r="D58" s="10">
        <v>0.372</v>
      </c>
      <c r="E58" s="10">
        <v>0.342</v>
      </c>
    </row>
    <row r="59" spans="1:8">
      <c r="A59" s="3">
        <v>1</v>
      </c>
      <c r="B59" s="3">
        <v>80</v>
      </c>
      <c r="C59" s="9">
        <v>10.3</v>
      </c>
      <c r="D59" s="10">
        <v>0.412</v>
      </c>
      <c r="E59" s="10">
        <v>0.379</v>
      </c>
    </row>
    <row r="60" spans="1:8">
      <c r="A60" s="3">
        <v>1</v>
      </c>
      <c r="B60" s="3">
        <v>81</v>
      </c>
      <c r="C60" s="9">
        <v>8.3</v>
      </c>
      <c r="D60" s="10">
        <v>0.34</v>
      </c>
      <c r="E60" s="10">
        <v>0.313</v>
      </c>
    </row>
    <row r="61" spans="1:8">
      <c r="A61" s="3">
        <v>1</v>
      </c>
      <c r="B61" s="3">
        <v>81</v>
      </c>
      <c r="C61" s="9">
        <v>10.1</v>
      </c>
      <c r="D61" s="10">
        <v>0.414</v>
      </c>
      <c r="E61" s="10">
        <v>0.382</v>
      </c>
    </row>
    <row r="62" spans="1:8">
      <c r="A62" s="3">
        <v>1</v>
      </c>
      <c r="B62" s="3">
        <v>82</v>
      </c>
      <c r="C62" s="9">
        <v>9.2</v>
      </c>
      <c r="D62" s="10">
        <v>0.386</v>
      </c>
      <c r="E62" s="10">
        <v>0.356</v>
      </c>
    </row>
    <row r="63" spans="1:8">
      <c r="A63" s="3">
        <v>1</v>
      </c>
      <c r="B63" s="3">
        <v>82</v>
      </c>
      <c r="C63" s="9">
        <v>9.5</v>
      </c>
      <c r="D63" s="10">
        <v>0.399</v>
      </c>
      <c r="E63" s="10">
        <v>0.368</v>
      </c>
    </row>
    <row r="64" spans="1:8">
      <c r="A64" s="3">
        <v>1</v>
      </c>
      <c r="B64" s="3">
        <v>82</v>
      </c>
      <c r="C64" s="9">
        <v>10</v>
      </c>
      <c r="D64" s="10">
        <v>0.42</v>
      </c>
      <c r="E64" s="10">
        <v>0.388</v>
      </c>
    </row>
    <row r="65" spans="1:8">
      <c r="A65" s="3">
        <v>1</v>
      </c>
      <c r="B65" s="3">
        <v>83</v>
      </c>
      <c r="C65" s="9">
        <v>8.7</v>
      </c>
      <c r="D65" s="10">
        <v>0.374</v>
      </c>
      <c r="E65" s="10">
        <v>0.346</v>
      </c>
    </row>
    <row r="66" spans="1:8">
      <c r="A66" s="3">
        <v>1</v>
      </c>
      <c r="B66" s="3">
        <v>85</v>
      </c>
      <c r="C66" s="9">
        <v>7.5</v>
      </c>
      <c r="D66" s="10">
        <v>0.338</v>
      </c>
      <c r="E66" s="10">
        <v>0.313</v>
      </c>
    </row>
    <row r="67" spans="1:8">
      <c r="A67" s="3">
        <v>1</v>
      </c>
      <c r="B67" s="3">
        <v>87</v>
      </c>
      <c r="C67" s="9">
        <v>7.2</v>
      </c>
      <c r="D67" s="10">
        <v>0.34</v>
      </c>
      <c r="E67" s="10">
        <v>0.315</v>
      </c>
    </row>
    <row r="68" spans="1:8">
      <c r="A68" s="3">
        <v>1</v>
      </c>
      <c r="B68" s="3">
        <v>87</v>
      </c>
      <c r="C68" s="9">
        <v>7.6</v>
      </c>
      <c r="D68" s="10">
        <v>0.359</v>
      </c>
      <c r="E68" s="10">
        <v>0.332</v>
      </c>
    </row>
    <row r="69" spans="1:8">
      <c r="A69" s="3">
        <v>1</v>
      </c>
      <c r="B69" s="3">
        <v>90</v>
      </c>
      <c r="C69" s="9">
        <v>8</v>
      </c>
      <c r="D69" s="10">
        <v>0.405</v>
      </c>
      <c r="E69" s="10">
        <v>0.376</v>
      </c>
    </row>
    <row r="70" spans="1:8">
      <c r="A70" s="3">
        <v>1</v>
      </c>
      <c r="B70" s="3">
        <v>90</v>
      </c>
      <c r="C70" s="9">
        <v>9</v>
      </c>
      <c r="D70" s="10">
        <v>0.455</v>
      </c>
      <c r="E70" s="10">
        <v>0.423</v>
      </c>
    </row>
    <row r="71" spans="1:8">
      <c r="A71" s="3">
        <v>1</v>
      </c>
      <c r="B71" s="3">
        <v>90</v>
      </c>
      <c r="C71" s="9">
        <v>9.5</v>
      </c>
      <c r="D71" s="10">
        <v>0.48</v>
      </c>
      <c r="E71" s="10">
        <v>0.447</v>
      </c>
    </row>
    <row r="72" spans="1:8">
      <c r="A72" s="3">
        <v>1</v>
      </c>
      <c r="B72" s="3">
        <v>92</v>
      </c>
      <c r="C72" s="9">
        <v>6.1</v>
      </c>
      <c r="D72" s="10">
        <v>0.322</v>
      </c>
      <c r="E72" s="10">
        <v>0.299</v>
      </c>
    </row>
    <row r="73" spans="1:8">
      <c r="A73" s="3">
        <v>1</v>
      </c>
      <c r="B73" s="3">
        <v>92</v>
      </c>
      <c r="C73" s="9">
        <v>10.8</v>
      </c>
      <c r="D73" s="10">
        <v>0.571</v>
      </c>
      <c r="E73" s="10">
        <v>0.532</v>
      </c>
    </row>
    <row r="74" spans="1:8">
      <c r="A74" s="3">
        <v>1</v>
      </c>
      <c r="B74" s="3">
        <v>93</v>
      </c>
      <c r="C74" s="9">
        <v>7.9</v>
      </c>
      <c r="D74" s="10">
        <v>0.427</v>
      </c>
      <c r="E74" s="10">
        <v>0.397</v>
      </c>
    </row>
    <row r="75" spans="1:8">
      <c r="A75" s="3">
        <v>1</v>
      </c>
      <c r="B75" s="3">
        <v>94</v>
      </c>
      <c r="C75" s="9">
        <v>8.8</v>
      </c>
      <c r="D75" s="10">
        <v>0.485</v>
      </c>
      <c r="E75" s="10">
        <v>0.452</v>
      </c>
    </row>
    <row r="76" spans="1:8">
      <c r="A76" s="3">
        <v>1</v>
      </c>
      <c r="B76" s="3">
        <v>96</v>
      </c>
      <c r="C76" s="9">
        <v>6.6</v>
      </c>
      <c r="D76" s="10">
        <v>0.38</v>
      </c>
      <c r="E76" s="10">
        <v>0.354</v>
      </c>
    </row>
    <row r="77" spans="1:8">
      <c r="A77" s="3">
        <v>1</v>
      </c>
      <c r="B77" s="3">
        <v>97</v>
      </c>
      <c r="C77" s="9">
        <v>6.5</v>
      </c>
      <c r="D77" s="10">
        <v>0.382</v>
      </c>
      <c r="E77" s="10">
        <v>0.356</v>
      </c>
    </row>
    <row r="78" spans="1:8">
      <c r="A78" s="3">
        <v>1</v>
      </c>
      <c r="B78" s="3">
        <v>100</v>
      </c>
      <c r="C78" s="9">
        <v>9.7</v>
      </c>
      <c r="D78" s="10">
        <v>0.606</v>
      </c>
      <c r="E78" s="10">
        <v>0.567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5:E15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H108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28.135986" bestFit="true" customWidth="true" style="0"/>
    <col min="2" max="2" width="16.424561" bestFit="true" customWidth="true" style="0"/>
    <col min="3" max="3" width="8.140869" bestFit="true" customWidth="true" style="0"/>
    <col min="4" max="4" width="21.137695" bestFit="true" customWidth="true" style="0"/>
    <col min="5" max="5" width="18.709717" bestFit="true" customWidth="true" style="0"/>
  </cols>
  <sheetData>
    <row r="2" spans="1:8">
      <c r="A2" s="2" t="s">
        <v>24</v>
      </c>
      <c r="B2" s="4" t="s">
        <v>44</v>
      </c>
    </row>
    <row r="3" spans="1:8">
      <c r="A3" s="2" t="s">
        <v>48</v>
      </c>
      <c r="B3" s="4" t="s">
        <v>39</v>
      </c>
    </row>
    <row r="4" spans="1:8">
      <c r="A4" s="2" t="s">
        <v>49</v>
      </c>
      <c r="B4" s="4" t="s">
        <v>50</v>
      </c>
    </row>
    <row r="5" spans="1:8">
      <c r="A5" s="2" t="s">
        <v>51</v>
      </c>
      <c r="B5" s="4"/>
    </row>
    <row r="6" spans="1:8">
      <c r="A6" s="2" t="s">
        <v>29</v>
      </c>
      <c r="B6" s="4" t="str">
        <f>SUM(A16:A108)</f>
        <v>0</v>
      </c>
    </row>
    <row r="7" spans="1:8">
      <c r="A7" s="2" t="s">
        <v>25</v>
      </c>
      <c r="B7" s="11" t="str">
        <f>ROUND(SUMPRODUCT(C16:C108,A16:A108)/B6,2)</f>
        <v>0</v>
      </c>
    </row>
    <row r="8" spans="1:8">
      <c r="A8" s="2" t="s">
        <v>26</v>
      </c>
      <c r="B8" s="4" t="str">
        <f>TRUNC(SUMPRODUCT(B16:B108,A16:A108)/B6,0)</f>
        <v>0</v>
      </c>
    </row>
    <row r="9" spans="1:8">
      <c r="A9" s="2" t="s">
        <v>52</v>
      </c>
      <c r="B9" s="4">
        <v>3</v>
      </c>
    </row>
    <row r="10" spans="1:8">
      <c r="A10" s="2" t="s">
        <v>53</v>
      </c>
      <c r="B10" s="4">
        <v>5</v>
      </c>
      <c r="H10" s="0"/>
    </row>
    <row r="11" spans="1:8">
      <c r="A11" s="2" t="s">
        <v>54</v>
      </c>
      <c r="B11" s="12" t="str">
        <f>SUM(D16:D108)</f>
        <v>0</v>
      </c>
    </row>
    <row r="12" spans="1:8">
      <c r="A12" s="2" t="s">
        <v>55</v>
      </c>
      <c r="B12" s="12" t="str">
        <f>SUM(E16:E108)</f>
        <v>0</v>
      </c>
    </row>
    <row r="13" spans="1:8">
      <c r="A13" s="2" t="s">
        <v>30</v>
      </c>
      <c r="B13" s="11" t="str">
        <f>ROUND(B11/B6*35.315,2)</f>
        <v>0</v>
      </c>
    </row>
    <row r="15" spans="1:8" customHeight="1" ht="30">
      <c r="A15" s="7" t="s">
        <v>56</v>
      </c>
      <c r="B15" s="7" t="s">
        <v>26</v>
      </c>
      <c r="C15" s="7" t="s">
        <v>25</v>
      </c>
      <c r="D15" s="8" t="s">
        <v>27</v>
      </c>
      <c r="E15" s="8" t="s">
        <v>28</v>
      </c>
    </row>
    <row r="16" spans="1:8">
      <c r="A16" s="3">
        <v>1</v>
      </c>
      <c r="B16" s="3">
        <v>60</v>
      </c>
      <c r="C16" s="9">
        <v>4.5</v>
      </c>
      <c r="D16" s="10">
        <v>0.101</v>
      </c>
      <c r="E16" s="10">
        <v>0.09</v>
      </c>
    </row>
    <row r="17" spans="1:8">
      <c r="A17" s="3">
        <v>2</v>
      </c>
      <c r="B17" s="3">
        <v>60</v>
      </c>
      <c r="C17" s="9">
        <v>4.9</v>
      </c>
      <c r="D17" s="10">
        <v>0.22</v>
      </c>
      <c r="E17" s="10">
        <v>0.196</v>
      </c>
    </row>
    <row r="18" spans="1:8">
      <c r="A18" s="3">
        <v>3</v>
      </c>
      <c r="B18" s="3">
        <v>60</v>
      </c>
      <c r="C18" s="9">
        <v>5</v>
      </c>
      <c r="D18" s="10">
        <v>0.336</v>
      </c>
      <c r="E18" s="10">
        <v>0.3</v>
      </c>
    </row>
    <row r="19" spans="1:8">
      <c r="A19" s="3">
        <v>1</v>
      </c>
      <c r="B19" s="3">
        <v>60</v>
      </c>
      <c r="C19" s="9">
        <v>5.7</v>
      </c>
      <c r="D19" s="10">
        <v>0.128</v>
      </c>
      <c r="E19" s="10">
        <v>0.114</v>
      </c>
    </row>
    <row r="20" spans="1:8">
      <c r="A20" s="3">
        <v>1</v>
      </c>
      <c r="B20" s="3">
        <v>61</v>
      </c>
      <c r="C20" s="9">
        <v>4.6</v>
      </c>
      <c r="D20" s="10">
        <v>0.106</v>
      </c>
      <c r="E20" s="10">
        <v>0.095</v>
      </c>
    </row>
    <row r="21" spans="1:8">
      <c r="A21" s="3">
        <v>1</v>
      </c>
      <c r="B21" s="3">
        <v>62</v>
      </c>
      <c r="C21" s="9">
        <v>4.4</v>
      </c>
      <c r="D21" s="10">
        <v>0.105</v>
      </c>
      <c r="E21" s="10">
        <v>0.094</v>
      </c>
    </row>
    <row r="22" spans="1:8">
      <c r="A22" s="3">
        <v>2</v>
      </c>
      <c r="B22" s="3">
        <v>62</v>
      </c>
      <c r="C22" s="9">
        <v>4.5</v>
      </c>
      <c r="D22" s="10">
        <v>0.216</v>
      </c>
      <c r="E22" s="10">
        <v>0.192</v>
      </c>
    </row>
    <row r="23" spans="1:8">
      <c r="A23" s="3">
        <v>1</v>
      </c>
      <c r="B23" s="3">
        <v>62</v>
      </c>
      <c r="C23" s="9">
        <v>4.8</v>
      </c>
      <c r="D23" s="10">
        <v>0.115</v>
      </c>
      <c r="E23" s="10">
        <v>0.103</v>
      </c>
    </row>
    <row r="24" spans="1:8">
      <c r="A24" s="3">
        <v>1</v>
      </c>
      <c r="B24" s="3">
        <v>62</v>
      </c>
      <c r="C24" s="9">
        <v>5.5</v>
      </c>
      <c r="D24" s="10">
        <v>0.132</v>
      </c>
      <c r="E24" s="10">
        <v>0.118</v>
      </c>
    </row>
    <row r="25" spans="1:8">
      <c r="A25" s="3">
        <v>1</v>
      </c>
      <c r="B25" s="3">
        <v>63</v>
      </c>
      <c r="C25" s="9">
        <v>4.8</v>
      </c>
      <c r="D25" s="10">
        <v>0.119</v>
      </c>
      <c r="E25" s="10">
        <v>0.106</v>
      </c>
    </row>
    <row r="26" spans="1:8">
      <c r="A26" s="3">
        <v>1</v>
      </c>
      <c r="B26" s="3">
        <v>63</v>
      </c>
      <c r="C26" s="9">
        <v>4.9</v>
      </c>
      <c r="D26" s="10">
        <v>0.121</v>
      </c>
      <c r="E26" s="10">
        <v>0.109</v>
      </c>
    </row>
    <row r="27" spans="1:8">
      <c r="A27" s="3">
        <v>1</v>
      </c>
      <c r="B27" s="3">
        <v>63</v>
      </c>
      <c r="C27" s="9">
        <v>5</v>
      </c>
      <c r="D27" s="10">
        <v>0.124</v>
      </c>
      <c r="E27" s="10">
        <v>0.111</v>
      </c>
    </row>
    <row r="28" spans="1:8">
      <c r="A28" s="3">
        <v>1</v>
      </c>
      <c r="B28" s="3">
        <v>63</v>
      </c>
      <c r="C28" s="9">
        <v>5.5</v>
      </c>
      <c r="D28" s="10">
        <v>0.136</v>
      </c>
      <c r="E28" s="10">
        <v>0.122</v>
      </c>
    </row>
    <row r="29" spans="1:8">
      <c r="A29" s="3">
        <v>2</v>
      </c>
      <c r="B29" s="3">
        <v>63</v>
      </c>
      <c r="C29" s="9">
        <v>5.8</v>
      </c>
      <c r="D29" s="10">
        <v>0.286</v>
      </c>
      <c r="E29" s="10">
        <v>0.258</v>
      </c>
    </row>
    <row r="30" spans="1:8">
      <c r="A30" s="3">
        <v>1</v>
      </c>
      <c r="B30" s="3">
        <v>64</v>
      </c>
      <c r="C30" s="9">
        <v>4.5</v>
      </c>
      <c r="D30" s="10">
        <v>0.115</v>
      </c>
      <c r="E30" s="10">
        <v>0.103</v>
      </c>
    </row>
    <row r="31" spans="1:8">
      <c r="A31" s="3">
        <v>2</v>
      </c>
      <c r="B31" s="3">
        <v>64</v>
      </c>
      <c r="C31" s="9">
        <v>4.6</v>
      </c>
      <c r="D31" s="10">
        <v>0.234</v>
      </c>
      <c r="E31" s="10">
        <v>0.21</v>
      </c>
    </row>
    <row r="32" spans="1:8">
      <c r="A32" s="3">
        <v>1</v>
      </c>
      <c r="B32" s="3">
        <v>64</v>
      </c>
      <c r="C32" s="9">
        <v>4.7</v>
      </c>
      <c r="D32" s="10">
        <v>0.12</v>
      </c>
      <c r="E32" s="10">
        <v>0.108</v>
      </c>
    </row>
    <row r="33" spans="1:8">
      <c r="A33" s="3">
        <v>1</v>
      </c>
      <c r="B33" s="3">
        <v>64</v>
      </c>
      <c r="C33" s="9">
        <v>5</v>
      </c>
      <c r="D33" s="10">
        <v>0.128</v>
      </c>
      <c r="E33" s="10">
        <v>0.115</v>
      </c>
    </row>
    <row r="34" spans="1:8">
      <c r="A34" s="3">
        <v>1</v>
      </c>
      <c r="B34" s="3">
        <v>64</v>
      </c>
      <c r="C34" s="9">
        <v>5.8</v>
      </c>
      <c r="D34" s="10">
        <v>0.148</v>
      </c>
      <c r="E34" s="10">
        <v>0.133</v>
      </c>
    </row>
    <row r="35" spans="1:8">
      <c r="A35" s="3">
        <v>1</v>
      </c>
      <c r="B35" s="3">
        <v>65</v>
      </c>
      <c r="C35" s="9">
        <v>4.5</v>
      </c>
      <c r="D35" s="10">
        <v>0.118</v>
      </c>
      <c r="E35" s="10">
        <v>0.106</v>
      </c>
    </row>
    <row r="36" spans="1:8">
      <c r="A36" s="3">
        <v>1</v>
      </c>
      <c r="B36" s="3">
        <v>65</v>
      </c>
      <c r="C36" s="9">
        <v>4.8</v>
      </c>
      <c r="D36" s="10">
        <v>0.126</v>
      </c>
      <c r="E36" s="10">
        <v>0.114</v>
      </c>
    </row>
    <row r="37" spans="1:8">
      <c r="A37" s="3">
        <v>1</v>
      </c>
      <c r="B37" s="3">
        <v>65</v>
      </c>
      <c r="C37" s="9">
        <v>5.1</v>
      </c>
      <c r="D37" s="10">
        <v>0.134</v>
      </c>
      <c r="E37" s="10">
        <v>0.121</v>
      </c>
    </row>
    <row r="38" spans="1:8">
      <c r="A38" s="3">
        <v>1</v>
      </c>
      <c r="B38" s="3">
        <v>65</v>
      </c>
      <c r="C38" s="9">
        <v>5.2</v>
      </c>
      <c r="D38" s="10">
        <v>0.137</v>
      </c>
      <c r="E38" s="10">
        <v>0.123</v>
      </c>
    </row>
    <row r="39" spans="1:8">
      <c r="A39" s="3">
        <v>1</v>
      </c>
      <c r="B39" s="3">
        <v>65</v>
      </c>
      <c r="C39" s="9">
        <v>5.4</v>
      </c>
      <c r="D39" s="10">
        <v>0.142</v>
      </c>
      <c r="E39" s="10">
        <v>0.128</v>
      </c>
    </row>
    <row r="40" spans="1:8">
      <c r="A40" s="3">
        <v>1</v>
      </c>
      <c r="B40" s="3">
        <v>65</v>
      </c>
      <c r="C40" s="9">
        <v>5.7</v>
      </c>
      <c r="D40" s="10">
        <v>0.15</v>
      </c>
      <c r="E40" s="10">
        <v>0.135</v>
      </c>
    </row>
    <row r="41" spans="1:8">
      <c r="A41" s="3">
        <v>1</v>
      </c>
      <c r="B41" s="3">
        <v>65</v>
      </c>
      <c r="C41" s="9">
        <v>5.9</v>
      </c>
      <c r="D41" s="10">
        <v>0.155</v>
      </c>
      <c r="E41" s="10">
        <v>0.14</v>
      </c>
    </row>
    <row r="42" spans="1:8">
      <c r="A42" s="3">
        <v>1</v>
      </c>
      <c r="B42" s="3">
        <v>66</v>
      </c>
      <c r="C42" s="9">
        <v>4.6</v>
      </c>
      <c r="D42" s="10">
        <v>0.125</v>
      </c>
      <c r="E42" s="10">
        <v>0.112</v>
      </c>
    </row>
    <row r="43" spans="1:8">
      <c r="A43" s="3">
        <v>1</v>
      </c>
      <c r="B43" s="3">
        <v>66</v>
      </c>
      <c r="C43" s="9">
        <v>5</v>
      </c>
      <c r="D43" s="10">
        <v>0.136</v>
      </c>
      <c r="E43" s="10">
        <v>0.122</v>
      </c>
    </row>
    <row r="44" spans="1:8">
      <c r="A44" s="3">
        <v>1</v>
      </c>
      <c r="B44" s="3">
        <v>66</v>
      </c>
      <c r="C44" s="9">
        <v>5.1</v>
      </c>
      <c r="D44" s="10">
        <v>0.138</v>
      </c>
      <c r="E44" s="10">
        <v>0.125</v>
      </c>
    </row>
    <row r="45" spans="1:8">
      <c r="A45" s="3">
        <v>1</v>
      </c>
      <c r="B45" s="3">
        <v>66</v>
      </c>
      <c r="C45" s="9">
        <v>5.8</v>
      </c>
      <c r="D45" s="10">
        <v>0.157</v>
      </c>
      <c r="E45" s="10">
        <v>0.142</v>
      </c>
    </row>
    <row r="46" spans="1:8">
      <c r="A46" s="3">
        <v>1</v>
      </c>
      <c r="B46" s="3">
        <v>66</v>
      </c>
      <c r="C46" s="9">
        <v>5.9</v>
      </c>
      <c r="D46" s="10">
        <v>0.16</v>
      </c>
      <c r="E46" s="10">
        <v>0.145</v>
      </c>
    </row>
    <row r="47" spans="1:8">
      <c r="A47" s="3">
        <v>1</v>
      </c>
      <c r="B47" s="3">
        <v>67</v>
      </c>
      <c r="C47" s="9">
        <v>4.6</v>
      </c>
      <c r="D47" s="10">
        <v>0.129</v>
      </c>
      <c r="E47" s="10">
        <v>0.116</v>
      </c>
    </row>
    <row r="48" spans="1:8">
      <c r="A48" s="3">
        <v>1</v>
      </c>
      <c r="B48" s="3">
        <v>67</v>
      </c>
      <c r="C48" s="9">
        <v>5.6</v>
      </c>
      <c r="D48" s="10">
        <v>0.157</v>
      </c>
      <c r="E48" s="10">
        <v>0.142</v>
      </c>
    </row>
    <row r="49" spans="1:8">
      <c r="A49" s="3">
        <v>1</v>
      </c>
      <c r="B49" s="3">
        <v>68</v>
      </c>
      <c r="C49" s="9">
        <v>5.2</v>
      </c>
      <c r="D49" s="10">
        <v>0.15</v>
      </c>
      <c r="E49" s="10">
        <v>0.135</v>
      </c>
    </row>
    <row r="50" spans="1:8">
      <c r="A50" s="3">
        <v>4</v>
      </c>
      <c r="B50" s="3">
        <v>70</v>
      </c>
      <c r="C50" s="9">
        <v>4.5</v>
      </c>
      <c r="D50" s="10">
        <v>0.548</v>
      </c>
      <c r="E50" s="10">
        <v>0.496</v>
      </c>
    </row>
    <row r="51" spans="1:8">
      <c r="A51" s="3">
        <v>1</v>
      </c>
      <c r="B51" s="3">
        <v>70</v>
      </c>
      <c r="C51" s="9">
        <v>4.6</v>
      </c>
      <c r="D51" s="10">
        <v>0.14</v>
      </c>
      <c r="E51" s="10">
        <v>0.127</v>
      </c>
    </row>
    <row r="52" spans="1:8">
      <c r="A52" s="3">
        <v>1</v>
      </c>
      <c r="B52" s="3">
        <v>70</v>
      </c>
      <c r="C52" s="9">
        <v>4.9</v>
      </c>
      <c r="D52" s="10">
        <v>0.15</v>
      </c>
      <c r="E52" s="10">
        <v>0.136</v>
      </c>
    </row>
    <row r="53" spans="1:8">
      <c r="A53" s="3">
        <v>3</v>
      </c>
      <c r="B53" s="3">
        <v>70</v>
      </c>
      <c r="C53" s="9">
        <v>5</v>
      </c>
      <c r="D53" s="10">
        <v>0.459</v>
      </c>
      <c r="E53" s="10">
        <v>0.414</v>
      </c>
    </row>
    <row r="54" spans="1:8">
      <c r="A54" s="3">
        <v>1</v>
      </c>
      <c r="B54" s="3">
        <v>70</v>
      </c>
      <c r="C54" s="9">
        <v>5.2</v>
      </c>
      <c r="D54" s="10">
        <v>0.159</v>
      </c>
      <c r="E54" s="10">
        <v>0.144</v>
      </c>
    </row>
    <row r="55" spans="1:8">
      <c r="A55" s="3">
        <v>1</v>
      </c>
      <c r="B55" s="3">
        <v>70</v>
      </c>
      <c r="C55" s="9">
        <v>5.3</v>
      </c>
      <c r="D55" s="10">
        <v>0.162</v>
      </c>
      <c r="E55" s="10">
        <v>0.147</v>
      </c>
    </row>
    <row r="56" spans="1:8">
      <c r="A56" s="3">
        <v>1</v>
      </c>
      <c r="B56" s="3">
        <v>70</v>
      </c>
      <c r="C56" s="9">
        <v>5.6</v>
      </c>
      <c r="D56" s="10">
        <v>0.171</v>
      </c>
      <c r="E56" s="10">
        <v>0.155</v>
      </c>
    </row>
    <row r="57" spans="1:8">
      <c r="A57" s="3">
        <v>1</v>
      </c>
      <c r="B57" s="3">
        <v>71</v>
      </c>
      <c r="C57" s="9">
        <v>4.5</v>
      </c>
      <c r="D57" s="10">
        <v>0.141</v>
      </c>
      <c r="E57" s="10">
        <v>0.128</v>
      </c>
    </row>
    <row r="58" spans="1:8">
      <c r="A58" s="3">
        <v>1</v>
      </c>
      <c r="B58" s="3">
        <v>71</v>
      </c>
      <c r="C58" s="9">
        <v>5</v>
      </c>
      <c r="D58" s="10">
        <v>0.157</v>
      </c>
      <c r="E58" s="10">
        <v>0.143</v>
      </c>
    </row>
    <row r="59" spans="1:8">
      <c r="A59" s="3">
        <v>1</v>
      </c>
      <c r="B59" s="3">
        <v>71</v>
      </c>
      <c r="C59" s="9">
        <v>5.2</v>
      </c>
      <c r="D59" s="10">
        <v>0.163</v>
      </c>
      <c r="E59" s="10">
        <v>0.148</v>
      </c>
    </row>
    <row r="60" spans="1:8">
      <c r="A60" s="3">
        <v>1</v>
      </c>
      <c r="B60" s="3">
        <v>72</v>
      </c>
      <c r="C60" s="9">
        <v>4.6</v>
      </c>
      <c r="D60" s="10">
        <v>0.149</v>
      </c>
      <c r="E60" s="10">
        <v>0.135</v>
      </c>
    </row>
    <row r="61" spans="1:8">
      <c r="A61" s="3">
        <v>2</v>
      </c>
      <c r="B61" s="3">
        <v>72</v>
      </c>
      <c r="C61" s="9">
        <v>5</v>
      </c>
      <c r="D61" s="10">
        <v>0.324</v>
      </c>
      <c r="E61" s="10">
        <v>0.294</v>
      </c>
    </row>
    <row r="62" spans="1:8">
      <c r="A62" s="3">
        <v>1</v>
      </c>
      <c r="B62" s="3">
        <v>72</v>
      </c>
      <c r="C62" s="9">
        <v>5.2</v>
      </c>
      <c r="D62" s="10">
        <v>0.168</v>
      </c>
      <c r="E62" s="10">
        <v>0.153</v>
      </c>
    </row>
    <row r="63" spans="1:8">
      <c r="A63" s="3">
        <v>3</v>
      </c>
      <c r="B63" s="3">
        <v>72</v>
      </c>
      <c r="C63" s="9">
        <v>5.6</v>
      </c>
      <c r="D63" s="10">
        <v>0.543</v>
      </c>
      <c r="E63" s="10">
        <v>0.495</v>
      </c>
    </row>
    <row r="64" spans="1:8">
      <c r="A64" s="3">
        <v>1</v>
      </c>
      <c r="B64" s="3">
        <v>73</v>
      </c>
      <c r="C64" s="9">
        <v>4.6</v>
      </c>
      <c r="D64" s="10">
        <v>0.153</v>
      </c>
      <c r="E64" s="10">
        <v>0.139</v>
      </c>
    </row>
    <row r="65" spans="1:8">
      <c r="A65" s="3">
        <v>2</v>
      </c>
      <c r="B65" s="3">
        <v>73</v>
      </c>
      <c r="C65" s="9">
        <v>5</v>
      </c>
      <c r="D65" s="10">
        <v>0.332</v>
      </c>
      <c r="E65" s="10">
        <v>0.302</v>
      </c>
    </row>
    <row r="66" spans="1:8">
      <c r="A66" s="3">
        <v>1</v>
      </c>
      <c r="B66" s="3">
        <v>73</v>
      </c>
      <c r="C66" s="9">
        <v>5.1</v>
      </c>
      <c r="D66" s="10">
        <v>0.169</v>
      </c>
      <c r="E66" s="10">
        <v>0.154</v>
      </c>
    </row>
    <row r="67" spans="1:8">
      <c r="A67" s="3">
        <v>1</v>
      </c>
      <c r="B67" s="3">
        <v>73</v>
      </c>
      <c r="C67" s="9">
        <v>5.5</v>
      </c>
      <c r="D67" s="10">
        <v>0.183</v>
      </c>
      <c r="E67" s="10">
        <v>0.166</v>
      </c>
    </row>
    <row r="68" spans="1:8">
      <c r="A68" s="3">
        <v>1</v>
      </c>
      <c r="B68" s="3">
        <v>73</v>
      </c>
      <c r="C68" s="9">
        <v>5.7</v>
      </c>
      <c r="D68" s="10">
        <v>0.189</v>
      </c>
      <c r="E68" s="10">
        <v>0.173</v>
      </c>
    </row>
    <row r="69" spans="1:8">
      <c r="A69" s="3">
        <v>1</v>
      </c>
      <c r="B69" s="3">
        <v>74</v>
      </c>
      <c r="C69" s="9">
        <v>5</v>
      </c>
      <c r="D69" s="10">
        <v>0.171</v>
      </c>
      <c r="E69" s="10">
        <v>0.155</v>
      </c>
    </row>
    <row r="70" spans="1:8">
      <c r="A70" s="3">
        <v>1</v>
      </c>
      <c r="B70" s="3">
        <v>74</v>
      </c>
      <c r="C70" s="9">
        <v>5.4</v>
      </c>
      <c r="D70" s="10">
        <v>0.184</v>
      </c>
      <c r="E70" s="10">
        <v>0.168</v>
      </c>
    </row>
    <row r="71" spans="1:8">
      <c r="A71" s="3">
        <v>1</v>
      </c>
      <c r="B71" s="3">
        <v>75</v>
      </c>
      <c r="C71" s="9">
        <v>4.5</v>
      </c>
      <c r="D71" s="10">
        <v>0.158</v>
      </c>
      <c r="E71" s="10">
        <v>0.144</v>
      </c>
    </row>
    <row r="72" spans="1:8">
      <c r="A72" s="3">
        <v>1</v>
      </c>
      <c r="B72" s="3">
        <v>75</v>
      </c>
      <c r="C72" s="9">
        <v>4.7</v>
      </c>
      <c r="D72" s="10">
        <v>0.165</v>
      </c>
      <c r="E72" s="10">
        <v>0.15</v>
      </c>
    </row>
    <row r="73" spans="1:8">
      <c r="A73" s="3">
        <v>1</v>
      </c>
      <c r="B73" s="3">
        <v>75</v>
      </c>
      <c r="C73" s="9">
        <v>4.9</v>
      </c>
      <c r="D73" s="10">
        <v>0.172</v>
      </c>
      <c r="E73" s="10">
        <v>0.157</v>
      </c>
    </row>
    <row r="74" spans="1:8">
      <c r="A74" s="3">
        <v>1</v>
      </c>
      <c r="B74" s="3">
        <v>76</v>
      </c>
      <c r="C74" s="9">
        <v>4.9</v>
      </c>
      <c r="D74" s="10">
        <v>0.176</v>
      </c>
      <c r="E74" s="10">
        <v>0.161</v>
      </c>
    </row>
    <row r="75" spans="1:8">
      <c r="A75" s="3">
        <v>1</v>
      </c>
      <c r="B75" s="3">
        <v>76</v>
      </c>
      <c r="C75" s="9">
        <v>5.3</v>
      </c>
      <c r="D75" s="10">
        <v>0.191</v>
      </c>
      <c r="E75" s="10">
        <v>0.174</v>
      </c>
    </row>
    <row r="76" spans="1:8">
      <c r="A76" s="3">
        <v>1</v>
      </c>
      <c r="B76" s="3">
        <v>76</v>
      </c>
      <c r="C76" s="9">
        <v>5.6</v>
      </c>
      <c r="D76" s="10">
        <v>0.202</v>
      </c>
      <c r="E76" s="10">
        <v>0.184</v>
      </c>
    </row>
    <row r="77" spans="1:8">
      <c r="A77" s="3">
        <v>1</v>
      </c>
      <c r="B77" s="3">
        <v>77</v>
      </c>
      <c r="C77" s="9">
        <v>4.8</v>
      </c>
      <c r="D77" s="10">
        <v>0.177</v>
      </c>
      <c r="E77" s="10">
        <v>0.162</v>
      </c>
    </row>
    <row r="78" spans="1:8">
      <c r="A78" s="3">
        <v>1</v>
      </c>
      <c r="B78" s="3">
        <v>78</v>
      </c>
      <c r="C78" s="9">
        <v>5.8</v>
      </c>
      <c r="D78" s="10">
        <v>0.22</v>
      </c>
      <c r="E78" s="10">
        <v>0.202</v>
      </c>
    </row>
    <row r="79" spans="1:8">
      <c r="A79" s="3">
        <v>1</v>
      </c>
      <c r="B79" s="3">
        <v>80</v>
      </c>
      <c r="C79" s="9">
        <v>4.4</v>
      </c>
      <c r="D79" s="10">
        <v>0.176</v>
      </c>
      <c r="E79" s="10">
        <v>0.161</v>
      </c>
    </row>
    <row r="80" spans="1:8">
      <c r="A80" s="3">
        <v>2</v>
      </c>
      <c r="B80" s="3">
        <v>80</v>
      </c>
      <c r="C80" s="9">
        <v>4.5</v>
      </c>
      <c r="D80" s="10">
        <v>0.36</v>
      </c>
      <c r="E80" s="10">
        <v>0.328</v>
      </c>
    </row>
    <row r="81" spans="1:8">
      <c r="A81" s="3">
        <v>1</v>
      </c>
      <c r="B81" s="3">
        <v>80</v>
      </c>
      <c r="C81" s="9">
        <v>4.8</v>
      </c>
      <c r="D81" s="10">
        <v>0.192</v>
      </c>
      <c r="E81" s="10">
        <v>0.176</v>
      </c>
    </row>
    <row r="82" spans="1:8">
      <c r="A82" s="3">
        <v>1</v>
      </c>
      <c r="B82" s="3">
        <v>80</v>
      </c>
      <c r="C82" s="9">
        <v>5</v>
      </c>
      <c r="D82" s="10">
        <v>0.2</v>
      </c>
      <c r="E82" s="10">
        <v>0.183</v>
      </c>
    </row>
    <row r="83" spans="1:8">
      <c r="A83" s="3">
        <v>2</v>
      </c>
      <c r="B83" s="3">
        <v>80</v>
      </c>
      <c r="C83" s="9">
        <v>5.1</v>
      </c>
      <c r="D83" s="10">
        <v>0.408</v>
      </c>
      <c r="E83" s="10">
        <v>0.374</v>
      </c>
    </row>
    <row r="84" spans="1:8">
      <c r="A84" s="3">
        <v>1</v>
      </c>
      <c r="B84" s="3">
        <v>80</v>
      </c>
      <c r="C84" s="9">
        <v>5.4</v>
      </c>
      <c r="D84" s="10">
        <v>0.216</v>
      </c>
      <c r="E84" s="10">
        <v>0.198</v>
      </c>
    </row>
    <row r="85" spans="1:8">
      <c r="A85" s="3">
        <v>1</v>
      </c>
      <c r="B85" s="3">
        <v>80</v>
      </c>
      <c r="C85" s="9">
        <v>5.7</v>
      </c>
      <c r="D85" s="10">
        <v>0.228</v>
      </c>
      <c r="E85" s="10">
        <v>0.209</v>
      </c>
    </row>
    <row r="86" spans="1:8">
      <c r="A86" s="3">
        <v>1</v>
      </c>
      <c r="B86" s="3">
        <v>80</v>
      </c>
      <c r="C86" s="9">
        <v>5.8</v>
      </c>
      <c r="D86" s="10">
        <v>0.232</v>
      </c>
      <c r="E86" s="10">
        <v>0.213</v>
      </c>
    </row>
    <row r="87" spans="1:8">
      <c r="A87" s="3">
        <v>2</v>
      </c>
      <c r="B87" s="3">
        <v>80</v>
      </c>
      <c r="C87" s="9">
        <v>5.9</v>
      </c>
      <c r="D87" s="10">
        <v>0.472</v>
      </c>
      <c r="E87" s="10">
        <v>0.432</v>
      </c>
    </row>
    <row r="88" spans="1:8">
      <c r="A88" s="3">
        <v>1</v>
      </c>
      <c r="B88" s="3">
        <v>81</v>
      </c>
      <c r="C88" s="9">
        <v>5.6</v>
      </c>
      <c r="D88" s="10">
        <v>0.229</v>
      </c>
      <c r="E88" s="10">
        <v>0.211</v>
      </c>
    </row>
    <row r="89" spans="1:8">
      <c r="A89" s="3">
        <v>1</v>
      </c>
      <c r="B89" s="3">
        <v>82</v>
      </c>
      <c r="C89" s="9">
        <v>4.9</v>
      </c>
      <c r="D89" s="10">
        <v>0.205</v>
      </c>
      <c r="E89" s="10">
        <v>0.189</v>
      </c>
    </row>
    <row r="90" spans="1:8">
      <c r="A90" s="3">
        <v>1</v>
      </c>
      <c r="B90" s="3">
        <v>83</v>
      </c>
      <c r="C90" s="9">
        <v>4.5</v>
      </c>
      <c r="D90" s="10">
        <v>0.193</v>
      </c>
      <c r="E90" s="10">
        <v>0.178</v>
      </c>
    </row>
    <row r="91" spans="1:8">
      <c r="A91" s="3">
        <v>1</v>
      </c>
      <c r="B91" s="3">
        <v>83</v>
      </c>
      <c r="C91" s="9">
        <v>5.5</v>
      </c>
      <c r="D91" s="10">
        <v>0.236</v>
      </c>
      <c r="E91" s="10">
        <v>0.218</v>
      </c>
    </row>
    <row r="92" spans="1:8">
      <c r="A92" s="3">
        <v>1</v>
      </c>
      <c r="B92" s="3">
        <v>84</v>
      </c>
      <c r="C92" s="9">
        <v>5.3</v>
      </c>
      <c r="D92" s="10">
        <v>0.233</v>
      </c>
      <c r="E92" s="10">
        <v>0.215</v>
      </c>
    </row>
    <row r="93" spans="1:8">
      <c r="A93" s="3">
        <v>1</v>
      </c>
      <c r="B93" s="3">
        <v>85</v>
      </c>
      <c r="C93" s="9">
        <v>5.2</v>
      </c>
      <c r="D93" s="10">
        <v>0.234</v>
      </c>
      <c r="E93" s="10">
        <v>0.216</v>
      </c>
    </row>
    <row r="94" spans="1:8">
      <c r="A94" s="3">
        <v>1</v>
      </c>
      <c r="B94" s="3">
        <v>86</v>
      </c>
      <c r="C94" s="9">
        <v>5.6</v>
      </c>
      <c r="D94" s="10">
        <v>0.258</v>
      </c>
      <c r="E94" s="10">
        <v>0.238</v>
      </c>
    </row>
    <row r="95" spans="1:8">
      <c r="A95" s="3">
        <v>1</v>
      </c>
      <c r="B95" s="3">
        <v>88</v>
      </c>
      <c r="C95" s="9">
        <v>5.3</v>
      </c>
      <c r="D95" s="10">
        <v>0.256</v>
      </c>
      <c r="E95" s="10">
        <v>0.237</v>
      </c>
    </row>
    <row r="96" spans="1:8">
      <c r="A96" s="3">
        <v>1</v>
      </c>
      <c r="B96" s="3">
        <v>90</v>
      </c>
      <c r="C96" s="9">
        <v>4.6</v>
      </c>
      <c r="D96" s="10">
        <v>0.232</v>
      </c>
      <c r="E96" s="10">
        <v>0.215</v>
      </c>
    </row>
    <row r="97" spans="1:8">
      <c r="A97" s="3">
        <v>1</v>
      </c>
      <c r="B97" s="3">
        <v>90</v>
      </c>
      <c r="C97" s="9">
        <v>4.9</v>
      </c>
      <c r="D97" s="10">
        <v>0.248</v>
      </c>
      <c r="E97" s="10">
        <v>0.229</v>
      </c>
    </row>
    <row r="98" spans="1:8">
      <c r="A98" s="3">
        <v>2</v>
      </c>
      <c r="B98" s="3">
        <v>90</v>
      </c>
      <c r="C98" s="9">
        <v>5</v>
      </c>
      <c r="D98" s="10">
        <v>0.506</v>
      </c>
      <c r="E98" s="10">
        <v>0.468</v>
      </c>
    </row>
    <row r="99" spans="1:8">
      <c r="A99" s="3">
        <v>1</v>
      </c>
      <c r="B99" s="3">
        <v>90</v>
      </c>
      <c r="C99" s="9">
        <v>5.3</v>
      </c>
      <c r="D99" s="10">
        <v>0.268</v>
      </c>
      <c r="E99" s="10">
        <v>0.248</v>
      </c>
    </row>
    <row r="100" spans="1:8">
      <c r="A100" s="3">
        <v>1</v>
      </c>
      <c r="B100" s="3">
        <v>90</v>
      </c>
      <c r="C100" s="9">
        <v>5.5</v>
      </c>
      <c r="D100" s="10">
        <v>0.278</v>
      </c>
      <c r="E100" s="10">
        <v>0.257</v>
      </c>
    </row>
    <row r="101" spans="1:8">
      <c r="A101" s="3">
        <v>1</v>
      </c>
      <c r="B101" s="3">
        <v>91</v>
      </c>
      <c r="C101" s="9">
        <v>4.6</v>
      </c>
      <c r="D101" s="10">
        <v>0.238</v>
      </c>
      <c r="E101" s="10">
        <v>0.22</v>
      </c>
    </row>
    <row r="102" spans="1:8">
      <c r="A102" s="3">
        <v>1</v>
      </c>
      <c r="B102" s="3">
        <v>91</v>
      </c>
      <c r="C102" s="9">
        <v>5.6</v>
      </c>
      <c r="D102" s="10">
        <v>0.289</v>
      </c>
      <c r="E102" s="10">
        <v>0.268</v>
      </c>
    </row>
    <row r="103" spans="1:8">
      <c r="A103" s="3">
        <v>1</v>
      </c>
      <c r="B103" s="3">
        <v>92</v>
      </c>
      <c r="C103" s="9">
        <v>5.1</v>
      </c>
      <c r="D103" s="10">
        <v>0.269</v>
      </c>
      <c r="E103" s="10">
        <v>0.25</v>
      </c>
    </row>
    <row r="104" spans="1:8">
      <c r="A104" s="3">
        <v>1</v>
      </c>
      <c r="B104" s="3">
        <v>93</v>
      </c>
      <c r="C104" s="9">
        <v>5</v>
      </c>
      <c r="D104" s="10">
        <v>0.27</v>
      </c>
      <c r="E104" s="10">
        <v>0.25</v>
      </c>
    </row>
    <row r="105" spans="1:8">
      <c r="A105" s="3">
        <v>1</v>
      </c>
      <c r="B105" s="3">
        <v>96</v>
      </c>
      <c r="C105" s="9">
        <v>5.2</v>
      </c>
      <c r="D105" s="10">
        <v>0.299</v>
      </c>
      <c r="E105" s="10">
        <v>0.278</v>
      </c>
    </row>
    <row r="106" spans="1:8">
      <c r="A106" s="3">
        <v>1</v>
      </c>
      <c r="B106" s="3">
        <v>98</v>
      </c>
      <c r="C106" s="9">
        <v>5.1</v>
      </c>
      <c r="D106" s="10">
        <v>0.306</v>
      </c>
      <c r="E106" s="10">
        <v>0.284</v>
      </c>
    </row>
    <row r="107" spans="1:8">
      <c r="A107" s="3">
        <v>1</v>
      </c>
      <c r="B107" s="3">
        <v>100</v>
      </c>
      <c r="C107" s="9">
        <v>4.5</v>
      </c>
      <c r="D107" s="10">
        <v>0.281</v>
      </c>
      <c r="E107" s="10">
        <v>0.261</v>
      </c>
    </row>
    <row r="108" spans="1:8">
      <c r="A108" s="3">
        <v>1</v>
      </c>
      <c r="B108" s="3">
        <v>120</v>
      </c>
      <c r="C108" s="9">
        <v>5</v>
      </c>
      <c r="D108" s="10">
        <v>0.45</v>
      </c>
      <c r="E108" s="10">
        <v>0.423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5:E15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FFAU3391010</vt:lpstr>
      <vt:lpstr>TIIU5950211</vt:lpstr>
      <vt:lpstr>CSNU6137602</vt:lpstr>
      <vt:lpstr>CSNU6985408</vt:lpstr>
      <vt:lpstr>DFSU7445938</vt:lpstr>
      <vt:lpstr>TGBU8591271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2025-03-12T20:19:57+01:00</dcterms:created>
  <dcterms:modified xsi:type="dcterms:W3CDTF">2025-03-12T20:19:57+01:00</dcterms:modified>
  <dc:title>Untitled Spreadsheet</dc:title>
  <dc:description/>
  <dc:subject/>
  <cp:keywords/>
  <cp:category/>
</cp:coreProperties>
</file>